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21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2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3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24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5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27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9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omments5.xml" ContentType="application/vnd.openxmlformats-officedocument.spreadsheetml.comments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omments6.xml" ContentType="application/vnd.openxmlformats-officedocument.spreadsheetml.comments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omments7.xml" ContentType="application/vnd.openxmlformats-officedocument.spreadsheetml.comments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omments8.xml" ContentType="application/vnd.openxmlformats-officedocument.spreadsheetml.comments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omments9.xml" ContentType="application/vnd.openxmlformats-officedocument.spreadsheetml.comments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omments10.xml" ContentType="application/vnd.openxmlformats-officedocument.spreadsheetml.comments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omments11.xml" ContentType="application/vnd.openxmlformats-officedocument.spreadsheetml.comments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omments12.xml" ContentType="application/vnd.openxmlformats-officedocument.spreadsheetml.comments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omments13.xml" ContentType="application/vnd.openxmlformats-officedocument.spreadsheetml.comments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omments14.xml" ContentType="application/vnd.openxmlformats-officedocument.spreadsheetml.comments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omments15.xml" ContentType="application/vnd.openxmlformats-officedocument.spreadsheetml.comments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omments16.xml" ContentType="application/vnd.openxmlformats-officedocument.spreadsheetml.comments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omments17.xml" ContentType="application/vnd.openxmlformats-officedocument.spreadsheetml.comments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omments18.xml" ContentType="application/vnd.openxmlformats-officedocument.spreadsheetml.comments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omments19.xml" ContentType="application/vnd.openxmlformats-officedocument.spreadsheetml.comments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omments20.xml" ContentType="application/vnd.openxmlformats-officedocument.spreadsheetml.comments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omments21.xml" ContentType="application/vnd.openxmlformats-officedocument.spreadsheetml.comments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omments22.xml" ContentType="application/vnd.openxmlformats-officedocument.spreadsheetml.comments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omments23.xml" ContentType="application/vnd.openxmlformats-officedocument.spreadsheetml.comments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omments24.xml" ContentType="application/vnd.openxmlformats-officedocument.spreadsheetml.comments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omments25.xml" ContentType="application/vnd.openxmlformats-officedocument.spreadsheetml.comments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omments26.xml" ContentType="application/vnd.openxmlformats-officedocument.spreadsheetml.comments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omments27.xml" ContentType="application/vnd.openxmlformats-officedocument.spreadsheetml.comments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omments28.xml" ContentType="application/vnd.openxmlformats-officedocument.spreadsheetml.comments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omments29.xml" ContentType="application/vnd.openxmlformats-officedocument.spreadsheetml.comments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omments30.xml" ContentType="application/vnd.openxmlformats-officedocument.spreadsheetml.comments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omments31.xml" ContentType="application/vnd.openxmlformats-officedocument.spreadsheetml.comments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omments32.xml" ContentType="application/vnd.openxmlformats-officedocument.spreadsheetml.comments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omments33.xml" ContentType="application/vnd.openxmlformats-officedocument.spreadsheetml.comments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omments34.xml" ContentType="application/vnd.openxmlformats-officedocument.spreadsheetml.comments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omments35.xml" ContentType="application/vnd.openxmlformats-officedocument.spreadsheetml.comments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omments36.xml" ContentType="application/vnd.openxmlformats-officedocument.spreadsheetml.comments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omments37.xml" ContentType="application/vnd.openxmlformats-officedocument.spreadsheetml.comments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omments38.xml" ContentType="application/vnd.openxmlformats-officedocument.spreadsheetml.comments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omments39.xml" ContentType="application/vnd.openxmlformats-officedocument.spreadsheetml.comments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omments40.xml" ContentType="application/vnd.openxmlformats-officedocument.spreadsheetml.comments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omments41.xml" ContentType="application/vnd.openxmlformats-officedocument.spreadsheetml.comments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omments42.xml" ContentType="application/vnd.openxmlformats-officedocument.spreadsheetml.comments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omments43.xml" ContentType="application/vnd.openxmlformats-officedocument.spreadsheetml.comments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omments44.xml" ContentType="application/vnd.openxmlformats-officedocument.spreadsheetml.comments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omments45.xml" ContentType="application/vnd.openxmlformats-officedocument.spreadsheetml.comments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omments46.xml" ContentType="application/vnd.openxmlformats-officedocument.spreadsheetml.comments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omments47.xml" ContentType="application/vnd.openxmlformats-officedocument.spreadsheetml.comments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omments48.xml" ContentType="application/vnd.openxmlformats-officedocument.spreadsheetml.comments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omments49.xml" ContentType="application/vnd.openxmlformats-officedocument.spreadsheetml.comments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omments50.xml" ContentType="application/vnd.openxmlformats-officedocument.spreadsheetml.comments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omments51.xml" ContentType="application/vnd.openxmlformats-officedocument.spreadsheetml.comments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omments52.xml" ContentType="application/vnd.openxmlformats-officedocument.spreadsheetml.comments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omments53.xml" ContentType="application/vnd.openxmlformats-officedocument.spreadsheetml.comments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omments54.xml" ContentType="application/vnd.openxmlformats-officedocument.spreadsheetml.comments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omments55.xml" ContentType="application/vnd.openxmlformats-officedocument.spreadsheetml.comments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omments56.xml" ContentType="application/vnd.openxmlformats-officedocument.spreadsheetml.comments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omments57.xml" ContentType="application/vnd.openxmlformats-officedocument.spreadsheetml.comments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omments58.xml" ContentType="application/vnd.openxmlformats-officedocument.spreadsheetml.comments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omments59.xml" ContentType="application/vnd.openxmlformats-officedocument.spreadsheetml.comments+xml"/>
  <Override PartName="/xl/charts/chart86.xml" ContentType="application/vnd.openxmlformats-officedocument.drawingml.chart+xml"/>
  <Override PartName="/xl/drawings/drawing87.xml" ContentType="application/vnd.openxmlformats-officedocument.drawing+xml"/>
  <Override PartName="/xl/comments60.xml" ContentType="application/vnd.openxmlformats-officedocument.spreadsheetml.comments+xml"/>
  <Override PartName="/xl/charts/chart87.xml" ContentType="application/vnd.openxmlformats-officedocument.drawingml.chart+xml"/>
  <Override PartName="/xl/drawings/drawing88.xml" ContentType="application/vnd.openxmlformats-officedocument.drawing+xml"/>
  <Override PartName="/xl/comments61.xml" ContentType="application/vnd.openxmlformats-officedocument.spreadsheetml.comments+xml"/>
  <Override PartName="/xl/charts/chart88.xml" ContentType="application/vnd.openxmlformats-officedocument.drawingml.chart+xml"/>
  <Override PartName="/xl/drawings/drawing89.xml" ContentType="application/vnd.openxmlformats-officedocument.drawing+xml"/>
  <Override PartName="/xl/comments62.xml" ContentType="application/vnd.openxmlformats-officedocument.spreadsheetml.comments+xml"/>
  <Override PartName="/xl/charts/chart89.xml" ContentType="application/vnd.openxmlformats-officedocument.drawingml.chart+xml"/>
  <Override PartName="/xl/drawings/drawing90.xml" ContentType="application/vnd.openxmlformats-officedocument.drawing+xml"/>
  <Override PartName="/xl/comments63.xml" ContentType="application/vnd.openxmlformats-officedocument.spreadsheetml.comments+xml"/>
  <Override PartName="/xl/charts/chart90.xml" ContentType="application/vnd.openxmlformats-officedocument.drawingml.chart+xml"/>
  <Override PartName="/xl/drawings/drawing91.xml" ContentType="application/vnd.openxmlformats-officedocument.drawing+xml"/>
  <Override PartName="/xl/comments64.xml" ContentType="application/vnd.openxmlformats-officedocument.spreadsheetml.comments+xml"/>
  <Override PartName="/xl/charts/chart91.xml" ContentType="application/vnd.openxmlformats-officedocument.drawingml.chart+xml"/>
  <Override PartName="/xl/drawings/drawing92.xml" ContentType="application/vnd.openxmlformats-officedocument.drawing+xml"/>
  <Override PartName="/xl/comments65.xml" ContentType="application/vnd.openxmlformats-officedocument.spreadsheetml.comments+xml"/>
  <Override PartName="/xl/charts/chart92.xml" ContentType="application/vnd.openxmlformats-officedocument.drawingml.chart+xml"/>
  <Override PartName="/xl/drawings/drawing93.xml" ContentType="application/vnd.openxmlformats-officedocument.drawing+xml"/>
  <Override PartName="/xl/comments66.xml" ContentType="application/vnd.openxmlformats-officedocument.spreadsheetml.comments+xml"/>
  <Override PartName="/xl/charts/chart93.xml" ContentType="application/vnd.openxmlformats-officedocument.drawingml.chart+xml"/>
  <Override PartName="/xl/drawings/drawing94.xml" ContentType="application/vnd.openxmlformats-officedocument.drawing+xml"/>
  <Override PartName="/xl/comments67.xml" ContentType="application/vnd.openxmlformats-officedocument.spreadsheetml.comments+xml"/>
  <Override PartName="/xl/charts/chart94.xml" ContentType="application/vnd.openxmlformats-officedocument.drawingml.chart+xml"/>
  <Override PartName="/xl/drawings/drawing95.xml" ContentType="application/vnd.openxmlformats-officedocument.drawing+xml"/>
  <Override PartName="/xl/comments68.xml" ContentType="application/vnd.openxmlformats-officedocument.spreadsheetml.comments+xml"/>
  <Override PartName="/xl/charts/chart95.xml" ContentType="application/vnd.openxmlformats-officedocument.drawingml.chart+xml"/>
  <Override PartName="/xl/drawings/drawing96.xml" ContentType="application/vnd.openxmlformats-officedocument.drawing+xml"/>
  <Override PartName="/xl/comments69.xml" ContentType="application/vnd.openxmlformats-officedocument.spreadsheetml.comments+xml"/>
  <Override PartName="/xl/charts/chart96.xml" ContentType="application/vnd.openxmlformats-officedocument.drawingml.chart+xml"/>
  <Override PartName="/xl/drawings/drawing97.xml" ContentType="application/vnd.openxmlformats-officedocument.drawing+xml"/>
  <Override PartName="/xl/comments70.xml" ContentType="application/vnd.openxmlformats-officedocument.spreadsheetml.comments+xml"/>
  <Override PartName="/xl/charts/chart97.xml" ContentType="application/vnd.openxmlformats-officedocument.drawingml.chart+xml"/>
  <Override PartName="/xl/drawings/drawing98.xml" ContentType="application/vnd.openxmlformats-officedocument.drawing+xml"/>
  <Override PartName="/xl/comments71.xml" ContentType="application/vnd.openxmlformats-officedocument.spreadsheetml.comments+xml"/>
  <Override PartName="/xl/charts/chart98.xml" ContentType="application/vnd.openxmlformats-officedocument.drawingml.chart+xml"/>
  <Override PartName="/xl/drawings/drawing99.xml" ContentType="application/vnd.openxmlformats-officedocument.drawing+xml"/>
  <Override PartName="/xl/comments72.xml" ContentType="application/vnd.openxmlformats-officedocument.spreadsheetml.comments+xml"/>
  <Override PartName="/xl/charts/chart99.xml" ContentType="application/vnd.openxmlformats-officedocument.drawingml.chart+xml"/>
  <Override PartName="/xl/drawings/drawing100.xml" ContentType="application/vnd.openxmlformats-officedocument.drawing+xml"/>
  <Override PartName="/xl/comments73.xml" ContentType="application/vnd.openxmlformats-officedocument.spreadsheetml.comments+xml"/>
  <Override PartName="/xl/charts/chart100.xml" ContentType="application/vnd.openxmlformats-officedocument.drawingml.chart+xml"/>
  <Override PartName="/xl/drawings/drawing101.xml" ContentType="application/vnd.openxmlformats-officedocument.drawing+xml"/>
  <Override PartName="/xl/comments74.xml" ContentType="application/vnd.openxmlformats-officedocument.spreadsheetml.comments+xml"/>
  <Override PartName="/xl/charts/chart101.xml" ContentType="application/vnd.openxmlformats-officedocument.drawingml.chart+xml"/>
  <Override PartName="/xl/drawings/drawing102.xml" ContentType="application/vnd.openxmlformats-officedocument.drawing+xml"/>
  <Override PartName="/xl/comments75.xml" ContentType="application/vnd.openxmlformats-officedocument.spreadsheetml.comments+xml"/>
  <Override PartName="/xl/charts/chart102.xml" ContentType="application/vnd.openxmlformats-officedocument.drawingml.chart+xml"/>
  <Override PartName="/xl/drawings/drawing103.xml" ContentType="application/vnd.openxmlformats-officedocument.drawing+xml"/>
  <Override PartName="/xl/comments76.xml" ContentType="application/vnd.openxmlformats-officedocument.spreadsheetml.comments+xml"/>
  <Override PartName="/xl/charts/chart103.xml" ContentType="application/vnd.openxmlformats-officedocument.drawingml.chart+xml"/>
  <Override PartName="/xl/drawings/drawing104.xml" ContentType="application/vnd.openxmlformats-officedocument.drawing+xml"/>
  <Override PartName="/xl/comments77.xml" ContentType="application/vnd.openxmlformats-officedocument.spreadsheetml.comments+xml"/>
  <Override PartName="/xl/charts/chart104.xml" ContentType="application/vnd.openxmlformats-officedocument.drawingml.chart+xml"/>
  <Override PartName="/xl/drawings/drawing105.xml" ContentType="application/vnd.openxmlformats-officedocument.drawing+xml"/>
  <Override PartName="/xl/comments78.xml" ContentType="application/vnd.openxmlformats-officedocument.spreadsheetml.comments+xml"/>
  <Override PartName="/xl/charts/chart105.xml" ContentType="application/vnd.openxmlformats-officedocument.drawingml.chart+xml"/>
  <Override PartName="/xl/drawings/drawing106.xml" ContentType="application/vnd.openxmlformats-officedocument.drawing+xml"/>
  <Override PartName="/xl/comments79.xml" ContentType="application/vnd.openxmlformats-officedocument.spreadsheetml.comments+xml"/>
  <Override PartName="/xl/charts/chart106.xml" ContentType="application/vnd.openxmlformats-officedocument.drawingml.chart+xml"/>
  <Override PartName="/xl/drawings/drawing107.xml" ContentType="application/vnd.openxmlformats-officedocument.drawing+xml"/>
  <Override PartName="/xl/comments80.xml" ContentType="application/vnd.openxmlformats-officedocument.spreadsheetml.comments+xml"/>
  <Override PartName="/xl/charts/chart107.xml" ContentType="application/vnd.openxmlformats-officedocument.drawingml.chart+xml"/>
  <Override PartName="/xl/drawings/drawing108.xml" ContentType="application/vnd.openxmlformats-officedocument.drawing+xml"/>
  <Override PartName="/xl/comments81.xml" ContentType="application/vnd.openxmlformats-officedocument.spreadsheetml.comments+xml"/>
  <Override PartName="/xl/charts/chart108.xml" ContentType="application/vnd.openxmlformats-officedocument.drawingml.chart+xml"/>
  <Override PartName="/xl/drawings/drawing109.xml" ContentType="application/vnd.openxmlformats-officedocument.drawing+xml"/>
  <Override PartName="/xl/comments82.xml" ContentType="application/vnd.openxmlformats-officedocument.spreadsheetml.comments+xml"/>
  <Override PartName="/xl/charts/chart109.xml" ContentType="application/vnd.openxmlformats-officedocument.drawingml.chart+xml"/>
  <Override PartName="/xl/drawings/drawing110.xml" ContentType="application/vnd.openxmlformats-officedocument.drawing+xml"/>
  <Override PartName="/xl/comments83.xml" ContentType="application/vnd.openxmlformats-officedocument.spreadsheetml.comments+xml"/>
  <Override PartName="/xl/charts/chart110.xml" ContentType="application/vnd.openxmlformats-officedocument.drawingml.chart+xml"/>
  <Override PartName="/xl/drawings/drawing111.xml" ContentType="application/vnd.openxmlformats-officedocument.drawing+xml"/>
  <Override PartName="/xl/comments84.xml" ContentType="application/vnd.openxmlformats-officedocument.spreadsheetml.comments+xml"/>
  <Override PartName="/xl/charts/chart111.xml" ContentType="application/vnd.openxmlformats-officedocument.drawingml.chart+xml"/>
  <Override PartName="/xl/drawings/drawing112.xml" ContentType="application/vnd.openxmlformats-officedocument.drawing+xml"/>
  <Override PartName="/xl/comments85.xml" ContentType="application/vnd.openxmlformats-officedocument.spreadsheetml.comments+xml"/>
  <Override PartName="/xl/charts/chart112.xml" ContentType="application/vnd.openxmlformats-officedocument.drawingml.chart+xml"/>
  <Override PartName="/xl/drawings/drawing113.xml" ContentType="application/vnd.openxmlformats-officedocument.drawing+xml"/>
  <Override PartName="/xl/comments86.xml" ContentType="application/vnd.openxmlformats-officedocument.spreadsheetml.comments+xml"/>
  <Override PartName="/xl/charts/chart113.xml" ContentType="application/vnd.openxmlformats-officedocument.drawingml.chart+xml"/>
  <Override PartName="/xl/drawings/drawing114.xml" ContentType="application/vnd.openxmlformats-officedocument.drawing+xml"/>
  <Override PartName="/xl/comments87.xml" ContentType="application/vnd.openxmlformats-officedocument.spreadsheetml.comments+xml"/>
  <Override PartName="/xl/charts/chart114.xml" ContentType="application/vnd.openxmlformats-officedocument.drawingml.chart+xml"/>
  <Override PartName="/xl/drawings/drawing115.xml" ContentType="application/vnd.openxmlformats-officedocument.drawing+xml"/>
  <Override PartName="/xl/comments88.xml" ContentType="application/vnd.openxmlformats-officedocument.spreadsheetml.comments+xml"/>
  <Override PartName="/xl/charts/chart115.xml" ContentType="application/vnd.openxmlformats-officedocument.drawingml.chart+xml"/>
  <Override PartName="/xl/drawings/drawing116.xml" ContentType="application/vnd.openxmlformats-officedocument.drawing+xml"/>
  <Override PartName="/xl/comments89.xml" ContentType="application/vnd.openxmlformats-officedocument.spreadsheetml.comments+xml"/>
  <Override PartName="/xl/charts/chart116.xml" ContentType="application/vnd.openxmlformats-officedocument.drawingml.chart+xml"/>
  <Override PartName="/xl/drawings/drawing117.xml" ContentType="application/vnd.openxmlformats-officedocument.drawing+xml"/>
  <Override PartName="/xl/comments90.xml" ContentType="application/vnd.openxmlformats-officedocument.spreadsheetml.comments+xml"/>
  <Override PartName="/xl/charts/chart117.xml" ContentType="application/vnd.openxmlformats-officedocument.drawingml.chart+xml"/>
  <Override PartName="/xl/drawings/drawing118.xml" ContentType="application/vnd.openxmlformats-officedocument.drawing+xml"/>
  <Override PartName="/xl/comments91.xml" ContentType="application/vnd.openxmlformats-officedocument.spreadsheetml.comments+xml"/>
  <Override PartName="/xl/charts/chart118.xml" ContentType="application/vnd.openxmlformats-officedocument.drawingml.chart+xml"/>
  <Override PartName="/xl/drawings/drawing119.xml" ContentType="application/vnd.openxmlformats-officedocument.drawing+xml"/>
  <Override PartName="/xl/comments92.xml" ContentType="application/vnd.openxmlformats-officedocument.spreadsheetml.comments+xml"/>
  <Override PartName="/xl/charts/chart119.xml" ContentType="application/vnd.openxmlformats-officedocument.drawingml.chart+xml"/>
  <Override PartName="/xl/drawings/drawing120.xml" ContentType="application/vnd.openxmlformats-officedocument.drawing+xml"/>
  <Override PartName="/xl/comments93.xml" ContentType="application/vnd.openxmlformats-officedocument.spreadsheetml.comments+xml"/>
  <Override PartName="/xl/charts/chart120.xml" ContentType="application/vnd.openxmlformats-officedocument.drawingml.chart+xml"/>
  <Override PartName="/xl/drawings/drawing121.xml" ContentType="application/vnd.openxmlformats-officedocument.drawing+xml"/>
  <Override PartName="/xl/comments94.xml" ContentType="application/vnd.openxmlformats-officedocument.spreadsheetml.comments+xml"/>
  <Override PartName="/xl/charts/chart121.xml" ContentType="application/vnd.openxmlformats-officedocument.drawingml.chart+xml"/>
  <Override PartName="/xl/drawings/drawing122.xml" ContentType="application/vnd.openxmlformats-officedocument.drawing+xml"/>
  <Override PartName="/xl/comments95.xml" ContentType="application/vnd.openxmlformats-officedocument.spreadsheetml.comments+xml"/>
  <Override PartName="/xl/charts/chart122.xml" ContentType="application/vnd.openxmlformats-officedocument.drawingml.chart+xml"/>
  <Override PartName="/xl/drawings/drawing123.xml" ContentType="application/vnd.openxmlformats-officedocument.drawing+xml"/>
  <Override PartName="/xl/comments96.xml" ContentType="application/vnd.openxmlformats-officedocument.spreadsheetml.comments+xml"/>
  <Override PartName="/xl/charts/chart123.xml" ContentType="application/vnd.openxmlformats-officedocument.drawingml.chart+xml"/>
  <Override PartName="/xl/drawings/drawing124.xml" ContentType="application/vnd.openxmlformats-officedocument.drawing+xml"/>
  <Override PartName="/xl/comments97.xml" ContentType="application/vnd.openxmlformats-officedocument.spreadsheetml.comments+xml"/>
  <Override PartName="/xl/charts/chart124.xml" ContentType="application/vnd.openxmlformats-officedocument.drawingml.chart+xml"/>
  <Override PartName="/xl/drawings/drawing125.xml" ContentType="application/vnd.openxmlformats-officedocument.drawing+xml"/>
  <Override PartName="/xl/comments98.xml" ContentType="application/vnd.openxmlformats-officedocument.spreadsheetml.comments+xml"/>
  <Override PartName="/xl/charts/chart125.xml" ContentType="application/vnd.openxmlformats-officedocument.drawingml.chart+xml"/>
  <Override PartName="/xl/drawings/drawing126.xml" ContentType="application/vnd.openxmlformats-officedocument.drawing+xml"/>
  <Override PartName="/xl/comments99.xml" ContentType="application/vnd.openxmlformats-officedocument.spreadsheetml.comments+xml"/>
  <Override PartName="/xl/charts/chart126.xml" ContentType="application/vnd.openxmlformats-officedocument.drawingml.chart+xml"/>
  <Override PartName="/xl/drawings/drawing127.xml" ContentType="application/vnd.openxmlformats-officedocument.drawing+xml"/>
  <Override PartName="/xl/comments100.xml" ContentType="application/vnd.openxmlformats-officedocument.spreadsheetml.comments+xml"/>
  <Override PartName="/xl/charts/chart127.xml" ContentType="application/vnd.openxmlformats-officedocument.drawingml.chart+xml"/>
  <Override PartName="/xl/drawings/drawing128.xml" ContentType="application/vnd.openxmlformats-officedocument.drawing+xml"/>
  <Override PartName="/xl/comments101.xml" ContentType="application/vnd.openxmlformats-officedocument.spreadsheetml.comments+xml"/>
  <Override PartName="/xl/charts/chart128.xml" ContentType="application/vnd.openxmlformats-officedocument.drawingml.chart+xml"/>
  <Override PartName="/xl/drawings/drawing129.xml" ContentType="application/vnd.openxmlformats-officedocument.drawing+xml"/>
  <Override PartName="/xl/comments102.xml" ContentType="application/vnd.openxmlformats-officedocument.spreadsheetml.comments+xml"/>
  <Override PartName="/xl/charts/chart129.xml" ContentType="application/vnd.openxmlformats-officedocument.drawingml.chart+xml"/>
  <Override PartName="/xl/drawings/drawing130.xml" ContentType="application/vnd.openxmlformats-officedocument.drawing+xml"/>
  <Override PartName="/xl/comments103.xml" ContentType="application/vnd.openxmlformats-officedocument.spreadsheetml.comments+xml"/>
  <Override PartName="/xl/charts/chart130.xml" ContentType="application/vnd.openxmlformats-officedocument.drawingml.chart+xml"/>
  <Override PartName="/xl/drawings/drawing131.xml" ContentType="application/vnd.openxmlformats-officedocument.drawing+xml"/>
  <Override PartName="/xl/comments104.xml" ContentType="application/vnd.openxmlformats-officedocument.spreadsheetml.comments+xml"/>
  <Override PartName="/xl/charts/chart13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3913"/>
  <workbookPr codeName="EstaPasta_de_trabalho" autoCompressPictures="0"/>
  <bookViews>
    <workbookView xWindow="40" yWindow="40" windowWidth="19180" windowHeight="8600" tabRatio="952" firstSheet="8" activeTab="8"/>
  </bookViews>
  <sheets>
    <sheet name="Plano A" sheetId="16" state="hidden" r:id="rId1"/>
    <sheet name="Plano B" sheetId="17" state="hidden" r:id="rId2"/>
    <sheet name="Plano C" sheetId="18" state="hidden" r:id="rId3"/>
    <sheet name="Plano D" sheetId="19" state="hidden" r:id="rId4"/>
    <sheet name="Resumo por mês geral" sheetId="21" state="hidden" r:id="rId5"/>
    <sheet name="Resumo dos planos" sheetId="22" state="hidden" r:id="rId6"/>
    <sheet name="Resumo por ação" sheetId="20" state="hidden" r:id="rId7"/>
    <sheet name="Capa old" sheetId="147" state="hidden" r:id="rId8"/>
    <sheet name="Capa" sheetId="171" r:id="rId9"/>
    <sheet name="Menu Cat" sheetId="124" r:id="rId10"/>
    <sheet name="Menu c1" sheetId="125" r:id="rId11"/>
    <sheet name="Menu c2" sheetId="126" r:id="rId12"/>
    <sheet name="Menu c3" sheetId="127" r:id="rId13"/>
    <sheet name="Menu c4" sheetId="128" r:id="rId14"/>
    <sheet name="Menu c5" sheetId="129" r:id="rId15"/>
    <sheet name="Menu c6" sheetId="130" r:id="rId16"/>
    <sheet name="Menu c7" sheetId="131" r:id="rId17"/>
    <sheet name="Menu c8" sheetId="132" r:id="rId18"/>
    <sheet name="Menu c9" sheetId="133" r:id="rId19"/>
    <sheet name="Menu c10" sheetId="134" r:id="rId20"/>
    <sheet name="Total Categoria 1" sheetId="173" r:id="rId21"/>
    <sheet name="Total Categoria 2" sheetId="159" r:id="rId22"/>
    <sheet name="Total Categoria 3" sheetId="160" r:id="rId23"/>
    <sheet name="Total Categoria 4" sheetId="161" r:id="rId24"/>
    <sheet name="Total Categoria 5" sheetId="162" r:id="rId25"/>
    <sheet name="Total Categoria 6" sheetId="164" r:id="rId26"/>
    <sheet name="Total Categoria 7" sheetId="165" r:id="rId27"/>
    <sheet name="Total Categoria 8" sheetId="166" r:id="rId28"/>
    <sheet name="Total Categoria 9" sheetId="167" r:id="rId29"/>
    <sheet name="Total Categoria 10" sheetId="169" r:id="rId30"/>
    <sheet name="Total GERAL" sheetId="170" r:id="rId31"/>
    <sheet name="Referência" sheetId="135" r:id="rId32"/>
    <sheet name="c1a1" sheetId="23" r:id="rId33"/>
    <sheet name="c1a2" sheetId="24" r:id="rId34"/>
    <sheet name="c1a3" sheetId="25" r:id="rId35"/>
    <sheet name="c1a4" sheetId="26" r:id="rId36"/>
    <sheet name="c1a5" sheetId="27" r:id="rId37"/>
    <sheet name="c1a6" sheetId="28" r:id="rId38"/>
    <sheet name="c1a7" sheetId="29" r:id="rId39"/>
    <sheet name="c1a8" sheetId="30" r:id="rId40"/>
    <sheet name="c1a9" sheetId="31" r:id="rId41"/>
    <sheet name="c1a10" sheetId="32" r:id="rId42"/>
    <sheet name="c2a1" sheetId="33" r:id="rId43"/>
    <sheet name="c2a2" sheetId="34" r:id="rId44"/>
    <sheet name="c2a3" sheetId="35" r:id="rId45"/>
    <sheet name="c2a4" sheetId="36" r:id="rId46"/>
    <sheet name="c2a5" sheetId="37" r:id="rId47"/>
    <sheet name="c2a6" sheetId="38" r:id="rId48"/>
    <sheet name="c2a7" sheetId="39" r:id="rId49"/>
    <sheet name="c2a8" sheetId="40" r:id="rId50"/>
    <sheet name="c2a9" sheetId="41" r:id="rId51"/>
    <sheet name="c2a10" sheetId="42" r:id="rId52"/>
    <sheet name="c3a1" sheetId="43" r:id="rId53"/>
    <sheet name="c3a2" sheetId="44" r:id="rId54"/>
    <sheet name="c3a3" sheetId="45" r:id="rId55"/>
    <sheet name="c3a4" sheetId="46" r:id="rId56"/>
    <sheet name="c3a5" sheetId="47" r:id="rId57"/>
    <sheet name="c3a6" sheetId="48" r:id="rId58"/>
    <sheet name="c3a7" sheetId="49" r:id="rId59"/>
    <sheet name="c3a8" sheetId="121" r:id="rId60"/>
    <sheet name="c3a9" sheetId="120" r:id="rId61"/>
    <sheet name="c3a10" sheetId="119" r:id="rId62"/>
    <sheet name="c4a1" sheetId="118" r:id="rId63"/>
    <sheet name="c4a2" sheetId="117" r:id="rId64"/>
    <sheet name="c4a3" sheetId="116" r:id="rId65"/>
    <sheet name="c4a4" sheetId="115" r:id="rId66"/>
    <sheet name="c4a5" sheetId="114" r:id="rId67"/>
    <sheet name="c4a6" sheetId="113" r:id="rId68"/>
    <sheet name="c4a7" sheetId="112" r:id="rId69"/>
    <sheet name="c4a8" sheetId="111" r:id="rId70"/>
    <sheet name="c4a9" sheetId="110" r:id="rId71"/>
    <sheet name="c4a10" sheetId="109" r:id="rId72"/>
    <sheet name="c5a1" sheetId="108" r:id="rId73"/>
    <sheet name="c5a2" sheetId="107" r:id="rId74"/>
    <sheet name="c5a3" sheetId="106" r:id="rId75"/>
    <sheet name="c5a4" sheetId="105" r:id="rId76"/>
    <sheet name="c5a5" sheetId="104" r:id="rId77"/>
    <sheet name="c5a6" sheetId="103" r:id="rId78"/>
    <sheet name="c5a7" sheetId="102" r:id="rId79"/>
    <sheet name="c5a8" sheetId="101" r:id="rId80"/>
    <sheet name="c5a9" sheetId="100" r:id="rId81"/>
    <sheet name="c5a10" sheetId="99" r:id="rId82"/>
    <sheet name="c6a1" sheetId="98" r:id="rId83"/>
    <sheet name="c6a2" sheetId="56" r:id="rId84"/>
    <sheet name="c6a3" sheetId="55" r:id="rId85"/>
    <sheet name="c6a4" sheetId="54" r:id="rId86"/>
    <sheet name="c6a5" sheetId="53" r:id="rId87"/>
    <sheet name="c6a6" sheetId="52" r:id="rId88"/>
    <sheet name="c6a7" sheetId="51" r:id="rId89"/>
    <sheet name="c6a8" sheetId="50" r:id="rId90"/>
    <sheet name="c6a9" sheetId="122" r:id="rId91"/>
    <sheet name="c6a10" sheetId="123" r:id="rId92"/>
    <sheet name="c7a1" sheetId="97" r:id="rId93"/>
    <sheet name="c7a2" sheetId="96" r:id="rId94"/>
    <sheet name="c7a3" sheetId="95" r:id="rId95"/>
    <sheet name="c7a4" sheetId="94" r:id="rId96"/>
    <sheet name="c7a5" sheetId="93" r:id="rId97"/>
    <sheet name="c7a6" sheetId="92" r:id="rId98"/>
    <sheet name="c7a7" sheetId="91" r:id="rId99"/>
    <sheet name="c7a8" sheetId="90" r:id="rId100"/>
    <sheet name="c7a9" sheetId="89" r:id="rId101"/>
    <sheet name="c7a10" sheetId="88" r:id="rId102"/>
    <sheet name="c8a1" sheetId="87" r:id="rId103"/>
    <sheet name="c8a2" sheetId="86" r:id="rId104"/>
    <sheet name="c8a3" sheetId="85" r:id="rId105"/>
    <sheet name="c8a4" sheetId="84" r:id="rId106"/>
    <sheet name="c8a5" sheetId="83" r:id="rId107"/>
    <sheet name="c8a6" sheetId="82" r:id="rId108"/>
    <sheet name="c8a7" sheetId="81" r:id="rId109"/>
    <sheet name="c8a8" sheetId="80" r:id="rId110"/>
    <sheet name="c8a9" sheetId="79" r:id="rId111"/>
    <sheet name="c8a10" sheetId="78" r:id="rId112"/>
    <sheet name="c9a1" sheetId="77" r:id="rId113"/>
    <sheet name="c9a2" sheetId="76" r:id="rId114"/>
    <sheet name="c9a3" sheetId="75" r:id="rId115"/>
    <sheet name="c9a4" sheetId="74" r:id="rId116"/>
    <sheet name="c9a5" sheetId="73" r:id="rId117"/>
    <sheet name="c9a6" sheetId="72" r:id="rId118"/>
    <sheet name="c9a7" sheetId="71" r:id="rId119"/>
    <sheet name="c9a8" sheetId="70" r:id="rId120"/>
    <sheet name="c9a9" sheetId="69" r:id="rId121"/>
    <sheet name="c9a10" sheetId="68" r:id="rId122"/>
    <sheet name="c10a1" sheetId="66" r:id="rId123"/>
    <sheet name="c10a2" sheetId="65" r:id="rId124"/>
    <sheet name="c10a3" sheetId="64" r:id="rId125"/>
    <sheet name="c10a4" sheetId="63" r:id="rId126"/>
    <sheet name="c10a5" sheetId="62" r:id="rId127"/>
    <sheet name="c10a6" sheetId="61" r:id="rId128"/>
    <sheet name="c10a7" sheetId="60" r:id="rId129"/>
    <sheet name="c10a8" sheetId="59" r:id="rId130"/>
    <sheet name="c10a9" sheetId="58" r:id="rId131"/>
    <sheet name="c10a10" sheetId="57" r:id="rId132"/>
  </sheets>
  <definedNames>
    <definedName name="_xlnm._FilterDatabase" localSheetId="20" hidden="1">'Total Categoria 1'!$B$24:$E$29</definedName>
    <definedName name="_xlnm._FilterDatabase" localSheetId="29" hidden="1">'Total Categoria 10'!$B$24:$E$29</definedName>
    <definedName name="_xlnm._FilterDatabase" localSheetId="21" hidden="1">'Total Categoria 2'!$B$24:$E$29</definedName>
    <definedName name="_xlnm._FilterDatabase" localSheetId="22" hidden="1">'Total Categoria 3'!$B$24:$E$29</definedName>
    <definedName name="_xlnm._FilterDatabase" localSheetId="23" hidden="1">'Total Categoria 4'!$B$24:$E$29</definedName>
    <definedName name="_xlnm._FilterDatabase" localSheetId="24" hidden="1">'Total Categoria 5'!$B$24:$E$29</definedName>
    <definedName name="_xlnm._FilterDatabase" localSheetId="25" hidden="1">'Total Categoria 6'!$B$24:$E$29</definedName>
    <definedName name="_xlnm._FilterDatabase" localSheetId="26" hidden="1">'Total Categoria 7'!$B$24:$E$29</definedName>
    <definedName name="_xlnm._FilterDatabase" localSheetId="27" hidden="1">'Total Categoria 8'!$B$24:$E$29</definedName>
    <definedName name="_xlnm._FilterDatabase" localSheetId="28" hidden="1">'Total Categoria 9'!$B$24:$E$29</definedName>
    <definedName name="_xlnm._FilterDatabase" localSheetId="30" hidden="1">'Total GERAL'!$B$24:$E$27</definedName>
    <definedName name="_xlnm.Print_Area" localSheetId="0">'Plano A'!$A$1:$R$76</definedName>
    <definedName name="_xlnm.Print_Area" localSheetId="1">'Plano B'!$A$1:$R$76</definedName>
    <definedName name="_xlnm.Print_Area" localSheetId="2">'Plano C'!$A$1:$R$76</definedName>
    <definedName name="_xlnm.Print_Area" localSheetId="3">'Plano D'!$A$1:$R$76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78" i="57" l="1"/>
  <c r="M78" i="57"/>
  <c r="J78" i="57"/>
  <c r="G78" i="57"/>
  <c r="D78" i="57"/>
  <c r="D78" i="58"/>
  <c r="B57" i="173"/>
  <c r="Q24" i="162"/>
  <c r="Q24" i="173"/>
  <c r="Q25" i="173"/>
  <c r="Q26" i="173"/>
  <c r="Q27" i="173"/>
  <c r="Q28" i="173"/>
  <c r="Q29" i="173"/>
  <c r="Q30" i="173"/>
  <c r="Q31" i="173"/>
  <c r="Q32" i="173"/>
  <c r="Q33" i="173"/>
  <c r="O97" i="173"/>
  <c r="Q97" i="173"/>
  <c r="R97" i="173"/>
  <c r="S97" i="173"/>
  <c r="T97" i="173"/>
  <c r="U97" i="173"/>
  <c r="V97" i="173"/>
  <c r="W97" i="173"/>
  <c r="X97" i="173"/>
  <c r="AJ135" i="173"/>
  <c r="N136" i="173"/>
  <c r="P136" i="173"/>
  <c r="R136" i="173"/>
  <c r="T136" i="173"/>
  <c r="V136" i="173"/>
  <c r="X136" i="173"/>
  <c r="Z136" i="173"/>
  <c r="AB136" i="173"/>
  <c r="AK136" i="173"/>
  <c r="AL136" i="173"/>
  <c r="N137" i="173"/>
  <c r="P137" i="173"/>
  <c r="R137" i="173"/>
  <c r="T137" i="173"/>
  <c r="V137" i="173"/>
  <c r="X137" i="173"/>
  <c r="Z137" i="173"/>
  <c r="AB137" i="173"/>
  <c r="AK137" i="173"/>
  <c r="AL137" i="173"/>
  <c r="N138" i="173"/>
  <c r="P138" i="173"/>
  <c r="R138" i="173"/>
  <c r="T138" i="173"/>
  <c r="V138" i="173"/>
  <c r="X138" i="173"/>
  <c r="Z138" i="173"/>
  <c r="AB138" i="173"/>
  <c r="AK138" i="173"/>
  <c r="AL138" i="173"/>
  <c r="N139" i="173"/>
  <c r="P139" i="173"/>
  <c r="R139" i="173"/>
  <c r="T139" i="173"/>
  <c r="V139" i="173"/>
  <c r="X139" i="173"/>
  <c r="Z139" i="173"/>
  <c r="AB139" i="173"/>
  <c r="AK139" i="173"/>
  <c r="AL139" i="173"/>
  <c r="N140" i="173"/>
  <c r="P140" i="173"/>
  <c r="R140" i="173"/>
  <c r="T140" i="173"/>
  <c r="V140" i="173"/>
  <c r="X140" i="173"/>
  <c r="Z140" i="173"/>
  <c r="AB140" i="173"/>
  <c r="AK140" i="173"/>
  <c r="AL140" i="173"/>
  <c r="N141" i="173"/>
  <c r="P141" i="173"/>
  <c r="R141" i="173"/>
  <c r="T141" i="173"/>
  <c r="V141" i="173"/>
  <c r="X141" i="173"/>
  <c r="Z141" i="173"/>
  <c r="AB141" i="173"/>
  <c r="AK141" i="173"/>
  <c r="AL141" i="173"/>
  <c r="N142" i="173"/>
  <c r="P142" i="173"/>
  <c r="R142" i="173"/>
  <c r="T142" i="173"/>
  <c r="V142" i="173"/>
  <c r="X142" i="173"/>
  <c r="Z142" i="173"/>
  <c r="AB142" i="173"/>
  <c r="AK142" i="173"/>
  <c r="AL142" i="173"/>
  <c r="N143" i="173"/>
  <c r="P143" i="173"/>
  <c r="R143" i="173"/>
  <c r="T143" i="173"/>
  <c r="V143" i="173"/>
  <c r="X143" i="173"/>
  <c r="Z143" i="173"/>
  <c r="AB143" i="173"/>
  <c r="AK143" i="173"/>
  <c r="AL143" i="173"/>
  <c r="N144" i="173"/>
  <c r="P144" i="173"/>
  <c r="R144" i="173"/>
  <c r="T144" i="173"/>
  <c r="V144" i="173"/>
  <c r="X144" i="173"/>
  <c r="Z144" i="173"/>
  <c r="AB144" i="173"/>
  <c r="AK144" i="173"/>
  <c r="AL144" i="173"/>
  <c r="N145" i="173"/>
  <c r="P145" i="173"/>
  <c r="R145" i="173"/>
  <c r="T145" i="173"/>
  <c r="V145" i="173"/>
  <c r="X145" i="173"/>
  <c r="Z145" i="173"/>
  <c r="AB145" i="173"/>
  <c r="AK145" i="173"/>
  <c r="AL145" i="173"/>
  <c r="AM147" i="173"/>
  <c r="M152" i="173"/>
  <c r="N152" i="173"/>
  <c r="O152" i="173"/>
  <c r="R152" i="173"/>
  <c r="S152" i="173"/>
  <c r="V152" i="173"/>
  <c r="W152" i="173"/>
  <c r="Z152" i="173"/>
  <c r="AA152" i="173"/>
  <c r="AD152" i="173"/>
  <c r="AE152" i="173"/>
  <c r="AH152" i="173"/>
  <c r="M153" i="173"/>
  <c r="N153" i="173"/>
  <c r="O153" i="173"/>
  <c r="R153" i="173"/>
  <c r="S153" i="173"/>
  <c r="V153" i="173"/>
  <c r="W153" i="173"/>
  <c r="Z153" i="173"/>
  <c r="AA153" i="173"/>
  <c r="AD153" i="173"/>
  <c r="AE153" i="173"/>
  <c r="AH153" i="173"/>
  <c r="M154" i="173"/>
  <c r="N154" i="173"/>
  <c r="O154" i="173"/>
  <c r="R154" i="173"/>
  <c r="S154" i="173"/>
  <c r="V154" i="173"/>
  <c r="W154" i="173"/>
  <c r="Z154" i="173"/>
  <c r="AA154" i="173"/>
  <c r="AD154" i="173"/>
  <c r="AE154" i="173"/>
  <c r="AH154" i="173"/>
  <c r="M155" i="173"/>
  <c r="N155" i="173"/>
  <c r="O155" i="173"/>
  <c r="R155" i="173"/>
  <c r="S155" i="173"/>
  <c r="V155" i="173"/>
  <c r="W155" i="173"/>
  <c r="Z155" i="173"/>
  <c r="AA155" i="173"/>
  <c r="AD155" i="173"/>
  <c r="AE155" i="173"/>
  <c r="AH155" i="173"/>
  <c r="M156" i="173"/>
  <c r="N156" i="173"/>
  <c r="O156" i="173"/>
  <c r="R156" i="173"/>
  <c r="S156" i="173"/>
  <c r="V156" i="173"/>
  <c r="W156" i="173"/>
  <c r="Z156" i="173"/>
  <c r="AA156" i="173"/>
  <c r="AD156" i="173"/>
  <c r="AE156" i="173"/>
  <c r="AH156" i="173"/>
  <c r="M157" i="173"/>
  <c r="N157" i="173"/>
  <c r="O157" i="173"/>
  <c r="R157" i="173"/>
  <c r="S157" i="173"/>
  <c r="V157" i="173"/>
  <c r="W157" i="173"/>
  <c r="Z157" i="173"/>
  <c r="AA157" i="173"/>
  <c r="AD157" i="173"/>
  <c r="AE157" i="173"/>
  <c r="AH157" i="173"/>
  <c r="M158" i="173"/>
  <c r="N158" i="173"/>
  <c r="O158" i="173"/>
  <c r="R158" i="173"/>
  <c r="S158" i="173"/>
  <c r="V158" i="173"/>
  <c r="W158" i="173"/>
  <c r="Z158" i="173"/>
  <c r="AA158" i="173"/>
  <c r="AD158" i="173"/>
  <c r="AE158" i="173"/>
  <c r="AH158" i="173"/>
  <c r="M159" i="173"/>
  <c r="N159" i="173"/>
  <c r="O159" i="173"/>
  <c r="R159" i="173"/>
  <c r="S159" i="173"/>
  <c r="V159" i="173"/>
  <c r="W159" i="173"/>
  <c r="Z159" i="173"/>
  <c r="AA159" i="173"/>
  <c r="AD159" i="173"/>
  <c r="AE159" i="173"/>
  <c r="AH159" i="173"/>
  <c r="AJ159" i="173"/>
  <c r="AL159" i="173"/>
  <c r="M160" i="173"/>
  <c r="N160" i="173"/>
  <c r="O160" i="173"/>
  <c r="R160" i="173"/>
  <c r="S160" i="173"/>
  <c r="V160" i="173"/>
  <c r="W160" i="173"/>
  <c r="Z160" i="173"/>
  <c r="AA160" i="173"/>
  <c r="AD160" i="173"/>
  <c r="AE160" i="173"/>
  <c r="AH160" i="173"/>
  <c r="AJ160" i="173"/>
  <c r="AL160" i="173"/>
  <c r="M161" i="173"/>
  <c r="N161" i="173"/>
  <c r="O161" i="173"/>
  <c r="R161" i="173"/>
  <c r="S161" i="173"/>
  <c r="V161" i="173"/>
  <c r="W161" i="173"/>
  <c r="Z161" i="173"/>
  <c r="AA161" i="173"/>
  <c r="AD161" i="173"/>
  <c r="AE161" i="173"/>
  <c r="AH161" i="173"/>
  <c r="AJ161" i="173"/>
  <c r="AL161" i="173"/>
  <c r="AE162" i="173"/>
  <c r="AJ162" i="173"/>
  <c r="AL162" i="173"/>
  <c r="AL163" i="173"/>
  <c r="AL164" i="173"/>
  <c r="AJ165" i="173"/>
  <c r="P146" i="173"/>
  <c r="D24" i="173"/>
  <c r="AI156" i="173"/>
  <c r="AI160" i="173"/>
  <c r="AI152" i="173"/>
  <c r="O162" i="173"/>
  <c r="W162" i="173"/>
  <c r="AB146" i="173"/>
  <c r="D27" i="173"/>
  <c r="T146" i="173"/>
  <c r="D25" i="173"/>
  <c r="AA162" i="173"/>
  <c r="S162" i="173"/>
  <c r="M162" i="173"/>
  <c r="AI154" i="173"/>
  <c r="AI158" i="173"/>
  <c r="X146" i="173"/>
  <c r="D26" i="173"/>
  <c r="AI159" i="173"/>
  <c r="AI155" i="173"/>
  <c r="AI161" i="173"/>
  <c r="AI157" i="173"/>
  <c r="AH162" i="173"/>
  <c r="AD162" i="173"/>
  <c r="Z162" i="173"/>
  <c r="V162" i="173"/>
  <c r="R162" i="173"/>
  <c r="AI153" i="173"/>
  <c r="N162" i="173"/>
  <c r="AI162" i="173"/>
  <c r="H24" i="173"/>
  <c r="H3" i="57"/>
  <c r="H3" i="58"/>
  <c r="B3" i="58"/>
  <c r="H3" i="59"/>
  <c r="H3" i="60"/>
  <c r="H3" i="61"/>
  <c r="H3" i="73"/>
  <c r="H3" i="74"/>
  <c r="H3" i="75"/>
  <c r="H3" i="76"/>
  <c r="H3" i="77"/>
  <c r="H3" i="83"/>
  <c r="H3" i="84"/>
  <c r="H3" i="85"/>
  <c r="H3" i="87"/>
  <c r="H3" i="86"/>
  <c r="H3" i="88"/>
  <c r="H3" i="89"/>
  <c r="H3" i="90"/>
  <c r="H3" i="91"/>
  <c r="H3" i="92"/>
  <c r="H3" i="123"/>
  <c r="H3" i="122"/>
  <c r="H3" i="50"/>
  <c r="H3" i="51"/>
  <c r="H3" i="52"/>
  <c r="H3" i="53"/>
  <c r="H3" i="54"/>
  <c r="H3" i="55"/>
  <c r="H3" i="56"/>
  <c r="H3" i="98"/>
  <c r="H3" i="108"/>
  <c r="H3" i="99"/>
  <c r="H3" i="100"/>
  <c r="H3" i="101"/>
  <c r="H3" i="102"/>
  <c r="H3" i="103"/>
  <c r="H3" i="104"/>
  <c r="H3" i="105"/>
  <c r="H3" i="106"/>
  <c r="H3" i="107"/>
  <c r="H3" i="109"/>
  <c r="H3" i="110"/>
  <c r="H3" i="111"/>
  <c r="H3" i="112"/>
  <c r="H3" i="113"/>
  <c r="H3" i="114"/>
  <c r="H3" i="115"/>
  <c r="H3" i="117"/>
  <c r="H3" i="116"/>
  <c r="H3" i="118"/>
  <c r="H3" i="119"/>
  <c r="H3" i="120"/>
  <c r="H3" i="121"/>
  <c r="H3" i="49"/>
  <c r="H3" i="48"/>
  <c r="H3" i="47"/>
  <c r="H3" i="46"/>
  <c r="H3" i="45"/>
  <c r="H3" i="44"/>
  <c r="H3" i="43"/>
  <c r="H3" i="23"/>
  <c r="H3" i="42"/>
  <c r="H3" i="41"/>
  <c r="H3" i="40"/>
  <c r="H3" i="39"/>
  <c r="H3" i="38"/>
  <c r="H3" i="28"/>
  <c r="H3" i="37"/>
  <c r="H3" i="36"/>
  <c r="H3" i="35"/>
  <c r="H3" i="34"/>
  <c r="H3" i="33"/>
  <c r="H3" i="32"/>
  <c r="H3" i="31"/>
  <c r="H3" i="30"/>
  <c r="H3" i="29"/>
  <c r="H3" i="27"/>
  <c r="H3" i="26"/>
  <c r="H3" i="25"/>
  <c r="A7" i="126"/>
  <c r="A7" i="127"/>
  <c r="A7" i="128"/>
  <c r="A7" i="129"/>
  <c r="A7" i="130"/>
  <c r="A7" i="131"/>
  <c r="H3" i="97"/>
  <c r="A7" i="132"/>
  <c r="A7" i="133"/>
  <c r="A7" i="134"/>
  <c r="A7" i="125"/>
  <c r="P47" i="173"/>
  <c r="S31" i="173"/>
  <c r="M107" i="173"/>
  <c r="M100" i="173"/>
  <c r="P40" i="173"/>
  <c r="S24" i="173"/>
  <c r="P43" i="173"/>
  <c r="S27" i="173"/>
  <c r="M103" i="173"/>
  <c r="P46" i="173"/>
  <c r="S30" i="173"/>
  <c r="M106" i="173"/>
  <c r="P48" i="173"/>
  <c r="S32" i="173"/>
  <c r="M108" i="173"/>
  <c r="P42" i="173"/>
  <c r="S26" i="173"/>
  <c r="M102" i="173"/>
  <c r="P44" i="173"/>
  <c r="S28" i="173"/>
  <c r="M104" i="173"/>
  <c r="P49" i="173"/>
  <c r="S33" i="173"/>
  <c r="M109" i="173"/>
  <c r="P45" i="173"/>
  <c r="S29" i="173"/>
  <c r="M105" i="173"/>
  <c r="H3" i="66"/>
  <c r="E19" i="126"/>
  <c r="E19" i="127"/>
  <c r="E19" i="128"/>
  <c r="E19" i="129"/>
  <c r="E19" i="130"/>
  <c r="E19" i="131"/>
  <c r="E19" i="132"/>
  <c r="H3" i="78"/>
  <c r="E19" i="133"/>
  <c r="H3" i="68"/>
  <c r="E19" i="134"/>
  <c r="E19" i="125"/>
  <c r="E16" i="126"/>
  <c r="E16" i="127"/>
  <c r="E16" i="128"/>
  <c r="E16" i="129"/>
  <c r="E16" i="130"/>
  <c r="E16" i="131"/>
  <c r="E16" i="132"/>
  <c r="H3" i="79"/>
  <c r="E16" i="133"/>
  <c r="H3" i="69"/>
  <c r="E16" i="134"/>
  <c r="E16" i="125"/>
  <c r="E13" i="126"/>
  <c r="E13" i="127"/>
  <c r="E13" i="128"/>
  <c r="E13" i="129"/>
  <c r="E13" i="130"/>
  <c r="E13" i="131"/>
  <c r="E13" i="132"/>
  <c r="H3" i="80"/>
  <c r="E13" i="133"/>
  <c r="H3" i="70"/>
  <c r="E13" i="134"/>
  <c r="E13" i="125"/>
  <c r="E10" i="126"/>
  <c r="E10" i="127"/>
  <c r="E10" i="128"/>
  <c r="E10" i="129"/>
  <c r="E10" i="130"/>
  <c r="E10" i="131"/>
  <c r="E10" i="132"/>
  <c r="H3" i="81"/>
  <c r="E10" i="133"/>
  <c r="H3" i="71"/>
  <c r="E10" i="134"/>
  <c r="E10" i="125"/>
  <c r="E7" i="126"/>
  <c r="E7" i="127"/>
  <c r="E7" i="128"/>
  <c r="E7" i="129"/>
  <c r="E7" i="130"/>
  <c r="E7" i="131"/>
  <c r="E7" i="132"/>
  <c r="H3" i="82"/>
  <c r="E7" i="133"/>
  <c r="H3" i="72"/>
  <c r="E7" i="134"/>
  <c r="E7" i="125"/>
  <c r="A19" i="126"/>
  <c r="A19" i="127"/>
  <c r="A19" i="128"/>
  <c r="A19" i="129"/>
  <c r="A19" i="130"/>
  <c r="A19" i="131"/>
  <c r="H3" i="93"/>
  <c r="A19" i="132"/>
  <c r="A19" i="133"/>
  <c r="A19" i="134"/>
  <c r="H3" i="62"/>
  <c r="A19" i="125"/>
  <c r="A16" i="126"/>
  <c r="A16" i="127"/>
  <c r="A16" i="128"/>
  <c r="A16" i="129"/>
  <c r="A16" i="130"/>
  <c r="A16" i="131"/>
  <c r="H3" i="94"/>
  <c r="A16" i="132"/>
  <c r="A16" i="133"/>
  <c r="A16" i="134"/>
  <c r="H3" i="63"/>
  <c r="A16" i="125"/>
  <c r="A13" i="126"/>
  <c r="A13" i="127"/>
  <c r="A13" i="128"/>
  <c r="A13" i="129"/>
  <c r="A13" i="130"/>
  <c r="A13" i="131"/>
  <c r="H3" i="95"/>
  <c r="A13" i="132"/>
  <c r="A13" i="133"/>
  <c r="A13" i="134"/>
  <c r="H3" i="64"/>
  <c r="A13" i="125"/>
  <c r="A10" i="126"/>
  <c r="A10" i="127"/>
  <c r="A10" i="128"/>
  <c r="A10" i="129"/>
  <c r="A10" i="130"/>
  <c r="A10" i="131"/>
  <c r="H3" i="96"/>
  <c r="A10" i="132"/>
  <c r="A10" i="133"/>
  <c r="A10" i="134"/>
  <c r="H3" i="65"/>
  <c r="A10" i="125"/>
  <c r="H3" i="24"/>
  <c r="P41" i="173"/>
  <c r="S25" i="173"/>
  <c r="M101" i="173"/>
  <c r="O47" i="66"/>
  <c r="E35" i="66"/>
  <c r="R145" i="169"/>
  <c r="R141" i="169"/>
  <c r="G78" i="23"/>
  <c r="S136" i="173"/>
  <c r="G78" i="24"/>
  <c r="S137" i="173"/>
  <c r="U137" i="173"/>
  <c r="G78" i="25"/>
  <c r="S138" i="173"/>
  <c r="U138" i="173"/>
  <c r="G78" i="26"/>
  <c r="S139" i="173"/>
  <c r="U139" i="173"/>
  <c r="G78" i="27"/>
  <c r="S140" i="173"/>
  <c r="U140" i="173"/>
  <c r="G78" i="28"/>
  <c r="S141" i="173"/>
  <c r="U141" i="173"/>
  <c r="G78" i="30"/>
  <c r="S143" i="173"/>
  <c r="U143" i="173"/>
  <c r="G78" i="31"/>
  <c r="S144" i="173"/>
  <c r="U144" i="173"/>
  <c r="G78" i="32"/>
  <c r="S145" i="173"/>
  <c r="U145" i="173"/>
  <c r="G78" i="33"/>
  <c r="G78" i="34"/>
  <c r="G78" i="35"/>
  <c r="G78" i="36"/>
  <c r="G78" i="37"/>
  <c r="G78" i="38"/>
  <c r="G78" i="39"/>
  <c r="G78" i="40"/>
  <c r="G78" i="41"/>
  <c r="G78" i="42"/>
  <c r="G78" i="43"/>
  <c r="G78" i="44"/>
  <c r="G78" i="45"/>
  <c r="G78" i="46"/>
  <c r="G78" i="47"/>
  <c r="G78" i="48"/>
  <c r="G78" i="49"/>
  <c r="G78" i="121"/>
  <c r="G78" i="120"/>
  <c r="G78" i="119"/>
  <c r="G78" i="118"/>
  <c r="G78" i="117"/>
  <c r="G78" i="116"/>
  <c r="G78" i="115"/>
  <c r="G78" i="114"/>
  <c r="G78" i="113"/>
  <c r="G78" i="112"/>
  <c r="G78" i="111"/>
  <c r="G78" i="110"/>
  <c r="G78" i="109"/>
  <c r="G78" i="108"/>
  <c r="G78" i="107"/>
  <c r="G78" i="106"/>
  <c r="G78" i="105"/>
  <c r="G78" i="104"/>
  <c r="G78" i="103"/>
  <c r="G78" i="102"/>
  <c r="G78" i="101"/>
  <c r="G78" i="100"/>
  <c r="G78" i="99"/>
  <c r="G78" i="98"/>
  <c r="G78" i="56"/>
  <c r="G78" i="55"/>
  <c r="G78" i="54"/>
  <c r="G78" i="53"/>
  <c r="G78" i="52"/>
  <c r="G78" i="51"/>
  <c r="G78" i="50"/>
  <c r="G78" i="122"/>
  <c r="G78" i="123"/>
  <c r="G78" i="97"/>
  <c r="G78" i="96"/>
  <c r="G78" i="95"/>
  <c r="G78" i="94"/>
  <c r="G78" i="93"/>
  <c r="G78" i="92"/>
  <c r="G78" i="91"/>
  <c r="G78" i="90"/>
  <c r="G78" i="89"/>
  <c r="G78" i="88"/>
  <c r="G78" i="87"/>
  <c r="G78" i="86"/>
  <c r="G78" i="85"/>
  <c r="G78" i="84"/>
  <c r="G78" i="83"/>
  <c r="G78" i="82"/>
  <c r="G78" i="81"/>
  <c r="G78" i="80"/>
  <c r="G78" i="79"/>
  <c r="G78" i="78"/>
  <c r="G78" i="77"/>
  <c r="G78" i="76"/>
  <c r="G78" i="75"/>
  <c r="G78" i="74"/>
  <c r="G78" i="73"/>
  <c r="G78" i="72"/>
  <c r="G78" i="71"/>
  <c r="G78" i="70"/>
  <c r="G78" i="69"/>
  <c r="G78" i="68"/>
  <c r="G78" i="66"/>
  <c r="G78" i="65"/>
  <c r="G78" i="64"/>
  <c r="G78" i="63"/>
  <c r="G78" i="62"/>
  <c r="G78" i="61"/>
  <c r="G78" i="60"/>
  <c r="G78" i="59"/>
  <c r="G78" i="58"/>
  <c r="G78" i="29"/>
  <c r="S142" i="173"/>
  <c r="U142" i="173"/>
  <c r="J78" i="23"/>
  <c r="W136" i="173"/>
  <c r="J78" i="24"/>
  <c r="W137" i="173"/>
  <c r="Y137" i="173"/>
  <c r="J78" i="25"/>
  <c r="W138" i="173"/>
  <c r="Y138" i="173"/>
  <c r="J78" i="26"/>
  <c r="W139" i="173"/>
  <c r="Y139" i="173"/>
  <c r="J78" i="27"/>
  <c r="W140" i="173"/>
  <c r="Y140" i="173"/>
  <c r="J78" i="28"/>
  <c r="W141" i="173"/>
  <c r="Y141" i="173"/>
  <c r="J78" i="30"/>
  <c r="W143" i="173"/>
  <c r="Y143" i="173"/>
  <c r="J78" i="31"/>
  <c r="W144" i="173"/>
  <c r="Y144" i="173"/>
  <c r="J78" i="32"/>
  <c r="W145" i="173"/>
  <c r="Y145" i="173"/>
  <c r="J78" i="33"/>
  <c r="J78" i="34"/>
  <c r="J78" i="35"/>
  <c r="J78" i="36"/>
  <c r="J78" i="37"/>
  <c r="J78" i="38"/>
  <c r="J78" i="39"/>
  <c r="J78" i="40"/>
  <c r="J78" i="41"/>
  <c r="J78" i="42"/>
  <c r="J78" i="43"/>
  <c r="J78" i="44"/>
  <c r="J78" i="45"/>
  <c r="J78" i="46"/>
  <c r="J78" i="47"/>
  <c r="J78" i="48"/>
  <c r="J78" i="49"/>
  <c r="J78" i="121"/>
  <c r="J78" i="120"/>
  <c r="J78" i="119"/>
  <c r="J78" i="118"/>
  <c r="J78" i="117"/>
  <c r="J78" i="116"/>
  <c r="J78" i="115"/>
  <c r="J78" i="114"/>
  <c r="J78" i="113"/>
  <c r="J78" i="112"/>
  <c r="J78" i="111"/>
  <c r="J78" i="110"/>
  <c r="J78" i="109"/>
  <c r="J78" i="108"/>
  <c r="J78" i="107"/>
  <c r="J78" i="106"/>
  <c r="J78" i="105"/>
  <c r="J78" i="104"/>
  <c r="J78" i="103"/>
  <c r="J78" i="102"/>
  <c r="J78" i="101"/>
  <c r="J78" i="100"/>
  <c r="J78" i="99"/>
  <c r="J78" i="98"/>
  <c r="J78" i="56"/>
  <c r="J78" i="55"/>
  <c r="J78" i="54"/>
  <c r="J78" i="53"/>
  <c r="J78" i="52"/>
  <c r="J78" i="51"/>
  <c r="J78" i="50"/>
  <c r="J78" i="122"/>
  <c r="J78" i="123"/>
  <c r="J78" i="97"/>
  <c r="J78" i="96"/>
  <c r="J78" i="95"/>
  <c r="J78" i="94"/>
  <c r="J78" i="93"/>
  <c r="J78" i="92"/>
  <c r="J78" i="91"/>
  <c r="J78" i="90"/>
  <c r="J78" i="89"/>
  <c r="J78" i="88"/>
  <c r="J78" i="87"/>
  <c r="J78" i="86"/>
  <c r="J78" i="85"/>
  <c r="J78" i="84"/>
  <c r="J78" i="83"/>
  <c r="J78" i="82"/>
  <c r="J78" i="81"/>
  <c r="J78" i="80"/>
  <c r="J78" i="79"/>
  <c r="J78" i="78"/>
  <c r="J78" i="77"/>
  <c r="J78" i="76"/>
  <c r="J78" i="75"/>
  <c r="J78" i="74"/>
  <c r="J78" i="73"/>
  <c r="J78" i="72"/>
  <c r="J78" i="71"/>
  <c r="J78" i="70"/>
  <c r="J78" i="69"/>
  <c r="J78" i="68"/>
  <c r="J78" i="66"/>
  <c r="J78" i="65"/>
  <c r="J78" i="64"/>
  <c r="J78" i="63"/>
  <c r="J78" i="62"/>
  <c r="J78" i="61"/>
  <c r="J78" i="60"/>
  <c r="J78" i="59"/>
  <c r="J78" i="58"/>
  <c r="J78" i="29"/>
  <c r="W142" i="173"/>
  <c r="Y142" i="173"/>
  <c r="P78" i="23"/>
  <c r="AE136" i="173"/>
  <c r="P78" i="24"/>
  <c r="AE137" i="173"/>
  <c r="P78" i="25"/>
  <c r="AE138" i="173"/>
  <c r="P78" i="26"/>
  <c r="AE139" i="173"/>
  <c r="P78" i="27"/>
  <c r="AE140" i="173"/>
  <c r="P78" i="28"/>
  <c r="AE141" i="173"/>
  <c r="P78" i="30"/>
  <c r="AE143" i="173"/>
  <c r="P78" i="31"/>
  <c r="AE144" i="173"/>
  <c r="P78" i="32"/>
  <c r="AE145" i="173"/>
  <c r="P78" i="33"/>
  <c r="P78" i="34"/>
  <c r="P78" i="35"/>
  <c r="P78" i="36"/>
  <c r="P78" i="37"/>
  <c r="P78" i="38"/>
  <c r="P78" i="39"/>
  <c r="P78" i="40"/>
  <c r="P78" i="41"/>
  <c r="P78" i="42"/>
  <c r="P78" i="43"/>
  <c r="P78" i="44"/>
  <c r="P78" i="45"/>
  <c r="P78" i="46"/>
  <c r="P78" i="47"/>
  <c r="P78" i="48"/>
  <c r="P78" i="49"/>
  <c r="P78" i="121"/>
  <c r="P78" i="120"/>
  <c r="P78" i="119"/>
  <c r="P78" i="118"/>
  <c r="P78" i="117"/>
  <c r="P78" i="116"/>
  <c r="P78" i="115"/>
  <c r="P78" i="114"/>
  <c r="P78" i="113"/>
  <c r="P78" i="112"/>
  <c r="P78" i="111"/>
  <c r="P78" i="110"/>
  <c r="P78" i="109"/>
  <c r="P78" i="108"/>
  <c r="P78" i="107"/>
  <c r="P78" i="106"/>
  <c r="P78" i="105"/>
  <c r="P78" i="104"/>
  <c r="P78" i="103"/>
  <c r="P78" i="102"/>
  <c r="P78" i="101"/>
  <c r="P78" i="100"/>
  <c r="P78" i="99"/>
  <c r="P78" i="98"/>
  <c r="P78" i="56"/>
  <c r="P78" i="55"/>
  <c r="P78" i="54"/>
  <c r="P78" i="53"/>
  <c r="P78" i="52"/>
  <c r="P78" i="51"/>
  <c r="P78" i="50"/>
  <c r="P78" i="122"/>
  <c r="P78" i="123"/>
  <c r="P78" i="97"/>
  <c r="P78" i="96"/>
  <c r="P78" i="95"/>
  <c r="P78" i="94"/>
  <c r="P78" i="93"/>
  <c r="P78" i="92"/>
  <c r="P78" i="91"/>
  <c r="P78" i="90"/>
  <c r="P78" i="89"/>
  <c r="P78" i="88"/>
  <c r="P78" i="87"/>
  <c r="P78" i="86"/>
  <c r="P78" i="85"/>
  <c r="P78" i="84"/>
  <c r="P78" i="83"/>
  <c r="P78" i="82"/>
  <c r="P78" i="81"/>
  <c r="P78" i="80"/>
  <c r="P78" i="79"/>
  <c r="P78" i="78"/>
  <c r="P78" i="77"/>
  <c r="P78" i="76"/>
  <c r="P78" i="75"/>
  <c r="P78" i="74"/>
  <c r="P78" i="73"/>
  <c r="P78" i="72"/>
  <c r="P78" i="71"/>
  <c r="P78" i="70"/>
  <c r="P78" i="69"/>
  <c r="P78" i="68"/>
  <c r="P78" i="66"/>
  <c r="P78" i="65"/>
  <c r="P78" i="64"/>
  <c r="P78" i="63"/>
  <c r="P78" i="62"/>
  <c r="P78" i="61"/>
  <c r="P78" i="60"/>
  <c r="P78" i="59"/>
  <c r="P78" i="58"/>
  <c r="P78" i="29"/>
  <c r="AE142" i="173"/>
  <c r="M78" i="23"/>
  <c r="AA136" i="173"/>
  <c r="M78" i="24"/>
  <c r="AA137" i="173"/>
  <c r="AC137" i="173"/>
  <c r="M78" i="25"/>
  <c r="AA138" i="173"/>
  <c r="AC138" i="173"/>
  <c r="M78" i="26"/>
  <c r="AA139" i="173"/>
  <c r="AC139" i="173"/>
  <c r="M78" i="27"/>
  <c r="AA140" i="173"/>
  <c r="AC140" i="173"/>
  <c r="M78" i="28"/>
  <c r="AA141" i="173"/>
  <c r="AC141" i="173"/>
  <c r="M78" i="30"/>
  <c r="AA143" i="173"/>
  <c r="AC143" i="173"/>
  <c r="M78" i="31"/>
  <c r="AA144" i="173"/>
  <c r="AC144" i="173"/>
  <c r="M78" i="32"/>
  <c r="AA145" i="173"/>
  <c r="AC145" i="173"/>
  <c r="M78" i="33"/>
  <c r="M78" i="34"/>
  <c r="M78" i="35"/>
  <c r="M78" i="36"/>
  <c r="M78" i="37"/>
  <c r="M78" i="38"/>
  <c r="M78" i="39"/>
  <c r="M78" i="40"/>
  <c r="M78" i="41"/>
  <c r="M78" i="42"/>
  <c r="M78" i="43"/>
  <c r="M78" i="44"/>
  <c r="M78" i="45"/>
  <c r="M78" i="46"/>
  <c r="M78" i="47"/>
  <c r="M78" i="48"/>
  <c r="M78" i="49"/>
  <c r="M78" i="121"/>
  <c r="M78" i="120"/>
  <c r="M78" i="119"/>
  <c r="M78" i="118"/>
  <c r="M78" i="117"/>
  <c r="M78" i="116"/>
  <c r="M78" i="115"/>
  <c r="M78" i="114"/>
  <c r="M78" i="113"/>
  <c r="M78" i="112"/>
  <c r="M78" i="111"/>
  <c r="M78" i="110"/>
  <c r="M78" i="109"/>
  <c r="M78" i="108"/>
  <c r="M78" i="107"/>
  <c r="M78" i="106"/>
  <c r="M78" i="105"/>
  <c r="M78" i="104"/>
  <c r="M78" i="103"/>
  <c r="M78" i="102"/>
  <c r="M78" i="101"/>
  <c r="M78" i="100"/>
  <c r="M78" i="99"/>
  <c r="M78" i="98"/>
  <c r="M78" i="56"/>
  <c r="M78" i="55"/>
  <c r="M78" i="54"/>
  <c r="M78" i="53"/>
  <c r="M78" i="52"/>
  <c r="M78" i="51"/>
  <c r="M78" i="50"/>
  <c r="M78" i="122"/>
  <c r="M78" i="123"/>
  <c r="M78" i="97"/>
  <c r="M78" i="96"/>
  <c r="M78" i="95"/>
  <c r="M78" i="94"/>
  <c r="M78" i="93"/>
  <c r="M78" i="92"/>
  <c r="M78" i="91"/>
  <c r="M78" i="90"/>
  <c r="M78" i="89"/>
  <c r="M78" i="88"/>
  <c r="M78" i="87"/>
  <c r="M78" i="86"/>
  <c r="M78" i="85"/>
  <c r="M78" i="84"/>
  <c r="M78" i="83"/>
  <c r="M78" i="82"/>
  <c r="M78" i="81"/>
  <c r="M78" i="80"/>
  <c r="M78" i="79"/>
  <c r="M78" i="78"/>
  <c r="M78" i="77"/>
  <c r="M78" i="76"/>
  <c r="M78" i="75"/>
  <c r="M78" i="74"/>
  <c r="M78" i="73"/>
  <c r="M78" i="72"/>
  <c r="M78" i="71"/>
  <c r="M78" i="70"/>
  <c r="M78" i="69"/>
  <c r="M78" i="68"/>
  <c r="M78" i="66"/>
  <c r="M78" i="65"/>
  <c r="M78" i="64"/>
  <c r="M78" i="63"/>
  <c r="M78" i="62"/>
  <c r="M78" i="61"/>
  <c r="M78" i="60"/>
  <c r="M78" i="59"/>
  <c r="M78" i="58"/>
  <c r="M78" i="29"/>
  <c r="AA142" i="173"/>
  <c r="AC142" i="173"/>
  <c r="D78" i="23"/>
  <c r="D78" i="24"/>
  <c r="O137" i="173"/>
  <c r="D78" i="25"/>
  <c r="O138" i="173"/>
  <c r="D78" i="26"/>
  <c r="O139" i="173"/>
  <c r="D78" i="27"/>
  <c r="O140" i="173"/>
  <c r="D78" i="28"/>
  <c r="O141" i="173"/>
  <c r="D78" i="30"/>
  <c r="O143" i="173"/>
  <c r="D78" i="31"/>
  <c r="O144" i="173"/>
  <c r="D78" i="32"/>
  <c r="O145" i="173"/>
  <c r="D78" i="33"/>
  <c r="D78" i="34"/>
  <c r="D78" i="35"/>
  <c r="D78" i="36"/>
  <c r="D78" i="37"/>
  <c r="D78" i="38"/>
  <c r="D78" i="39"/>
  <c r="D78" i="40"/>
  <c r="D78" i="41"/>
  <c r="D78" i="42"/>
  <c r="D78" i="43"/>
  <c r="D78" i="44"/>
  <c r="D78" i="45"/>
  <c r="D78" i="46"/>
  <c r="D78" i="47"/>
  <c r="D78" i="48"/>
  <c r="D78" i="49"/>
  <c r="D78" i="121"/>
  <c r="D78" i="120"/>
  <c r="D78" i="119"/>
  <c r="D78" i="118"/>
  <c r="D78" i="117"/>
  <c r="D78" i="116"/>
  <c r="D78" i="115"/>
  <c r="D78" i="114"/>
  <c r="D78" i="113"/>
  <c r="D78" i="112"/>
  <c r="D78" i="111"/>
  <c r="D78" i="110"/>
  <c r="D78" i="109"/>
  <c r="D78" i="108"/>
  <c r="D78" i="107"/>
  <c r="D78" i="106"/>
  <c r="D78" i="105"/>
  <c r="D78" i="104"/>
  <c r="D78" i="103"/>
  <c r="D78" i="102"/>
  <c r="D78" i="101"/>
  <c r="D78" i="100"/>
  <c r="D78" i="99"/>
  <c r="D78" i="98"/>
  <c r="D78" i="56"/>
  <c r="D78" i="55"/>
  <c r="D78" i="54"/>
  <c r="D78" i="53"/>
  <c r="D78" i="52"/>
  <c r="D78" i="51"/>
  <c r="D78" i="50"/>
  <c r="D78" i="122"/>
  <c r="D78" i="123"/>
  <c r="D78" i="97"/>
  <c r="D78" i="96"/>
  <c r="D78" i="95"/>
  <c r="D78" i="94"/>
  <c r="D78" i="93"/>
  <c r="D78" i="92"/>
  <c r="D78" i="91"/>
  <c r="D78" i="90"/>
  <c r="D78" i="89"/>
  <c r="D78" i="88"/>
  <c r="D78" i="87"/>
  <c r="D78" i="86"/>
  <c r="D78" i="85"/>
  <c r="D78" i="84"/>
  <c r="D78" i="83"/>
  <c r="D78" i="82"/>
  <c r="D78" i="81"/>
  <c r="D78" i="80"/>
  <c r="D78" i="79"/>
  <c r="D78" i="78"/>
  <c r="D78" i="77"/>
  <c r="D78" i="76"/>
  <c r="D78" i="75"/>
  <c r="D78" i="74"/>
  <c r="D78" i="73"/>
  <c r="D78" i="72"/>
  <c r="D78" i="71"/>
  <c r="D78" i="70"/>
  <c r="D78" i="69"/>
  <c r="D78" i="68"/>
  <c r="D78" i="66"/>
  <c r="D78" i="65"/>
  <c r="D78" i="64"/>
  <c r="D78" i="63"/>
  <c r="D78" i="62"/>
  <c r="D78" i="61"/>
  <c r="D78" i="60"/>
  <c r="D78" i="59"/>
  <c r="D78" i="29"/>
  <c r="O142" i="173"/>
  <c r="D23" i="135"/>
  <c r="S146" i="173"/>
  <c r="C25" i="173"/>
  <c r="E25" i="173"/>
  <c r="R146" i="173"/>
  <c r="AI141" i="173"/>
  <c r="Q141" i="173"/>
  <c r="Z146" i="173"/>
  <c r="AA146" i="173"/>
  <c r="C27" i="173"/>
  <c r="E27" i="173"/>
  <c r="AC136" i="173"/>
  <c r="AC146" i="173"/>
  <c r="AI142" i="173"/>
  <c r="Q142" i="173"/>
  <c r="AI145" i="173"/>
  <c r="Q145" i="173"/>
  <c r="AI143" i="173"/>
  <c r="Q143" i="173"/>
  <c r="AI140" i="173"/>
  <c r="Q140" i="173"/>
  <c r="AI138" i="173"/>
  <c r="Q138" i="173"/>
  <c r="O136" i="173"/>
  <c r="N146" i="173"/>
  <c r="AE146" i="173"/>
  <c r="C28" i="173"/>
  <c r="U136" i="173"/>
  <c r="U146" i="173"/>
  <c r="AI144" i="173"/>
  <c r="Q144" i="173"/>
  <c r="AI139" i="173"/>
  <c r="Q139" i="173"/>
  <c r="AI137" i="173"/>
  <c r="Q137" i="173"/>
  <c r="W146" i="173"/>
  <c r="C26" i="173"/>
  <c r="E26" i="173"/>
  <c r="V146" i="173"/>
  <c r="Y136" i="173"/>
  <c r="Y146" i="173"/>
  <c r="B57" i="164"/>
  <c r="P40" i="164"/>
  <c r="S24" i="164"/>
  <c r="P41" i="164"/>
  <c r="S25" i="164"/>
  <c r="P42" i="164"/>
  <c r="S26" i="164"/>
  <c r="P43" i="164"/>
  <c r="S27" i="164"/>
  <c r="P44" i="164"/>
  <c r="S28" i="164"/>
  <c r="P45" i="164"/>
  <c r="S29" i="164"/>
  <c r="P46" i="164"/>
  <c r="S30" i="164"/>
  <c r="P47" i="164"/>
  <c r="S31" i="164"/>
  <c r="P48" i="164"/>
  <c r="S32" i="164"/>
  <c r="P49" i="164"/>
  <c r="S33" i="164"/>
  <c r="O97" i="164"/>
  <c r="Q97" i="164"/>
  <c r="R97" i="164"/>
  <c r="S97" i="164"/>
  <c r="T97" i="164"/>
  <c r="U97" i="164"/>
  <c r="V97" i="164"/>
  <c r="W97" i="164"/>
  <c r="X97" i="164"/>
  <c r="M100" i="164"/>
  <c r="M101" i="164"/>
  <c r="M102" i="164"/>
  <c r="M103" i="164"/>
  <c r="M104" i="164"/>
  <c r="M105" i="164"/>
  <c r="M106" i="164"/>
  <c r="M107" i="164"/>
  <c r="M108" i="164"/>
  <c r="M109" i="164"/>
  <c r="AJ135" i="164"/>
  <c r="N136" i="164"/>
  <c r="O136" i="164"/>
  <c r="R136" i="164"/>
  <c r="S136" i="164"/>
  <c r="V136" i="164"/>
  <c r="X136" i="164"/>
  <c r="W136" i="164"/>
  <c r="Z136" i="164"/>
  <c r="AB136" i="164"/>
  <c r="AA136" i="164"/>
  <c r="AE136" i="164"/>
  <c r="AK136" i="164"/>
  <c r="AL136" i="164"/>
  <c r="N137" i="164"/>
  <c r="O137" i="164"/>
  <c r="R137" i="164"/>
  <c r="S137" i="164"/>
  <c r="V137" i="164"/>
  <c r="W137" i="164"/>
  <c r="Z137" i="164"/>
  <c r="AA137" i="164"/>
  <c r="AE137" i="164"/>
  <c r="AK137" i="164"/>
  <c r="AL137" i="164"/>
  <c r="N138" i="164"/>
  <c r="O138" i="164"/>
  <c r="R138" i="164"/>
  <c r="S138" i="164"/>
  <c r="V138" i="164"/>
  <c r="W138" i="164"/>
  <c r="Z138" i="164"/>
  <c r="AB138" i="164"/>
  <c r="AA138" i="164"/>
  <c r="AE138" i="164"/>
  <c r="AK138" i="164"/>
  <c r="AL138" i="164"/>
  <c r="N139" i="164"/>
  <c r="O139" i="164"/>
  <c r="R139" i="164"/>
  <c r="S139" i="164"/>
  <c r="V139" i="164"/>
  <c r="W139" i="164"/>
  <c r="Z139" i="164"/>
  <c r="AA139" i="164"/>
  <c r="AE139" i="164"/>
  <c r="AK139" i="164"/>
  <c r="AL139" i="164"/>
  <c r="N140" i="164"/>
  <c r="O140" i="164"/>
  <c r="R140" i="164"/>
  <c r="S140" i="164"/>
  <c r="V140" i="164"/>
  <c r="W140" i="164"/>
  <c r="Z140" i="164"/>
  <c r="AB140" i="164"/>
  <c r="AA140" i="164"/>
  <c r="AE140" i="164"/>
  <c r="AK140" i="164"/>
  <c r="AL140" i="164"/>
  <c r="N141" i="164"/>
  <c r="O141" i="164"/>
  <c r="R141" i="164"/>
  <c r="S141" i="164"/>
  <c r="V141" i="164"/>
  <c r="W141" i="164"/>
  <c r="Z141" i="164"/>
  <c r="AA141" i="164"/>
  <c r="AE141" i="164"/>
  <c r="AK141" i="164"/>
  <c r="AL141" i="164"/>
  <c r="N142" i="164"/>
  <c r="P142" i="164"/>
  <c r="O142" i="164"/>
  <c r="R142" i="164"/>
  <c r="S142" i="164"/>
  <c r="V142" i="164"/>
  <c r="W142" i="164"/>
  <c r="Z142" i="164"/>
  <c r="AB142" i="164"/>
  <c r="AA142" i="164"/>
  <c r="AE142" i="164"/>
  <c r="AK142" i="164"/>
  <c r="AL142" i="164"/>
  <c r="N143" i="164"/>
  <c r="O143" i="164"/>
  <c r="R143" i="164"/>
  <c r="S143" i="164"/>
  <c r="V143" i="164"/>
  <c r="W143" i="164"/>
  <c r="Z143" i="164"/>
  <c r="AA143" i="164"/>
  <c r="AE143" i="164"/>
  <c r="AK143" i="164"/>
  <c r="AL143" i="164"/>
  <c r="N144" i="164"/>
  <c r="P144" i="164"/>
  <c r="O144" i="164"/>
  <c r="R144" i="164"/>
  <c r="S144" i="164"/>
  <c r="V144" i="164"/>
  <c r="W144" i="164"/>
  <c r="Z144" i="164"/>
  <c r="AB144" i="164"/>
  <c r="AA144" i="164"/>
  <c r="AE144" i="164"/>
  <c r="AK144" i="164"/>
  <c r="AL144" i="164"/>
  <c r="N145" i="164"/>
  <c r="O145" i="164"/>
  <c r="R145" i="164"/>
  <c r="S145" i="164"/>
  <c r="V145" i="164"/>
  <c r="W145" i="164"/>
  <c r="Z145" i="164"/>
  <c r="AA145" i="164"/>
  <c r="AE145" i="164"/>
  <c r="AK145" i="164"/>
  <c r="AL145" i="164"/>
  <c r="AM147" i="164"/>
  <c r="N149" i="164"/>
  <c r="M152" i="164"/>
  <c r="N152" i="164"/>
  <c r="O152" i="164"/>
  <c r="R152" i="164"/>
  <c r="S152" i="164"/>
  <c r="V152" i="164"/>
  <c r="W152" i="164"/>
  <c r="Z152" i="164"/>
  <c r="AA152" i="164"/>
  <c r="AD152" i="164"/>
  <c r="AE152" i="164"/>
  <c r="AH152" i="164"/>
  <c r="M153" i="164"/>
  <c r="N153" i="164"/>
  <c r="O153" i="164"/>
  <c r="R153" i="164"/>
  <c r="S153" i="164"/>
  <c r="V153" i="164"/>
  <c r="W153" i="164"/>
  <c r="Z153" i="164"/>
  <c r="AA153" i="164"/>
  <c r="AD153" i="164"/>
  <c r="AE153" i="164"/>
  <c r="AH153" i="164"/>
  <c r="M154" i="164"/>
  <c r="N154" i="164"/>
  <c r="O154" i="164"/>
  <c r="R154" i="164"/>
  <c r="S154" i="164"/>
  <c r="V154" i="164"/>
  <c r="W154" i="164"/>
  <c r="Z154" i="164"/>
  <c r="AA154" i="164"/>
  <c r="AD154" i="164"/>
  <c r="AE154" i="164"/>
  <c r="AH154" i="164"/>
  <c r="M155" i="164"/>
  <c r="N155" i="164"/>
  <c r="O155" i="164"/>
  <c r="R155" i="164"/>
  <c r="S155" i="164"/>
  <c r="V155" i="164"/>
  <c r="W155" i="164"/>
  <c r="Z155" i="164"/>
  <c r="AA155" i="164"/>
  <c r="AD155" i="164"/>
  <c r="AE155" i="164"/>
  <c r="AH155" i="164"/>
  <c r="M156" i="164"/>
  <c r="N156" i="164"/>
  <c r="O156" i="164"/>
  <c r="R156" i="164"/>
  <c r="S156" i="164"/>
  <c r="V156" i="164"/>
  <c r="W156" i="164"/>
  <c r="Z156" i="164"/>
  <c r="AA156" i="164"/>
  <c r="AD156" i="164"/>
  <c r="AE156" i="164"/>
  <c r="AH156" i="164"/>
  <c r="M157" i="164"/>
  <c r="N157" i="164"/>
  <c r="O157" i="164"/>
  <c r="R157" i="164"/>
  <c r="S157" i="164"/>
  <c r="V157" i="164"/>
  <c r="W157" i="164"/>
  <c r="Z157" i="164"/>
  <c r="AA157" i="164"/>
  <c r="AD157" i="164"/>
  <c r="AE157" i="164"/>
  <c r="AH157" i="164"/>
  <c r="M158" i="164"/>
  <c r="N158" i="164"/>
  <c r="O158" i="164"/>
  <c r="R158" i="164"/>
  <c r="S158" i="164"/>
  <c r="V158" i="164"/>
  <c r="W158" i="164"/>
  <c r="Z158" i="164"/>
  <c r="AA158" i="164"/>
  <c r="AD158" i="164"/>
  <c r="AE158" i="164"/>
  <c r="AH158" i="164"/>
  <c r="M159" i="164"/>
  <c r="N159" i="164"/>
  <c r="O159" i="164"/>
  <c r="R159" i="164"/>
  <c r="S159" i="164"/>
  <c r="V159" i="164"/>
  <c r="W159" i="164"/>
  <c r="Z159" i="164"/>
  <c r="AA159" i="164"/>
  <c r="AD159" i="164"/>
  <c r="AE159" i="164"/>
  <c r="AH159" i="164"/>
  <c r="M160" i="164"/>
  <c r="N160" i="164"/>
  <c r="O160" i="164"/>
  <c r="R160" i="164"/>
  <c r="S160" i="164"/>
  <c r="V160" i="164"/>
  <c r="W160" i="164"/>
  <c r="Z160" i="164"/>
  <c r="AA160" i="164"/>
  <c r="AD160" i="164"/>
  <c r="AE160" i="164"/>
  <c r="AH160" i="164"/>
  <c r="M161" i="164"/>
  <c r="N161" i="164"/>
  <c r="O161" i="164"/>
  <c r="R161" i="164"/>
  <c r="S161" i="164"/>
  <c r="V161" i="164"/>
  <c r="W161" i="164"/>
  <c r="Z161" i="164"/>
  <c r="AA161" i="164"/>
  <c r="AD161" i="164"/>
  <c r="AE161" i="164"/>
  <c r="AH161" i="164"/>
  <c r="Q33" i="170"/>
  <c r="Q32" i="170"/>
  <c r="Q31" i="170"/>
  <c r="Q30" i="170"/>
  <c r="Q29" i="170"/>
  <c r="Q28" i="170"/>
  <c r="Q27" i="170"/>
  <c r="Q26" i="170"/>
  <c r="Q25" i="170"/>
  <c r="Q24" i="170"/>
  <c r="Q33" i="169"/>
  <c r="Q32" i="169"/>
  <c r="Q31" i="169"/>
  <c r="Q30" i="169"/>
  <c r="Q29" i="169"/>
  <c r="Q28" i="169"/>
  <c r="Q27" i="169"/>
  <c r="Q26" i="169"/>
  <c r="Q25" i="169"/>
  <c r="Q24" i="169"/>
  <c r="Q33" i="167"/>
  <c r="Q32" i="167"/>
  <c r="Q31" i="167"/>
  <c r="Q30" i="167"/>
  <c r="Q29" i="167"/>
  <c r="Q28" i="167"/>
  <c r="Q27" i="167"/>
  <c r="Q26" i="167"/>
  <c r="Q25" i="167"/>
  <c r="Q24" i="167"/>
  <c r="Q33" i="166"/>
  <c r="Q32" i="166"/>
  <c r="Q31" i="166"/>
  <c r="Q30" i="166"/>
  <c r="Q29" i="166"/>
  <c r="Q28" i="166"/>
  <c r="Q27" i="166"/>
  <c r="Q26" i="166"/>
  <c r="Q25" i="166"/>
  <c r="Q24" i="166"/>
  <c r="Q33" i="165"/>
  <c r="Q32" i="165"/>
  <c r="Q31" i="165"/>
  <c r="Q30" i="165"/>
  <c r="Q29" i="165"/>
  <c r="Q28" i="165"/>
  <c r="Q27" i="165"/>
  <c r="Q26" i="165"/>
  <c r="Q25" i="165"/>
  <c r="Q24" i="165"/>
  <c r="Q33" i="164"/>
  <c r="Q32" i="164"/>
  <c r="Q31" i="164"/>
  <c r="Q30" i="164"/>
  <c r="Q29" i="164"/>
  <c r="Q28" i="164"/>
  <c r="Q27" i="164"/>
  <c r="Q26" i="164"/>
  <c r="Q25" i="164"/>
  <c r="Q24" i="164"/>
  <c r="Q33" i="162"/>
  <c r="Q32" i="162"/>
  <c r="Q31" i="162"/>
  <c r="Q30" i="162"/>
  <c r="Q29" i="162"/>
  <c r="Q28" i="162"/>
  <c r="Q27" i="162"/>
  <c r="Q26" i="162"/>
  <c r="Q25" i="162"/>
  <c r="Q33" i="161"/>
  <c r="Q32" i="161"/>
  <c r="Q31" i="161"/>
  <c r="Q30" i="161"/>
  <c r="Q29" i="161"/>
  <c r="Q28" i="161"/>
  <c r="Q27" i="161"/>
  <c r="Q26" i="161"/>
  <c r="Q25" i="161"/>
  <c r="Q24" i="161"/>
  <c r="Q33" i="160"/>
  <c r="Q32" i="160"/>
  <c r="Q31" i="160"/>
  <c r="Q30" i="160"/>
  <c r="Q29" i="160"/>
  <c r="Q28" i="160"/>
  <c r="Q27" i="160"/>
  <c r="Q26" i="160"/>
  <c r="Q25" i="160"/>
  <c r="Q24" i="160"/>
  <c r="Q33" i="159"/>
  <c r="Q32" i="159"/>
  <c r="Q31" i="159"/>
  <c r="Q30" i="159"/>
  <c r="Q29" i="159"/>
  <c r="Q28" i="159"/>
  <c r="Q27" i="159"/>
  <c r="Q26" i="159"/>
  <c r="Q25" i="159"/>
  <c r="Q24" i="159"/>
  <c r="B2" i="32"/>
  <c r="B2" i="33"/>
  <c r="B2" i="34"/>
  <c r="B2" i="35"/>
  <c r="B2" i="36"/>
  <c r="B2" i="37"/>
  <c r="B2" i="38"/>
  <c r="B2" i="39"/>
  <c r="B2" i="40"/>
  <c r="B2" i="41"/>
  <c r="B2" i="42"/>
  <c r="B2" i="43"/>
  <c r="B2" i="44"/>
  <c r="B2" i="45"/>
  <c r="B2" i="46"/>
  <c r="B2" i="47"/>
  <c r="B2" i="48"/>
  <c r="B2" i="49"/>
  <c r="B2" i="120"/>
  <c r="B2" i="121"/>
  <c r="B2" i="119"/>
  <c r="B2" i="118"/>
  <c r="B2" i="117"/>
  <c r="B2" i="116"/>
  <c r="B2" i="115"/>
  <c r="B2" i="114"/>
  <c r="B2" i="113"/>
  <c r="B2" i="112"/>
  <c r="B2" i="111"/>
  <c r="B2" i="110"/>
  <c r="B2" i="109"/>
  <c r="B2" i="108"/>
  <c r="B2" i="107"/>
  <c r="B2" i="106"/>
  <c r="B2" i="105"/>
  <c r="B2" i="104"/>
  <c r="B2" i="103"/>
  <c r="B2" i="102"/>
  <c r="B2" i="101"/>
  <c r="B2" i="100"/>
  <c r="B2" i="99"/>
  <c r="B2" i="98"/>
  <c r="B2" i="56"/>
  <c r="B2" i="55"/>
  <c r="B2" i="54"/>
  <c r="B2" i="53"/>
  <c r="B2" i="52"/>
  <c r="B2" i="51"/>
  <c r="B2" i="50"/>
  <c r="B2" i="122"/>
  <c r="B2" i="123"/>
  <c r="B2" i="97"/>
  <c r="B2" i="96"/>
  <c r="B2" i="95"/>
  <c r="B2" i="94"/>
  <c r="B2" i="93"/>
  <c r="B2" i="92"/>
  <c r="B2" i="91"/>
  <c r="B2" i="90"/>
  <c r="B2" i="89"/>
  <c r="B2" i="88"/>
  <c r="B2" i="87"/>
  <c r="B2" i="86"/>
  <c r="B2" i="85"/>
  <c r="B2" i="84"/>
  <c r="B2" i="83"/>
  <c r="B2" i="82"/>
  <c r="B2" i="81"/>
  <c r="B2" i="80"/>
  <c r="B2" i="79"/>
  <c r="B2" i="78"/>
  <c r="B2" i="77"/>
  <c r="B2" i="76"/>
  <c r="B2" i="75"/>
  <c r="B2" i="74"/>
  <c r="B2" i="73"/>
  <c r="B2" i="72"/>
  <c r="B2" i="71"/>
  <c r="B2" i="70"/>
  <c r="B2" i="69"/>
  <c r="B2" i="68"/>
  <c r="B2" i="66"/>
  <c r="B2" i="65"/>
  <c r="B2" i="64"/>
  <c r="B2" i="63"/>
  <c r="B2" i="62"/>
  <c r="B2" i="61"/>
  <c r="B2" i="60"/>
  <c r="B2" i="59"/>
  <c r="B2" i="58"/>
  <c r="B2" i="57"/>
  <c r="M109" i="160"/>
  <c r="M109" i="159"/>
  <c r="M108" i="159"/>
  <c r="M107" i="159"/>
  <c r="M106" i="159"/>
  <c r="M105" i="159"/>
  <c r="M104" i="159"/>
  <c r="M103" i="159"/>
  <c r="M102" i="159"/>
  <c r="M101" i="159"/>
  <c r="M100" i="159"/>
  <c r="M108" i="160"/>
  <c r="M107" i="160"/>
  <c r="M106" i="160"/>
  <c r="M105" i="160"/>
  <c r="M104" i="160"/>
  <c r="M103" i="160"/>
  <c r="M102" i="160"/>
  <c r="M101" i="160"/>
  <c r="M100" i="160"/>
  <c r="M109" i="161"/>
  <c r="M108" i="161"/>
  <c r="M107" i="161"/>
  <c r="M106" i="161"/>
  <c r="M105" i="161"/>
  <c r="M104" i="161"/>
  <c r="M103" i="161"/>
  <c r="M102" i="161"/>
  <c r="M101" i="161"/>
  <c r="M100" i="161"/>
  <c r="M109" i="162"/>
  <c r="M108" i="162"/>
  <c r="M107" i="162"/>
  <c r="M106" i="162"/>
  <c r="M105" i="162"/>
  <c r="M104" i="162"/>
  <c r="M103" i="162"/>
  <c r="M102" i="162"/>
  <c r="M101" i="162"/>
  <c r="M100" i="162"/>
  <c r="M109" i="165"/>
  <c r="M108" i="165"/>
  <c r="M107" i="165"/>
  <c r="M106" i="165"/>
  <c r="M105" i="165"/>
  <c r="M104" i="165"/>
  <c r="M103" i="165"/>
  <c r="M102" i="165"/>
  <c r="M101" i="165"/>
  <c r="M100" i="165"/>
  <c r="M109" i="166"/>
  <c r="M108" i="166"/>
  <c r="M107" i="166"/>
  <c r="M106" i="166"/>
  <c r="M105" i="166"/>
  <c r="M104" i="166"/>
  <c r="M103" i="166"/>
  <c r="M102" i="166"/>
  <c r="M101" i="166"/>
  <c r="M100" i="166"/>
  <c r="M109" i="167"/>
  <c r="M108" i="167"/>
  <c r="M107" i="167"/>
  <c r="M106" i="167"/>
  <c r="M105" i="167"/>
  <c r="M104" i="167"/>
  <c r="M103" i="167"/>
  <c r="M102" i="167"/>
  <c r="M101" i="167"/>
  <c r="M100" i="167"/>
  <c r="M109" i="169"/>
  <c r="M108" i="169"/>
  <c r="M107" i="169"/>
  <c r="M106" i="169"/>
  <c r="M105" i="169"/>
  <c r="M104" i="169"/>
  <c r="M103" i="169"/>
  <c r="M102" i="169"/>
  <c r="M101" i="169"/>
  <c r="M100" i="169"/>
  <c r="G66" i="170"/>
  <c r="S33" i="170"/>
  <c r="G58" i="170"/>
  <c r="S25" i="170"/>
  <c r="G59" i="170"/>
  <c r="S26" i="170"/>
  <c r="G60" i="170"/>
  <c r="S27" i="170"/>
  <c r="G61" i="170"/>
  <c r="S28" i="170"/>
  <c r="G62" i="170"/>
  <c r="S29" i="170"/>
  <c r="G63" i="170"/>
  <c r="S30" i="170"/>
  <c r="G64" i="170"/>
  <c r="S31" i="170"/>
  <c r="G65" i="170"/>
  <c r="S32" i="170"/>
  <c r="G57" i="170"/>
  <c r="S24" i="170"/>
  <c r="P40" i="169"/>
  <c r="S24" i="169"/>
  <c r="P49" i="159"/>
  <c r="S33" i="159"/>
  <c r="P48" i="159"/>
  <c r="S32" i="159"/>
  <c r="P47" i="159"/>
  <c r="S31" i="159"/>
  <c r="P46" i="159"/>
  <c r="S30" i="159"/>
  <c r="P45" i="159"/>
  <c r="S29" i="159"/>
  <c r="P44" i="159"/>
  <c r="S28" i="159"/>
  <c r="P43" i="159"/>
  <c r="S27" i="159"/>
  <c r="P42" i="159"/>
  <c r="S26" i="159"/>
  <c r="P41" i="159"/>
  <c r="S25" i="159"/>
  <c r="P40" i="159"/>
  <c r="S24" i="159"/>
  <c r="P49" i="160"/>
  <c r="S33" i="160"/>
  <c r="P48" i="160"/>
  <c r="S32" i="160"/>
  <c r="P47" i="160"/>
  <c r="S31" i="160"/>
  <c r="P46" i="160"/>
  <c r="S30" i="160"/>
  <c r="P45" i="160"/>
  <c r="S29" i="160"/>
  <c r="P44" i="160"/>
  <c r="S28" i="160"/>
  <c r="P43" i="160"/>
  <c r="S27" i="160"/>
  <c r="P42" i="160"/>
  <c r="S26" i="160"/>
  <c r="P41" i="160"/>
  <c r="S25" i="160"/>
  <c r="P40" i="160"/>
  <c r="S24" i="160"/>
  <c r="P49" i="161"/>
  <c r="S33" i="161"/>
  <c r="P48" i="161"/>
  <c r="S32" i="161"/>
  <c r="P47" i="161"/>
  <c r="S31" i="161"/>
  <c r="P46" i="161"/>
  <c r="S30" i="161"/>
  <c r="P45" i="161"/>
  <c r="S29" i="161"/>
  <c r="P44" i="161"/>
  <c r="S28" i="161"/>
  <c r="P43" i="161"/>
  <c r="S27" i="161"/>
  <c r="P42" i="161"/>
  <c r="S26" i="161"/>
  <c r="P41" i="161"/>
  <c r="S25" i="161"/>
  <c r="P40" i="161"/>
  <c r="S24" i="161"/>
  <c r="P49" i="162"/>
  <c r="S33" i="162"/>
  <c r="P48" i="162"/>
  <c r="S32" i="162"/>
  <c r="P47" i="162"/>
  <c r="S31" i="162"/>
  <c r="P46" i="162"/>
  <c r="S30" i="162"/>
  <c r="P45" i="162"/>
  <c r="S29" i="162"/>
  <c r="P44" i="162"/>
  <c r="S28" i="162"/>
  <c r="P43" i="162"/>
  <c r="S27" i="162"/>
  <c r="P42" i="162"/>
  <c r="S26" i="162"/>
  <c r="P41" i="162"/>
  <c r="S25" i="162"/>
  <c r="P40" i="162"/>
  <c r="S24" i="162"/>
  <c r="P49" i="165"/>
  <c r="S33" i="165"/>
  <c r="P48" i="165"/>
  <c r="S32" i="165"/>
  <c r="P47" i="165"/>
  <c r="S31" i="165"/>
  <c r="P46" i="165"/>
  <c r="S30" i="165"/>
  <c r="P45" i="165"/>
  <c r="S29" i="165"/>
  <c r="P44" i="165"/>
  <c r="S28" i="165"/>
  <c r="P43" i="165"/>
  <c r="S27" i="165"/>
  <c r="P42" i="165"/>
  <c r="S26" i="165"/>
  <c r="P41" i="165"/>
  <c r="S25" i="165"/>
  <c r="P40" i="165"/>
  <c r="S24" i="165"/>
  <c r="P49" i="166"/>
  <c r="S33" i="166"/>
  <c r="P48" i="166"/>
  <c r="S32" i="166"/>
  <c r="P47" i="166"/>
  <c r="S31" i="166"/>
  <c r="P46" i="166"/>
  <c r="S30" i="166"/>
  <c r="P45" i="166"/>
  <c r="S29" i="166"/>
  <c r="P44" i="166"/>
  <c r="S28" i="166"/>
  <c r="P43" i="166"/>
  <c r="S27" i="166"/>
  <c r="P42" i="166"/>
  <c r="S26" i="166"/>
  <c r="P41" i="166"/>
  <c r="S25" i="166"/>
  <c r="P40" i="166"/>
  <c r="S24" i="166"/>
  <c r="P49" i="167"/>
  <c r="S33" i="167"/>
  <c r="P48" i="167"/>
  <c r="S32" i="167"/>
  <c r="P47" i="167"/>
  <c r="S31" i="167"/>
  <c r="P46" i="167"/>
  <c r="S30" i="167"/>
  <c r="P45" i="167"/>
  <c r="S29" i="167"/>
  <c r="P44" i="167"/>
  <c r="S28" i="167"/>
  <c r="P43" i="167"/>
  <c r="S27" i="167"/>
  <c r="P42" i="167"/>
  <c r="S26" i="167"/>
  <c r="P41" i="167"/>
  <c r="S25" i="167"/>
  <c r="P40" i="167"/>
  <c r="S24" i="167"/>
  <c r="P47" i="169"/>
  <c r="S31" i="169"/>
  <c r="P46" i="169"/>
  <c r="S30" i="169"/>
  <c r="P48" i="169"/>
  <c r="S32" i="169"/>
  <c r="P49" i="169"/>
  <c r="S33" i="169"/>
  <c r="P45" i="169"/>
  <c r="S29" i="169"/>
  <c r="P44" i="169"/>
  <c r="S28" i="169"/>
  <c r="P43" i="169"/>
  <c r="S27" i="169"/>
  <c r="P41" i="169"/>
  <c r="S25" i="169"/>
  <c r="P42" i="169"/>
  <c r="S26" i="169"/>
  <c r="S138" i="159"/>
  <c r="S138" i="160"/>
  <c r="S138" i="161"/>
  <c r="S138" i="162"/>
  <c r="S138" i="165"/>
  <c r="S138" i="166"/>
  <c r="S138" i="167"/>
  <c r="S138" i="169"/>
  <c r="R145" i="159"/>
  <c r="R145" i="160"/>
  <c r="R145" i="161"/>
  <c r="R145" i="162"/>
  <c r="R145" i="165"/>
  <c r="R145" i="166"/>
  <c r="R145" i="167"/>
  <c r="N141" i="169"/>
  <c r="P141" i="169"/>
  <c r="N141" i="167"/>
  <c r="P141" i="167"/>
  <c r="N141" i="166"/>
  <c r="P141" i="166"/>
  <c r="N141" i="165"/>
  <c r="P141" i="165"/>
  <c r="N141" i="162"/>
  <c r="P141" i="162"/>
  <c r="N141" i="161"/>
  <c r="P141" i="161"/>
  <c r="N141" i="160"/>
  <c r="P141" i="160"/>
  <c r="N141" i="159"/>
  <c r="P141" i="159"/>
  <c r="AD241" i="170"/>
  <c r="AC241" i="170"/>
  <c r="AB241" i="170"/>
  <c r="AA241" i="170"/>
  <c r="Z241" i="170"/>
  <c r="Y241" i="170"/>
  <c r="X241" i="170"/>
  <c r="W241" i="170"/>
  <c r="P241" i="170"/>
  <c r="O241" i="170"/>
  <c r="N241" i="170"/>
  <c r="M241" i="170"/>
  <c r="AD240" i="170"/>
  <c r="AC240" i="170"/>
  <c r="AB240" i="170"/>
  <c r="AA240" i="170"/>
  <c r="Z240" i="170"/>
  <c r="Y240" i="170"/>
  <c r="X240" i="170"/>
  <c r="W240" i="170"/>
  <c r="P240" i="170"/>
  <c r="O240" i="170"/>
  <c r="N240" i="170"/>
  <c r="M240" i="170"/>
  <c r="AD239" i="170"/>
  <c r="AC239" i="170"/>
  <c r="AB239" i="170"/>
  <c r="AA239" i="170"/>
  <c r="Z239" i="170"/>
  <c r="Y239" i="170"/>
  <c r="X239" i="170"/>
  <c r="W239" i="170"/>
  <c r="P239" i="170"/>
  <c r="O239" i="170"/>
  <c r="N239" i="170"/>
  <c r="M239" i="170"/>
  <c r="AD238" i="170"/>
  <c r="AC238" i="170"/>
  <c r="AB238" i="170"/>
  <c r="AA238" i="170"/>
  <c r="Z238" i="170"/>
  <c r="Y238" i="170"/>
  <c r="X238" i="170"/>
  <c r="W238" i="170"/>
  <c r="P238" i="170"/>
  <c r="O238" i="170"/>
  <c r="N238" i="170"/>
  <c r="M238" i="170"/>
  <c r="AD237" i="170"/>
  <c r="AC237" i="170"/>
  <c r="AB237" i="170"/>
  <c r="AA237" i="170"/>
  <c r="Z237" i="170"/>
  <c r="Y237" i="170"/>
  <c r="X237" i="170"/>
  <c r="W237" i="170"/>
  <c r="P237" i="170"/>
  <c r="O237" i="170"/>
  <c r="N237" i="170"/>
  <c r="M237" i="170"/>
  <c r="AD236" i="170"/>
  <c r="AC236" i="170"/>
  <c r="AB236" i="170"/>
  <c r="AA236" i="170"/>
  <c r="Z236" i="170"/>
  <c r="Y236" i="170"/>
  <c r="X236" i="170"/>
  <c r="W236" i="170"/>
  <c r="P236" i="170"/>
  <c r="O236" i="170"/>
  <c r="N236" i="170"/>
  <c r="M236" i="170"/>
  <c r="AD235" i="170"/>
  <c r="AC235" i="170"/>
  <c r="AB235" i="170"/>
  <c r="AA235" i="170"/>
  <c r="Z235" i="170"/>
  <c r="Y235" i="170"/>
  <c r="X235" i="170"/>
  <c r="W235" i="170"/>
  <c r="P235" i="170"/>
  <c r="O235" i="170"/>
  <c r="N235" i="170"/>
  <c r="M235" i="170"/>
  <c r="AD234" i="170"/>
  <c r="AC234" i="170"/>
  <c r="AB234" i="170"/>
  <c r="AA234" i="170"/>
  <c r="Z234" i="170"/>
  <c r="Y234" i="170"/>
  <c r="X234" i="170"/>
  <c r="W234" i="170"/>
  <c r="P234" i="170"/>
  <c r="O234" i="170"/>
  <c r="N234" i="170"/>
  <c r="M234" i="170"/>
  <c r="AD233" i="170"/>
  <c r="AC233" i="170"/>
  <c r="AB233" i="170"/>
  <c r="AA233" i="170"/>
  <c r="Z233" i="170"/>
  <c r="Y233" i="170"/>
  <c r="X233" i="170"/>
  <c r="W233" i="170"/>
  <c r="P233" i="170"/>
  <c r="O233" i="170"/>
  <c r="N233" i="170"/>
  <c r="M233" i="170"/>
  <c r="AD232" i="170"/>
  <c r="AC232" i="170"/>
  <c r="AB232" i="170"/>
  <c r="AA232" i="170"/>
  <c r="Z232" i="170"/>
  <c r="Y232" i="170"/>
  <c r="X232" i="170"/>
  <c r="W232" i="170"/>
  <c r="P232" i="170"/>
  <c r="O232" i="170"/>
  <c r="N232" i="170"/>
  <c r="M232" i="170"/>
  <c r="N229" i="170"/>
  <c r="AI227" i="170"/>
  <c r="AH225" i="170"/>
  <c r="AG225" i="170"/>
  <c r="AC225" i="170"/>
  <c r="AA225" i="170"/>
  <c r="Z225" i="170"/>
  <c r="Y225" i="170"/>
  <c r="X225" i="170"/>
  <c r="W225" i="170"/>
  <c r="P225" i="170"/>
  <c r="O225" i="170"/>
  <c r="N225" i="170"/>
  <c r="AH224" i="170"/>
  <c r="AG224" i="170"/>
  <c r="AC224" i="170"/>
  <c r="AA224" i="170"/>
  <c r="Z224" i="170"/>
  <c r="Y224" i="170"/>
  <c r="X224" i="170"/>
  <c r="W224" i="170"/>
  <c r="P224" i="170"/>
  <c r="O224" i="170"/>
  <c r="N224" i="170"/>
  <c r="AH223" i="170"/>
  <c r="AG223" i="170"/>
  <c r="AC223" i="170"/>
  <c r="AA223" i="170"/>
  <c r="Z223" i="170"/>
  <c r="Y223" i="170"/>
  <c r="X223" i="170"/>
  <c r="W223" i="170"/>
  <c r="P223" i="170"/>
  <c r="O223" i="170"/>
  <c r="N223" i="170"/>
  <c r="AH222" i="170"/>
  <c r="AG222" i="170"/>
  <c r="AC222" i="170"/>
  <c r="AA222" i="170"/>
  <c r="Z222" i="170"/>
  <c r="Y222" i="170"/>
  <c r="X222" i="170"/>
  <c r="W222" i="170"/>
  <c r="P222" i="170"/>
  <c r="O222" i="170"/>
  <c r="N222" i="170"/>
  <c r="AH221" i="170"/>
  <c r="AG221" i="170"/>
  <c r="AC221" i="170"/>
  <c r="AA221" i="170"/>
  <c r="Z221" i="170"/>
  <c r="Y221" i="170"/>
  <c r="X221" i="170"/>
  <c r="W221" i="170"/>
  <c r="P221" i="170"/>
  <c r="O221" i="170"/>
  <c r="N221" i="170"/>
  <c r="AH220" i="170"/>
  <c r="AG220" i="170"/>
  <c r="AC220" i="170"/>
  <c r="AA220" i="170"/>
  <c r="Z220" i="170"/>
  <c r="Y220" i="170"/>
  <c r="X220" i="170"/>
  <c r="W220" i="170"/>
  <c r="P220" i="170"/>
  <c r="O220" i="170"/>
  <c r="N220" i="170"/>
  <c r="AH219" i="170"/>
  <c r="AG219" i="170"/>
  <c r="AC219" i="170"/>
  <c r="AA219" i="170"/>
  <c r="Z219" i="170"/>
  <c r="Y219" i="170"/>
  <c r="X219" i="170"/>
  <c r="W219" i="170"/>
  <c r="P219" i="170"/>
  <c r="O219" i="170"/>
  <c r="N219" i="170"/>
  <c r="AH218" i="170"/>
  <c r="AG218" i="170"/>
  <c r="AC218" i="170"/>
  <c r="AA218" i="170"/>
  <c r="Z218" i="170"/>
  <c r="Y218" i="170"/>
  <c r="X218" i="170"/>
  <c r="W218" i="170"/>
  <c r="P218" i="170"/>
  <c r="O218" i="170"/>
  <c r="N218" i="170"/>
  <c r="AH217" i="170"/>
  <c r="AG217" i="170"/>
  <c r="AC217" i="170"/>
  <c r="AA217" i="170"/>
  <c r="Z217" i="170"/>
  <c r="Y217" i="170"/>
  <c r="X217" i="170"/>
  <c r="W217" i="170"/>
  <c r="P217" i="170"/>
  <c r="O217" i="170"/>
  <c r="N217" i="170"/>
  <c r="AH216" i="170"/>
  <c r="AG216" i="170"/>
  <c r="AC216" i="170"/>
  <c r="AA216" i="170"/>
  <c r="Z216" i="170"/>
  <c r="Y216" i="170"/>
  <c r="X216" i="170"/>
  <c r="W216" i="170"/>
  <c r="P216" i="170"/>
  <c r="O216" i="170"/>
  <c r="N216" i="170"/>
  <c r="AF215" i="170"/>
  <c r="O146" i="173"/>
  <c r="C24" i="173"/>
  <c r="E24" i="173"/>
  <c r="Q136" i="173"/>
  <c r="Q146" i="173"/>
  <c r="AI136" i="173"/>
  <c r="R162" i="164"/>
  <c r="AI145" i="164"/>
  <c r="AE146" i="164"/>
  <c r="AI141" i="164"/>
  <c r="Y145" i="164"/>
  <c r="Q145" i="164"/>
  <c r="Y143" i="164"/>
  <c r="Q143" i="164"/>
  <c r="AI137" i="164"/>
  <c r="AI143" i="164"/>
  <c r="AC141" i="164"/>
  <c r="U141" i="164"/>
  <c r="Y138" i="164"/>
  <c r="Q138" i="164"/>
  <c r="Y142" i="164"/>
  <c r="U136" i="164"/>
  <c r="W146" i="164"/>
  <c r="O146" i="164"/>
  <c r="AI139" i="164"/>
  <c r="Y139" i="164"/>
  <c r="Q139" i="164"/>
  <c r="AC145" i="164"/>
  <c r="U145" i="164"/>
  <c r="S146" i="164"/>
  <c r="AC137" i="164"/>
  <c r="U137" i="164"/>
  <c r="AI136" i="164"/>
  <c r="Y144" i="164"/>
  <c r="Y140" i="164"/>
  <c r="Q140" i="164"/>
  <c r="AC136" i="164"/>
  <c r="AC143" i="164"/>
  <c r="U143" i="164"/>
  <c r="Y141" i="164"/>
  <c r="Q141" i="164"/>
  <c r="AC139" i="164"/>
  <c r="U139" i="164"/>
  <c r="Y137" i="164"/>
  <c r="Y136" i="164"/>
  <c r="P140" i="164"/>
  <c r="P138" i="164"/>
  <c r="Q136" i="164"/>
  <c r="AI161" i="164"/>
  <c r="AI157" i="164"/>
  <c r="AI144" i="164"/>
  <c r="Q144" i="164"/>
  <c r="AI142" i="164"/>
  <c r="Q142" i="164"/>
  <c r="AI140" i="164"/>
  <c r="AI138" i="164"/>
  <c r="AI153" i="164"/>
  <c r="AH162" i="164"/>
  <c r="Z162" i="164"/>
  <c r="AI160" i="164"/>
  <c r="AE162" i="164"/>
  <c r="W162" i="164"/>
  <c r="O162" i="164"/>
  <c r="AI159" i="164"/>
  <c r="AI154" i="164"/>
  <c r="AA162" i="164"/>
  <c r="S162" i="164"/>
  <c r="M162" i="164"/>
  <c r="AA146" i="164"/>
  <c r="U144" i="164"/>
  <c r="U142" i="164"/>
  <c r="U140" i="164"/>
  <c r="U138" i="164"/>
  <c r="AI158" i="164"/>
  <c r="AD162" i="164"/>
  <c r="V162" i="164"/>
  <c r="AI152" i="164"/>
  <c r="X144" i="164"/>
  <c r="X142" i="164"/>
  <c r="X140" i="164"/>
  <c r="X138" i="164"/>
  <c r="Q137" i="164"/>
  <c r="T136" i="164"/>
  <c r="P136" i="164"/>
  <c r="AI156" i="164"/>
  <c r="AC144" i="164"/>
  <c r="T144" i="164"/>
  <c r="AC142" i="164"/>
  <c r="T142" i="164"/>
  <c r="AC140" i="164"/>
  <c r="T140" i="164"/>
  <c r="AC138" i="164"/>
  <c r="T138" i="164"/>
  <c r="N162" i="164"/>
  <c r="AI155" i="164"/>
  <c r="Z146" i="164"/>
  <c r="V146" i="164"/>
  <c r="R146" i="164"/>
  <c r="N146" i="164"/>
  <c r="AB145" i="164"/>
  <c r="X145" i="164"/>
  <c r="T145" i="164"/>
  <c r="P145" i="164"/>
  <c r="AB143" i="164"/>
  <c r="X143" i="164"/>
  <c r="T143" i="164"/>
  <c r="P143" i="164"/>
  <c r="AB141" i="164"/>
  <c r="X141" i="164"/>
  <c r="T141" i="164"/>
  <c r="P141" i="164"/>
  <c r="AB139" i="164"/>
  <c r="X139" i="164"/>
  <c r="T139" i="164"/>
  <c r="P139" i="164"/>
  <c r="AB137" i="164"/>
  <c r="X137" i="164"/>
  <c r="T137" i="164"/>
  <c r="P137" i="164"/>
  <c r="Y226" i="170"/>
  <c r="AE222" i="170"/>
  <c r="AE224" i="170"/>
  <c r="AC226" i="170"/>
  <c r="N226" i="170"/>
  <c r="AA226" i="170"/>
  <c r="AE221" i="170"/>
  <c r="AE223" i="170"/>
  <c r="AE225" i="170"/>
  <c r="X226" i="170"/>
  <c r="W226" i="170"/>
  <c r="P226" i="170"/>
  <c r="Z226" i="170"/>
  <c r="AE232" i="170"/>
  <c r="AE233" i="170"/>
  <c r="AE234" i="170"/>
  <c r="AE235" i="170"/>
  <c r="AE236" i="170"/>
  <c r="AE237" i="170"/>
  <c r="AE238" i="170"/>
  <c r="AE239" i="170"/>
  <c r="AE240" i="170"/>
  <c r="AE241" i="170"/>
  <c r="O226" i="170"/>
  <c r="AE216" i="170"/>
  <c r="AE217" i="170"/>
  <c r="AE218" i="170"/>
  <c r="AE219" i="170"/>
  <c r="AE220" i="170"/>
  <c r="C29" i="173"/>
  <c r="Y146" i="164"/>
  <c r="AC146" i="164"/>
  <c r="Q146" i="164"/>
  <c r="U146" i="164"/>
  <c r="AI162" i="164"/>
  <c r="X146" i="164"/>
  <c r="D26" i="164"/>
  <c r="AB146" i="164"/>
  <c r="D27" i="164"/>
  <c r="T146" i="164"/>
  <c r="D25" i="164"/>
  <c r="P146" i="164"/>
  <c r="D24" i="164"/>
  <c r="Q107" i="170"/>
  <c r="P107" i="170"/>
  <c r="R107" i="170"/>
  <c r="O52" i="170"/>
  <c r="AE242" i="170"/>
  <c r="AD242" i="170"/>
  <c r="AC242" i="170"/>
  <c r="AB242" i="170"/>
  <c r="AA242" i="170"/>
  <c r="Z242" i="170"/>
  <c r="Y242" i="170"/>
  <c r="X242" i="170"/>
  <c r="W242" i="170"/>
  <c r="P242" i="170"/>
  <c r="O242" i="170"/>
  <c r="N242" i="170"/>
  <c r="M242" i="170"/>
  <c r="M189" i="170"/>
  <c r="M188" i="170"/>
  <c r="M187" i="170"/>
  <c r="M186" i="170"/>
  <c r="M185" i="170"/>
  <c r="M184" i="170"/>
  <c r="M183" i="170"/>
  <c r="M182" i="170"/>
  <c r="M181" i="170"/>
  <c r="M180" i="170"/>
  <c r="O102" i="170"/>
  <c r="O101" i="170"/>
  <c r="O100" i="170"/>
  <c r="O99" i="170"/>
  <c r="O98" i="170"/>
  <c r="O97" i="170"/>
  <c r="O96" i="170"/>
  <c r="O95" i="170"/>
  <c r="O94" i="170"/>
  <c r="O93" i="170"/>
  <c r="O88" i="170"/>
  <c r="O87" i="170"/>
  <c r="O86" i="170"/>
  <c r="O85" i="170"/>
  <c r="O84" i="170"/>
  <c r="O83" i="170"/>
  <c r="O82" i="170"/>
  <c r="O81" i="170"/>
  <c r="O80" i="170"/>
  <c r="O79" i="170"/>
  <c r="Q79" i="170"/>
  <c r="R79" i="170"/>
  <c r="P79" i="170"/>
  <c r="S107" i="170"/>
  <c r="O75" i="170"/>
  <c r="O74" i="170"/>
  <c r="M74" i="170"/>
  <c r="V61" i="170"/>
  <c r="O73" i="170"/>
  <c r="M73" i="170"/>
  <c r="V60" i="170"/>
  <c r="O72" i="170"/>
  <c r="M72" i="170"/>
  <c r="V59" i="170"/>
  <c r="O71" i="170"/>
  <c r="M71" i="170"/>
  <c r="V58" i="170"/>
  <c r="O70" i="170"/>
  <c r="M70" i="170"/>
  <c r="V57" i="170"/>
  <c r="O69" i="170"/>
  <c r="M69" i="170"/>
  <c r="V56" i="170"/>
  <c r="O68" i="170"/>
  <c r="M68" i="170"/>
  <c r="V55" i="170"/>
  <c r="O67" i="170"/>
  <c r="M67" i="170"/>
  <c r="V54" i="170"/>
  <c r="O66" i="170"/>
  <c r="M66" i="170"/>
  <c r="V53" i="170"/>
  <c r="M65" i="170"/>
  <c r="V52" i="170"/>
  <c r="M61" i="170"/>
  <c r="M60" i="170"/>
  <c r="M59" i="170"/>
  <c r="M58" i="170"/>
  <c r="M57" i="170"/>
  <c r="G51" i="170"/>
  <c r="M56" i="170"/>
  <c r="M55" i="170"/>
  <c r="M54" i="170"/>
  <c r="M53" i="170"/>
  <c r="M52" i="170"/>
  <c r="AN41" i="170"/>
  <c r="N51" i="57"/>
  <c r="M51" i="57"/>
  <c r="L51" i="57"/>
  <c r="K51" i="57"/>
  <c r="J51" i="57"/>
  <c r="I51" i="57"/>
  <c r="H51" i="57"/>
  <c r="G51" i="57"/>
  <c r="F51" i="57"/>
  <c r="E51" i="57"/>
  <c r="D51" i="57"/>
  <c r="C51" i="57"/>
  <c r="O47" i="57"/>
  <c r="N54" i="57"/>
  <c r="E72" i="57"/>
  <c r="L54" i="57"/>
  <c r="E70" i="57"/>
  <c r="J54" i="57"/>
  <c r="E68" i="57"/>
  <c r="H54" i="57"/>
  <c r="E66" i="57"/>
  <c r="F54" i="57"/>
  <c r="E54" i="57"/>
  <c r="D54" i="57"/>
  <c r="O44" i="57"/>
  <c r="O41" i="57"/>
  <c r="B36" i="57"/>
  <c r="E35" i="57"/>
  <c r="C27" i="57"/>
  <c r="B3" i="57"/>
  <c r="N51" i="58"/>
  <c r="M51" i="58"/>
  <c r="L51" i="58"/>
  <c r="K51" i="58"/>
  <c r="J51" i="58"/>
  <c r="I51" i="58"/>
  <c r="H51" i="58"/>
  <c r="G51" i="58"/>
  <c r="F51" i="58"/>
  <c r="E51" i="58"/>
  <c r="D51" i="58"/>
  <c r="C51" i="58"/>
  <c r="O47" i="58"/>
  <c r="N54" i="58"/>
  <c r="E72" i="58"/>
  <c r="L54" i="58"/>
  <c r="E70" i="58"/>
  <c r="J54" i="58"/>
  <c r="E68" i="58"/>
  <c r="H54" i="58"/>
  <c r="G54" i="58"/>
  <c r="F54" i="58"/>
  <c r="E54" i="58"/>
  <c r="D54" i="58"/>
  <c r="E62" i="58"/>
  <c r="O41" i="58"/>
  <c r="B36" i="58"/>
  <c r="E35" i="58"/>
  <c r="C27" i="58"/>
  <c r="N51" i="59"/>
  <c r="M51" i="59"/>
  <c r="L51" i="59"/>
  <c r="K51" i="59"/>
  <c r="J51" i="59"/>
  <c r="I51" i="59"/>
  <c r="H51" i="59"/>
  <c r="G51" i="59"/>
  <c r="F51" i="59"/>
  <c r="E51" i="59"/>
  <c r="D51" i="59"/>
  <c r="C51" i="59"/>
  <c r="O47" i="59"/>
  <c r="N54" i="59"/>
  <c r="E72" i="59"/>
  <c r="L54" i="59"/>
  <c r="E70" i="59"/>
  <c r="J54" i="59"/>
  <c r="E68" i="59"/>
  <c r="H54" i="59"/>
  <c r="G54" i="59"/>
  <c r="F54" i="59"/>
  <c r="E54" i="59"/>
  <c r="D54" i="59"/>
  <c r="E62" i="59"/>
  <c r="O41" i="59"/>
  <c r="B36" i="59"/>
  <c r="E35" i="59"/>
  <c r="C27" i="59"/>
  <c r="B3" i="59"/>
  <c r="N51" i="60"/>
  <c r="M51" i="60"/>
  <c r="L51" i="60"/>
  <c r="K51" i="60"/>
  <c r="J51" i="60"/>
  <c r="I51" i="60"/>
  <c r="H51" i="60"/>
  <c r="G51" i="60"/>
  <c r="F51" i="60"/>
  <c r="E51" i="60"/>
  <c r="D51" i="60"/>
  <c r="C51" i="60"/>
  <c r="O47" i="60"/>
  <c r="N54" i="60"/>
  <c r="E72" i="60"/>
  <c r="L54" i="60"/>
  <c r="E70" i="60"/>
  <c r="J54" i="60"/>
  <c r="E68" i="60"/>
  <c r="H54" i="60"/>
  <c r="E66" i="60"/>
  <c r="F54" i="60"/>
  <c r="E54" i="60"/>
  <c r="D54" i="60"/>
  <c r="E62" i="60"/>
  <c r="O41" i="60"/>
  <c r="B36" i="60"/>
  <c r="E35" i="60"/>
  <c r="C27" i="60"/>
  <c r="B3" i="60"/>
  <c r="N51" i="61"/>
  <c r="M51" i="61"/>
  <c r="L51" i="61"/>
  <c r="K51" i="61"/>
  <c r="J51" i="61"/>
  <c r="I51" i="61"/>
  <c r="H51" i="61"/>
  <c r="G51" i="61"/>
  <c r="F51" i="61"/>
  <c r="E51" i="61"/>
  <c r="D51" i="61"/>
  <c r="C51" i="61"/>
  <c r="O47" i="61"/>
  <c r="N54" i="61"/>
  <c r="E72" i="61"/>
  <c r="L54" i="61"/>
  <c r="E70" i="61"/>
  <c r="J54" i="61"/>
  <c r="E68" i="61"/>
  <c r="H54" i="61"/>
  <c r="E66" i="61"/>
  <c r="F54" i="61"/>
  <c r="E54" i="61"/>
  <c r="D54" i="61"/>
  <c r="O44" i="61"/>
  <c r="O41" i="61"/>
  <c r="B36" i="61"/>
  <c r="E35" i="61"/>
  <c r="C27" i="61"/>
  <c r="B3" i="61"/>
  <c r="N51" i="62"/>
  <c r="M51" i="62"/>
  <c r="L51" i="62"/>
  <c r="K51" i="62"/>
  <c r="J51" i="62"/>
  <c r="I51" i="62"/>
  <c r="H51" i="62"/>
  <c r="G51" i="62"/>
  <c r="F51" i="62"/>
  <c r="E51" i="62"/>
  <c r="D51" i="62"/>
  <c r="C51" i="62"/>
  <c r="O47" i="62"/>
  <c r="N54" i="62"/>
  <c r="E72" i="62"/>
  <c r="L54" i="62"/>
  <c r="E70" i="62"/>
  <c r="J54" i="62"/>
  <c r="E68" i="62"/>
  <c r="H54" i="62"/>
  <c r="E66" i="62"/>
  <c r="F54" i="62"/>
  <c r="E54" i="62"/>
  <c r="D54" i="62"/>
  <c r="E62" i="62"/>
  <c r="O41" i="62"/>
  <c r="B36" i="62"/>
  <c r="E35" i="62"/>
  <c r="C27" i="62"/>
  <c r="B3" i="62"/>
  <c r="N51" i="63"/>
  <c r="M51" i="63"/>
  <c r="L51" i="63"/>
  <c r="K51" i="63"/>
  <c r="J51" i="63"/>
  <c r="I51" i="63"/>
  <c r="H51" i="63"/>
  <c r="G51" i="63"/>
  <c r="F51" i="63"/>
  <c r="E51" i="63"/>
  <c r="D51" i="63"/>
  <c r="C51" i="63"/>
  <c r="O47" i="63"/>
  <c r="N54" i="63"/>
  <c r="E72" i="63"/>
  <c r="L54" i="63"/>
  <c r="E70" i="63"/>
  <c r="J54" i="63"/>
  <c r="E68" i="63"/>
  <c r="H54" i="63"/>
  <c r="E66" i="63"/>
  <c r="F54" i="63"/>
  <c r="E54" i="63"/>
  <c r="D54" i="63"/>
  <c r="E62" i="63"/>
  <c r="O41" i="63"/>
  <c r="B36" i="63"/>
  <c r="E35" i="63"/>
  <c r="C27" i="63"/>
  <c r="B3" i="63"/>
  <c r="N51" i="64"/>
  <c r="M51" i="64"/>
  <c r="L51" i="64"/>
  <c r="K51" i="64"/>
  <c r="J51" i="64"/>
  <c r="I51" i="64"/>
  <c r="H51" i="64"/>
  <c r="G51" i="64"/>
  <c r="F51" i="64"/>
  <c r="E51" i="64"/>
  <c r="D51" i="64"/>
  <c r="C51" i="64"/>
  <c r="O47" i="64"/>
  <c r="N54" i="64"/>
  <c r="E72" i="64"/>
  <c r="L54" i="64"/>
  <c r="E70" i="64"/>
  <c r="J54" i="64"/>
  <c r="E68" i="64"/>
  <c r="H54" i="64"/>
  <c r="E66" i="64"/>
  <c r="F54" i="64"/>
  <c r="E54" i="64"/>
  <c r="D54" i="64"/>
  <c r="E62" i="64"/>
  <c r="O41" i="64"/>
  <c r="B36" i="64"/>
  <c r="E35" i="64"/>
  <c r="C27" i="64"/>
  <c r="B3" i="64"/>
  <c r="N51" i="65"/>
  <c r="M51" i="65"/>
  <c r="L51" i="65"/>
  <c r="K51" i="65"/>
  <c r="J51" i="65"/>
  <c r="I51" i="65"/>
  <c r="H51" i="65"/>
  <c r="G51" i="65"/>
  <c r="F51" i="65"/>
  <c r="E51" i="65"/>
  <c r="D51" i="65"/>
  <c r="C51" i="65"/>
  <c r="O47" i="65"/>
  <c r="N54" i="65"/>
  <c r="E72" i="65"/>
  <c r="L54" i="65"/>
  <c r="E70" i="65"/>
  <c r="J54" i="65"/>
  <c r="E68" i="65"/>
  <c r="H54" i="65"/>
  <c r="E66" i="65"/>
  <c r="E65" i="65"/>
  <c r="E54" i="65"/>
  <c r="E63" i="65"/>
  <c r="E62" i="65"/>
  <c r="O41" i="65"/>
  <c r="B36" i="65"/>
  <c r="E35" i="65"/>
  <c r="C27" i="65"/>
  <c r="B3" i="65"/>
  <c r="N51" i="66"/>
  <c r="M51" i="66"/>
  <c r="L51" i="66"/>
  <c r="K51" i="66"/>
  <c r="J51" i="66"/>
  <c r="I51" i="66"/>
  <c r="H51" i="66"/>
  <c r="G51" i="66"/>
  <c r="F51" i="66"/>
  <c r="E51" i="66"/>
  <c r="D51" i="66"/>
  <c r="C51" i="66"/>
  <c r="N54" i="66"/>
  <c r="E72" i="66"/>
  <c r="L54" i="66"/>
  <c r="E70" i="66"/>
  <c r="J54" i="66"/>
  <c r="E68" i="66"/>
  <c r="H54" i="66"/>
  <c r="E66" i="66"/>
  <c r="F54" i="66"/>
  <c r="E54" i="66"/>
  <c r="D54" i="66"/>
  <c r="E62" i="66"/>
  <c r="O41" i="66"/>
  <c r="B36" i="66"/>
  <c r="C27" i="66"/>
  <c r="B3" i="66"/>
  <c r="N51" i="68"/>
  <c r="M51" i="68"/>
  <c r="L51" i="68"/>
  <c r="K51" i="68"/>
  <c r="J51" i="68"/>
  <c r="I51" i="68"/>
  <c r="H51" i="68"/>
  <c r="G51" i="68"/>
  <c r="F51" i="68"/>
  <c r="E51" i="68"/>
  <c r="D51" i="68"/>
  <c r="C51" i="68"/>
  <c r="O47" i="68"/>
  <c r="N54" i="68"/>
  <c r="M54" i="68"/>
  <c r="E72" i="68"/>
  <c r="L54" i="68"/>
  <c r="K54" i="68"/>
  <c r="E70" i="68"/>
  <c r="J54" i="68"/>
  <c r="I54" i="68"/>
  <c r="E68" i="68"/>
  <c r="H54" i="68"/>
  <c r="E66" i="68"/>
  <c r="F54" i="68"/>
  <c r="E54" i="68"/>
  <c r="D54" i="68"/>
  <c r="C54" i="68"/>
  <c r="E62" i="68"/>
  <c r="O41" i="68"/>
  <c r="B36" i="68"/>
  <c r="E35" i="68"/>
  <c r="C27" i="68"/>
  <c r="B3" i="68"/>
  <c r="AH161" i="169"/>
  <c r="AE161" i="169"/>
  <c r="AD161" i="169"/>
  <c r="AA161" i="169"/>
  <c r="Z161" i="169"/>
  <c r="W161" i="169"/>
  <c r="V161" i="169"/>
  <c r="S161" i="169"/>
  <c r="R161" i="169"/>
  <c r="O161" i="169"/>
  <c r="N161" i="169"/>
  <c r="M161" i="169"/>
  <c r="AH160" i="169"/>
  <c r="AE160" i="169"/>
  <c r="AD160" i="169"/>
  <c r="AA160" i="169"/>
  <c r="Z160" i="169"/>
  <c r="W160" i="169"/>
  <c r="V160" i="169"/>
  <c r="S160" i="169"/>
  <c r="R160" i="169"/>
  <c r="O160" i="169"/>
  <c r="N160" i="169"/>
  <c r="M160" i="169"/>
  <c r="AH159" i="169"/>
  <c r="AE159" i="169"/>
  <c r="AD159" i="169"/>
  <c r="AA159" i="169"/>
  <c r="Z159" i="169"/>
  <c r="W159" i="169"/>
  <c r="V159" i="169"/>
  <c r="S159" i="169"/>
  <c r="R159" i="169"/>
  <c r="O159" i="169"/>
  <c r="N159" i="169"/>
  <c r="M159" i="169"/>
  <c r="AH158" i="169"/>
  <c r="AE158" i="169"/>
  <c r="AD158" i="169"/>
  <c r="AA158" i="169"/>
  <c r="Z158" i="169"/>
  <c r="W158" i="169"/>
  <c r="V158" i="169"/>
  <c r="S158" i="169"/>
  <c r="R158" i="169"/>
  <c r="O158" i="169"/>
  <c r="N158" i="169"/>
  <c r="M158" i="169"/>
  <c r="AH157" i="169"/>
  <c r="AE157" i="169"/>
  <c r="AD157" i="169"/>
  <c r="AA157" i="169"/>
  <c r="Z157" i="169"/>
  <c r="W157" i="169"/>
  <c r="V157" i="169"/>
  <c r="S157" i="169"/>
  <c r="R157" i="169"/>
  <c r="O157" i="169"/>
  <c r="N157" i="169"/>
  <c r="M157" i="169"/>
  <c r="AH156" i="169"/>
  <c r="AE156" i="169"/>
  <c r="AD156" i="169"/>
  <c r="AA156" i="169"/>
  <c r="Z156" i="169"/>
  <c r="W156" i="169"/>
  <c r="V156" i="169"/>
  <c r="S156" i="169"/>
  <c r="R156" i="169"/>
  <c r="O156" i="169"/>
  <c r="N156" i="169"/>
  <c r="M156" i="169"/>
  <c r="AH155" i="169"/>
  <c r="AE155" i="169"/>
  <c r="AD155" i="169"/>
  <c r="AA155" i="169"/>
  <c r="Z155" i="169"/>
  <c r="W155" i="169"/>
  <c r="V155" i="169"/>
  <c r="S155" i="169"/>
  <c r="R155" i="169"/>
  <c r="O155" i="169"/>
  <c r="N155" i="169"/>
  <c r="M155" i="169"/>
  <c r="AH154" i="169"/>
  <c r="AE154" i="169"/>
  <c r="AD154" i="169"/>
  <c r="AA154" i="169"/>
  <c r="Z154" i="169"/>
  <c r="W154" i="169"/>
  <c r="V154" i="169"/>
  <c r="S154" i="169"/>
  <c r="R154" i="169"/>
  <c r="O154" i="169"/>
  <c r="N154" i="169"/>
  <c r="M154" i="169"/>
  <c r="AH153" i="169"/>
  <c r="AE153" i="169"/>
  <c r="AD153" i="169"/>
  <c r="AA153" i="169"/>
  <c r="Z153" i="169"/>
  <c r="W153" i="169"/>
  <c r="V153" i="169"/>
  <c r="S153" i="169"/>
  <c r="R153" i="169"/>
  <c r="O153" i="169"/>
  <c r="N153" i="169"/>
  <c r="M153" i="169"/>
  <c r="AH152" i="169"/>
  <c r="AH162" i="169"/>
  <c r="AE152" i="169"/>
  <c r="AD152" i="169"/>
  <c r="AA152" i="169"/>
  <c r="Z152" i="169"/>
  <c r="W152" i="169"/>
  <c r="V152" i="169"/>
  <c r="S152" i="169"/>
  <c r="S162" i="169"/>
  <c r="R152" i="169"/>
  <c r="O152" i="169"/>
  <c r="N152" i="169"/>
  <c r="M152" i="169"/>
  <c r="N149" i="169"/>
  <c r="AM147" i="169"/>
  <c r="AL145" i="169"/>
  <c r="AK145" i="169"/>
  <c r="AE145" i="169"/>
  <c r="AA145" i="169"/>
  <c r="Z145" i="169"/>
  <c r="AB145" i="169"/>
  <c r="W145" i="169"/>
  <c r="V145" i="169"/>
  <c r="X145" i="169"/>
  <c r="S145" i="169"/>
  <c r="U145" i="169"/>
  <c r="T145" i="169"/>
  <c r="O145" i="169"/>
  <c r="N145" i="169"/>
  <c r="AL144" i="169"/>
  <c r="AK144" i="169"/>
  <c r="AE144" i="169"/>
  <c r="AA144" i="169"/>
  <c r="Z144" i="169"/>
  <c r="AB144" i="169"/>
  <c r="W144" i="169"/>
  <c r="V144" i="169"/>
  <c r="X144" i="169"/>
  <c r="S144" i="169"/>
  <c r="R144" i="169"/>
  <c r="T144" i="169"/>
  <c r="O144" i="169"/>
  <c r="N144" i="169"/>
  <c r="AL143" i="169"/>
  <c r="AK143" i="169"/>
  <c r="AE143" i="169"/>
  <c r="AA143" i="169"/>
  <c r="Z143" i="169"/>
  <c r="AB143" i="169"/>
  <c r="W143" i="169"/>
  <c r="V143" i="169"/>
  <c r="X143" i="169"/>
  <c r="S143" i="169"/>
  <c r="R143" i="169"/>
  <c r="T143" i="169"/>
  <c r="O143" i="169"/>
  <c r="N143" i="169"/>
  <c r="AL142" i="169"/>
  <c r="AK142" i="169"/>
  <c r="AE142" i="169"/>
  <c r="AA142" i="169"/>
  <c r="Z142" i="169"/>
  <c r="AB142" i="169"/>
  <c r="W142" i="169"/>
  <c r="V142" i="169"/>
  <c r="X142" i="169"/>
  <c r="S142" i="169"/>
  <c r="R142" i="169"/>
  <c r="T142" i="169"/>
  <c r="O142" i="169"/>
  <c r="N142" i="169"/>
  <c r="AL141" i="169"/>
  <c r="AK141" i="169"/>
  <c r="AE141" i="169"/>
  <c r="AA141" i="169"/>
  <c r="Z141" i="169"/>
  <c r="AB141" i="169"/>
  <c r="W141" i="169"/>
  <c r="V141" i="169"/>
  <c r="X141" i="169"/>
  <c r="S141" i="169"/>
  <c r="T141" i="169"/>
  <c r="O141" i="169"/>
  <c r="AL140" i="169"/>
  <c r="AK140" i="169"/>
  <c r="AE140" i="169"/>
  <c r="AA140" i="169"/>
  <c r="Z140" i="169"/>
  <c r="AB140" i="169"/>
  <c r="W140" i="169"/>
  <c r="V140" i="169"/>
  <c r="X140" i="169"/>
  <c r="S140" i="169"/>
  <c r="R140" i="169"/>
  <c r="T140" i="169"/>
  <c r="O140" i="169"/>
  <c r="N140" i="169"/>
  <c r="AL139" i="169"/>
  <c r="AK139" i="169"/>
  <c r="AE139" i="169"/>
  <c r="AA139" i="169"/>
  <c r="Z139" i="169"/>
  <c r="AB139" i="169"/>
  <c r="W139" i="169"/>
  <c r="V139" i="169"/>
  <c r="X139" i="169"/>
  <c r="S139" i="169"/>
  <c r="R139" i="169"/>
  <c r="T139" i="169"/>
  <c r="O139" i="169"/>
  <c r="N139" i="169"/>
  <c r="AL138" i="169"/>
  <c r="AK138" i="169"/>
  <c r="AE138" i="169"/>
  <c r="AA138" i="169"/>
  <c r="Z138" i="169"/>
  <c r="AB138" i="169"/>
  <c r="W138" i="169"/>
  <c r="V138" i="169"/>
  <c r="X138" i="169"/>
  <c r="R138" i="169"/>
  <c r="T138" i="169"/>
  <c r="O138" i="169"/>
  <c r="N138" i="169"/>
  <c r="AL137" i="169"/>
  <c r="AK137" i="169"/>
  <c r="AE137" i="169"/>
  <c r="AA137" i="169"/>
  <c r="Z137" i="169"/>
  <c r="AB137" i="169"/>
  <c r="W137" i="169"/>
  <c r="V137" i="169"/>
  <c r="X137" i="169"/>
  <c r="S137" i="169"/>
  <c r="R137" i="169"/>
  <c r="T137" i="169"/>
  <c r="O137" i="169"/>
  <c r="N137" i="169"/>
  <c r="AL136" i="169"/>
  <c r="AK136" i="169"/>
  <c r="AE136" i="169"/>
  <c r="AA136" i="169"/>
  <c r="Z136" i="169"/>
  <c r="AB136" i="169"/>
  <c r="W136" i="169"/>
  <c r="V136" i="169"/>
  <c r="X136" i="169"/>
  <c r="S136" i="169"/>
  <c r="R136" i="169"/>
  <c r="T136" i="169"/>
  <c r="O136" i="169"/>
  <c r="N136" i="169"/>
  <c r="AJ135" i="169"/>
  <c r="B57" i="169"/>
  <c r="O51" i="58"/>
  <c r="D58" i="63"/>
  <c r="F58" i="63"/>
  <c r="D58" i="61"/>
  <c r="F58" i="61"/>
  <c r="H58" i="61"/>
  <c r="J58" i="61"/>
  <c r="D58" i="68"/>
  <c r="F58" i="68"/>
  <c r="H58" i="68"/>
  <c r="J58" i="68"/>
  <c r="L58" i="68"/>
  <c r="N58" i="68"/>
  <c r="E58" i="60"/>
  <c r="H58" i="63"/>
  <c r="J58" i="63"/>
  <c r="L58" i="63"/>
  <c r="N58" i="63"/>
  <c r="E58" i="62"/>
  <c r="E58" i="66"/>
  <c r="D58" i="59"/>
  <c r="F58" i="59"/>
  <c r="H58" i="59"/>
  <c r="J58" i="59"/>
  <c r="L58" i="59"/>
  <c r="N58" i="59"/>
  <c r="E58" i="64"/>
  <c r="N58" i="65"/>
  <c r="L58" i="65"/>
  <c r="J58" i="65"/>
  <c r="H58" i="65"/>
  <c r="O51" i="61"/>
  <c r="O51" i="59"/>
  <c r="O51" i="57"/>
  <c r="L58" i="61"/>
  <c r="N58" i="61"/>
  <c r="E58" i="58"/>
  <c r="G58" i="58"/>
  <c r="P180" i="170"/>
  <c r="Q100" i="169"/>
  <c r="Y181" i="170"/>
  <c r="T101" i="169"/>
  <c r="I54" i="65"/>
  <c r="I58" i="65"/>
  <c r="AA181" i="170"/>
  <c r="V101" i="169"/>
  <c r="K54" i="65"/>
  <c r="AC181" i="170"/>
  <c r="X101" i="169"/>
  <c r="M54" i="65"/>
  <c r="M58" i="65"/>
  <c r="AE181" i="170"/>
  <c r="Z101" i="169"/>
  <c r="P182" i="170"/>
  <c r="Q102" i="169"/>
  <c r="C54" i="63"/>
  <c r="O183" i="170"/>
  <c r="O103" i="169"/>
  <c r="W183" i="170"/>
  <c r="R103" i="169"/>
  <c r="Y183" i="170"/>
  <c r="T103" i="169"/>
  <c r="I54" i="63"/>
  <c r="I58" i="63"/>
  <c r="AA183" i="170"/>
  <c r="V103" i="169"/>
  <c r="K54" i="63"/>
  <c r="K58" i="63"/>
  <c r="AC183" i="170"/>
  <c r="X103" i="169"/>
  <c r="M54" i="63"/>
  <c r="AE183" i="170"/>
  <c r="Z103" i="169"/>
  <c r="P184" i="170"/>
  <c r="Q104" i="169"/>
  <c r="C54" i="61"/>
  <c r="C58" i="61"/>
  <c r="O185" i="170"/>
  <c r="O105" i="169"/>
  <c r="W185" i="170"/>
  <c r="R105" i="169"/>
  <c r="Y185" i="170"/>
  <c r="T105" i="169"/>
  <c r="I54" i="61"/>
  <c r="AA185" i="170"/>
  <c r="V105" i="169"/>
  <c r="K54" i="61"/>
  <c r="AC185" i="170"/>
  <c r="X105" i="169"/>
  <c r="M54" i="61"/>
  <c r="M58" i="61"/>
  <c r="AE185" i="170"/>
  <c r="Z105" i="169"/>
  <c r="P186" i="170"/>
  <c r="Q106" i="169"/>
  <c r="C54" i="59"/>
  <c r="C58" i="59"/>
  <c r="O187" i="170"/>
  <c r="O107" i="169"/>
  <c r="W187" i="170"/>
  <c r="R107" i="169"/>
  <c r="Y187" i="170"/>
  <c r="T107" i="169"/>
  <c r="I54" i="59"/>
  <c r="I58" i="59"/>
  <c r="AA187" i="170"/>
  <c r="V107" i="169"/>
  <c r="K54" i="59"/>
  <c r="K58" i="59"/>
  <c r="AC187" i="170"/>
  <c r="X107" i="169"/>
  <c r="M54" i="59"/>
  <c r="AE187" i="170"/>
  <c r="Z107" i="169"/>
  <c r="P188" i="170"/>
  <c r="Q108" i="169"/>
  <c r="X188" i="170"/>
  <c r="S108" i="169"/>
  <c r="C54" i="57"/>
  <c r="C58" i="57"/>
  <c r="O189" i="170"/>
  <c r="O109" i="169"/>
  <c r="W189" i="170"/>
  <c r="R109" i="169"/>
  <c r="Y189" i="170"/>
  <c r="T109" i="169"/>
  <c r="I54" i="57"/>
  <c r="AA189" i="170"/>
  <c r="V109" i="169"/>
  <c r="K54" i="57"/>
  <c r="K58" i="57"/>
  <c r="AC189" i="170"/>
  <c r="X109" i="169"/>
  <c r="M54" i="57"/>
  <c r="AE189" i="170"/>
  <c r="Z109" i="169"/>
  <c r="C58" i="68"/>
  <c r="E58" i="68"/>
  <c r="I58" i="68"/>
  <c r="K58" i="68"/>
  <c r="M58" i="68"/>
  <c r="D58" i="66"/>
  <c r="F58" i="66"/>
  <c r="H58" i="66"/>
  <c r="J58" i="66"/>
  <c r="L58" i="66"/>
  <c r="N58" i="66"/>
  <c r="E58" i="65"/>
  <c r="K58" i="65"/>
  <c r="D58" i="64"/>
  <c r="F58" i="64"/>
  <c r="H58" i="64"/>
  <c r="J58" i="64"/>
  <c r="L58" i="64"/>
  <c r="N58" i="64"/>
  <c r="C58" i="63"/>
  <c r="E58" i="63"/>
  <c r="M58" i="63"/>
  <c r="D58" i="62"/>
  <c r="F58" i="62"/>
  <c r="H58" i="62"/>
  <c r="J58" i="62"/>
  <c r="L58" i="62"/>
  <c r="N58" i="62"/>
  <c r="E58" i="61"/>
  <c r="I58" i="61"/>
  <c r="K58" i="61"/>
  <c r="D58" i="60"/>
  <c r="F58" i="60"/>
  <c r="H58" i="60"/>
  <c r="J58" i="60"/>
  <c r="L58" i="60"/>
  <c r="N58" i="60"/>
  <c r="E58" i="59"/>
  <c r="G58" i="59"/>
  <c r="M58" i="59"/>
  <c r="D58" i="58"/>
  <c r="F58" i="58"/>
  <c r="H58" i="58"/>
  <c r="J58" i="58"/>
  <c r="L58" i="58"/>
  <c r="N58" i="58"/>
  <c r="E58" i="57"/>
  <c r="I58" i="57"/>
  <c r="M58" i="57"/>
  <c r="C54" i="66"/>
  <c r="C58" i="66"/>
  <c r="O180" i="170"/>
  <c r="O100" i="169"/>
  <c r="W180" i="170"/>
  <c r="R100" i="169"/>
  <c r="Y180" i="170"/>
  <c r="T100" i="169"/>
  <c r="I54" i="66"/>
  <c r="AA180" i="170"/>
  <c r="V100" i="169"/>
  <c r="K54" i="66"/>
  <c r="AC180" i="170"/>
  <c r="X100" i="169"/>
  <c r="M54" i="66"/>
  <c r="M58" i="66"/>
  <c r="AE180" i="170"/>
  <c r="Z100" i="169"/>
  <c r="D54" i="65"/>
  <c r="P181" i="170"/>
  <c r="Q101" i="169"/>
  <c r="C54" i="64"/>
  <c r="O182" i="170"/>
  <c r="O102" i="169"/>
  <c r="W182" i="170"/>
  <c r="R102" i="169"/>
  <c r="Y182" i="170"/>
  <c r="T102" i="169"/>
  <c r="I54" i="64"/>
  <c r="I58" i="64"/>
  <c r="AA182" i="170"/>
  <c r="V102" i="169"/>
  <c r="K54" i="64"/>
  <c r="AC182" i="170"/>
  <c r="X102" i="169"/>
  <c r="M54" i="64"/>
  <c r="M58" i="64"/>
  <c r="AE182" i="170"/>
  <c r="Z102" i="169"/>
  <c r="P183" i="170"/>
  <c r="Q103" i="169"/>
  <c r="C54" i="62"/>
  <c r="C58" i="62"/>
  <c r="O184" i="170"/>
  <c r="O104" i="169"/>
  <c r="W184" i="170"/>
  <c r="R104" i="169"/>
  <c r="Y184" i="170"/>
  <c r="T104" i="169"/>
  <c r="I54" i="62"/>
  <c r="AA184" i="170"/>
  <c r="V104" i="169"/>
  <c r="K54" i="62"/>
  <c r="AC184" i="170"/>
  <c r="X104" i="169"/>
  <c r="M54" i="62"/>
  <c r="AE184" i="170"/>
  <c r="Z104" i="169"/>
  <c r="P185" i="170"/>
  <c r="Q105" i="169"/>
  <c r="C54" i="60"/>
  <c r="O186" i="170"/>
  <c r="O106" i="169"/>
  <c r="W186" i="170"/>
  <c r="R106" i="169"/>
  <c r="Y186" i="170"/>
  <c r="T106" i="169"/>
  <c r="I54" i="60"/>
  <c r="I58" i="60"/>
  <c r="AA186" i="170"/>
  <c r="V106" i="169"/>
  <c r="K54" i="60"/>
  <c r="AC186" i="170"/>
  <c r="X106" i="169"/>
  <c r="M54" i="60"/>
  <c r="AE186" i="170"/>
  <c r="Z106" i="169"/>
  <c r="P187" i="170"/>
  <c r="Q107" i="169"/>
  <c r="X187" i="170"/>
  <c r="S107" i="169"/>
  <c r="C54" i="58"/>
  <c r="C58" i="58"/>
  <c r="O188" i="170"/>
  <c r="O108" i="169"/>
  <c r="W188" i="170"/>
  <c r="R108" i="169"/>
  <c r="Y188" i="170"/>
  <c r="T108" i="169"/>
  <c r="I54" i="58"/>
  <c r="I58" i="58"/>
  <c r="AA188" i="170"/>
  <c r="V108" i="169"/>
  <c r="K54" i="58"/>
  <c r="K58" i="58"/>
  <c r="AC188" i="170"/>
  <c r="X108" i="169"/>
  <c r="M54" i="58"/>
  <c r="M58" i="58"/>
  <c r="AE188" i="170"/>
  <c r="Z108" i="169"/>
  <c r="P189" i="170"/>
  <c r="Q109" i="169"/>
  <c r="I58" i="66"/>
  <c r="K58" i="66"/>
  <c r="D58" i="65"/>
  <c r="C58" i="64"/>
  <c r="K58" i="64"/>
  <c r="I58" i="62"/>
  <c r="K58" i="62"/>
  <c r="M58" i="62"/>
  <c r="C58" i="60"/>
  <c r="K58" i="60"/>
  <c r="M58" i="60"/>
  <c r="D58" i="57"/>
  <c r="F58" i="57"/>
  <c r="H58" i="57"/>
  <c r="J58" i="57"/>
  <c r="L58" i="57"/>
  <c r="N58" i="57"/>
  <c r="O44" i="66"/>
  <c r="Q44" i="66"/>
  <c r="O51" i="66"/>
  <c r="G54" i="66"/>
  <c r="O44" i="65"/>
  <c r="Q44" i="65"/>
  <c r="O51" i="65"/>
  <c r="G54" i="65"/>
  <c r="O44" i="64"/>
  <c r="Q44" i="64"/>
  <c r="O51" i="64"/>
  <c r="G54" i="64"/>
  <c r="O44" i="63"/>
  <c r="Q44" i="63"/>
  <c r="O51" i="63"/>
  <c r="G54" i="63"/>
  <c r="G58" i="63"/>
  <c r="O44" i="62"/>
  <c r="O51" i="62"/>
  <c r="G54" i="62"/>
  <c r="G58" i="62"/>
  <c r="Q44" i="61"/>
  <c r="E62" i="61"/>
  <c r="O44" i="60"/>
  <c r="Q44" i="60"/>
  <c r="O51" i="60"/>
  <c r="G54" i="60"/>
  <c r="E66" i="59"/>
  <c r="E66" i="58"/>
  <c r="Q44" i="57"/>
  <c r="E62" i="57"/>
  <c r="O44" i="68"/>
  <c r="Q44" i="68"/>
  <c r="O51" i="68"/>
  <c r="G54" i="68"/>
  <c r="O54" i="68"/>
  <c r="N62" i="68"/>
  <c r="Q44" i="62"/>
  <c r="G54" i="61"/>
  <c r="O44" i="59"/>
  <c r="Q44" i="59"/>
  <c r="O44" i="58"/>
  <c r="Q44" i="58"/>
  <c r="G54" i="57"/>
  <c r="N162" i="169"/>
  <c r="AD162" i="169"/>
  <c r="AI139" i="169"/>
  <c r="AI136" i="169"/>
  <c r="P137" i="169"/>
  <c r="Q137" i="169"/>
  <c r="P142" i="169"/>
  <c r="Q142" i="169"/>
  <c r="P144" i="169"/>
  <c r="Q144" i="169"/>
  <c r="AI141" i="169"/>
  <c r="Q141" i="169"/>
  <c r="P140" i="169"/>
  <c r="Q140" i="169"/>
  <c r="O162" i="169"/>
  <c r="Q139" i="169"/>
  <c r="AI137" i="169"/>
  <c r="Q136" i="169"/>
  <c r="P138" i="169"/>
  <c r="Q138" i="169"/>
  <c r="P143" i="169"/>
  <c r="Q143" i="169"/>
  <c r="P145" i="169"/>
  <c r="Q145" i="169"/>
  <c r="AI138" i="169"/>
  <c r="AI140" i="169"/>
  <c r="P139" i="169"/>
  <c r="X146" i="169"/>
  <c r="D26" i="169"/>
  <c r="T146" i="169"/>
  <c r="D25" i="169"/>
  <c r="P136" i="169"/>
  <c r="AB146" i="169"/>
  <c r="D27" i="169"/>
  <c r="U137" i="169"/>
  <c r="U139" i="169"/>
  <c r="Y140" i="169"/>
  <c r="AC141" i="169"/>
  <c r="U143" i="169"/>
  <c r="AC145" i="169"/>
  <c r="Y136" i="169"/>
  <c r="AC137" i="169"/>
  <c r="Y138" i="169"/>
  <c r="AC139" i="169"/>
  <c r="U141" i="169"/>
  <c r="Y142" i="169"/>
  <c r="AC143" i="169"/>
  <c r="Y144" i="169"/>
  <c r="W162" i="169"/>
  <c r="AE162" i="169"/>
  <c r="V162" i="169"/>
  <c r="U136" i="169"/>
  <c r="AC136" i="169"/>
  <c r="Y137" i="169"/>
  <c r="U138" i="169"/>
  <c r="AC138" i="169"/>
  <c r="Y139" i="169"/>
  <c r="U140" i="169"/>
  <c r="AC140" i="169"/>
  <c r="Y141" i="169"/>
  <c r="U142" i="169"/>
  <c r="AC142" i="169"/>
  <c r="Y143" i="169"/>
  <c r="U144" i="169"/>
  <c r="AC144" i="169"/>
  <c r="Y145" i="169"/>
  <c r="Z162" i="169"/>
  <c r="R162" i="169"/>
  <c r="AA162" i="169"/>
  <c r="R146" i="169"/>
  <c r="AI143" i="169"/>
  <c r="Z146" i="169"/>
  <c r="AE146" i="169"/>
  <c r="S146" i="169"/>
  <c r="AA146" i="169"/>
  <c r="W146" i="169"/>
  <c r="V146" i="169"/>
  <c r="AI152" i="169"/>
  <c r="AI153" i="169"/>
  <c r="AI154" i="169"/>
  <c r="AI155" i="169"/>
  <c r="AI156" i="169"/>
  <c r="AI157" i="169"/>
  <c r="AI158" i="169"/>
  <c r="AI159" i="169"/>
  <c r="AI160" i="169"/>
  <c r="AI161" i="169"/>
  <c r="AI144" i="169"/>
  <c r="AI145" i="169"/>
  <c r="O146" i="169"/>
  <c r="N146" i="169"/>
  <c r="M162" i="169"/>
  <c r="AI142" i="169"/>
  <c r="N54" i="69"/>
  <c r="J54" i="69"/>
  <c r="N51" i="69"/>
  <c r="M51" i="69"/>
  <c r="L51" i="69"/>
  <c r="K51" i="69"/>
  <c r="J51" i="69"/>
  <c r="I51" i="69"/>
  <c r="H51" i="69"/>
  <c r="G51" i="69"/>
  <c r="F51" i="69"/>
  <c r="E51" i="69"/>
  <c r="D51" i="69"/>
  <c r="C51" i="69"/>
  <c r="O47" i="69"/>
  <c r="E72" i="69"/>
  <c r="L54" i="69"/>
  <c r="E70" i="69"/>
  <c r="E68" i="69"/>
  <c r="H54" i="69"/>
  <c r="G54" i="69"/>
  <c r="E65" i="69"/>
  <c r="E54" i="69"/>
  <c r="E63" i="69"/>
  <c r="E62" i="69"/>
  <c r="O41" i="69"/>
  <c r="B36" i="69"/>
  <c r="E35" i="69"/>
  <c r="C27" i="69"/>
  <c r="B3" i="69"/>
  <c r="N54" i="70"/>
  <c r="J54" i="70"/>
  <c r="N51" i="70"/>
  <c r="N58" i="70"/>
  <c r="M51" i="70"/>
  <c r="L51" i="70"/>
  <c r="K51" i="70"/>
  <c r="J51" i="70"/>
  <c r="I51" i="70"/>
  <c r="H51" i="70"/>
  <c r="G51" i="70"/>
  <c r="F51" i="70"/>
  <c r="E51" i="70"/>
  <c r="D51" i="70"/>
  <c r="C51" i="70"/>
  <c r="O47" i="70"/>
  <c r="E72" i="70"/>
  <c r="L54" i="70"/>
  <c r="E70" i="70"/>
  <c r="E68" i="70"/>
  <c r="H54" i="70"/>
  <c r="T107" i="167"/>
  <c r="G54" i="70"/>
  <c r="S107" i="167"/>
  <c r="F54" i="70"/>
  <c r="R107" i="167"/>
  <c r="E54" i="70"/>
  <c r="Q107" i="167"/>
  <c r="D54" i="70"/>
  <c r="O44" i="70"/>
  <c r="O41" i="70"/>
  <c r="B36" i="70"/>
  <c r="E35" i="70"/>
  <c r="C27" i="70"/>
  <c r="B3" i="70"/>
  <c r="N54" i="71"/>
  <c r="Z106" i="167"/>
  <c r="J54" i="71"/>
  <c r="V106" i="167"/>
  <c r="N51" i="71"/>
  <c r="M51" i="71"/>
  <c r="L51" i="71"/>
  <c r="K51" i="71"/>
  <c r="J51" i="71"/>
  <c r="I51" i="71"/>
  <c r="H51" i="71"/>
  <c r="G51" i="71"/>
  <c r="F51" i="71"/>
  <c r="E51" i="71"/>
  <c r="D51" i="71"/>
  <c r="C51" i="71"/>
  <c r="O47" i="71"/>
  <c r="E72" i="71"/>
  <c r="L54" i="71"/>
  <c r="E70" i="71"/>
  <c r="E68" i="71"/>
  <c r="H54" i="71"/>
  <c r="G54" i="71"/>
  <c r="S106" i="167"/>
  <c r="F54" i="71"/>
  <c r="E54" i="71"/>
  <c r="Q106" i="167"/>
  <c r="D54" i="71"/>
  <c r="O44" i="71"/>
  <c r="O41" i="71"/>
  <c r="B36" i="71"/>
  <c r="E35" i="71"/>
  <c r="C27" i="71"/>
  <c r="B3" i="71"/>
  <c r="N51" i="72"/>
  <c r="M51" i="72"/>
  <c r="L51" i="72"/>
  <c r="K51" i="72"/>
  <c r="J51" i="72"/>
  <c r="I51" i="72"/>
  <c r="H51" i="72"/>
  <c r="G51" i="72"/>
  <c r="F51" i="72"/>
  <c r="E51" i="72"/>
  <c r="D51" i="72"/>
  <c r="C51" i="72"/>
  <c r="O47" i="72"/>
  <c r="N54" i="72"/>
  <c r="E72" i="72"/>
  <c r="L54" i="72"/>
  <c r="E70" i="72"/>
  <c r="J54" i="72"/>
  <c r="E68" i="72"/>
  <c r="H54" i="72"/>
  <c r="T105" i="167"/>
  <c r="G54" i="72"/>
  <c r="F54" i="72"/>
  <c r="R105" i="167"/>
  <c r="E54" i="72"/>
  <c r="D54" i="72"/>
  <c r="E62" i="72"/>
  <c r="O41" i="72"/>
  <c r="B36" i="72"/>
  <c r="E35" i="72"/>
  <c r="C27" i="72"/>
  <c r="B3" i="72"/>
  <c r="N54" i="73"/>
  <c r="J54" i="73"/>
  <c r="V104" i="167"/>
  <c r="N51" i="73"/>
  <c r="M51" i="73"/>
  <c r="L51" i="73"/>
  <c r="K51" i="73"/>
  <c r="J51" i="73"/>
  <c r="I51" i="73"/>
  <c r="H51" i="73"/>
  <c r="G51" i="73"/>
  <c r="F51" i="73"/>
  <c r="E51" i="73"/>
  <c r="D51" i="73"/>
  <c r="C51" i="73"/>
  <c r="O47" i="73"/>
  <c r="E72" i="73"/>
  <c r="L54" i="73"/>
  <c r="E70" i="73"/>
  <c r="E68" i="73"/>
  <c r="H54" i="73"/>
  <c r="E66" i="73"/>
  <c r="F54" i="73"/>
  <c r="E54" i="73"/>
  <c r="Q104" i="167"/>
  <c r="D54" i="73"/>
  <c r="E62" i="73"/>
  <c r="O41" i="73"/>
  <c r="B36" i="73"/>
  <c r="E35" i="73"/>
  <c r="C27" i="73"/>
  <c r="B3" i="73"/>
  <c r="N51" i="74"/>
  <c r="M51" i="74"/>
  <c r="L51" i="74"/>
  <c r="K51" i="74"/>
  <c r="J51" i="74"/>
  <c r="I51" i="74"/>
  <c r="H51" i="74"/>
  <c r="G51" i="74"/>
  <c r="F51" i="74"/>
  <c r="E51" i="74"/>
  <c r="D51" i="74"/>
  <c r="C51" i="74"/>
  <c r="O47" i="74"/>
  <c r="N54" i="74"/>
  <c r="E72" i="74"/>
  <c r="L54" i="74"/>
  <c r="E70" i="74"/>
  <c r="J54" i="74"/>
  <c r="E68" i="74"/>
  <c r="H54" i="74"/>
  <c r="T103" i="167"/>
  <c r="E66" i="74"/>
  <c r="F54" i="74"/>
  <c r="R103" i="167"/>
  <c r="E54" i="74"/>
  <c r="D54" i="74"/>
  <c r="E62" i="74"/>
  <c r="O41" i="74"/>
  <c r="B36" i="74"/>
  <c r="E35" i="74"/>
  <c r="C27" i="74"/>
  <c r="B3" i="74"/>
  <c r="N51" i="75"/>
  <c r="M51" i="75"/>
  <c r="L51" i="75"/>
  <c r="K51" i="75"/>
  <c r="J51" i="75"/>
  <c r="I51" i="75"/>
  <c r="H51" i="75"/>
  <c r="G51" i="75"/>
  <c r="F51" i="75"/>
  <c r="E51" i="75"/>
  <c r="D51" i="75"/>
  <c r="C51" i="75"/>
  <c r="O47" i="75"/>
  <c r="N54" i="75"/>
  <c r="E72" i="75"/>
  <c r="L54" i="75"/>
  <c r="E70" i="75"/>
  <c r="J54" i="75"/>
  <c r="E68" i="75"/>
  <c r="H54" i="75"/>
  <c r="T102" i="167"/>
  <c r="E66" i="75"/>
  <c r="F54" i="75"/>
  <c r="R102" i="167"/>
  <c r="E54" i="75"/>
  <c r="D54" i="75"/>
  <c r="E62" i="75"/>
  <c r="O41" i="75"/>
  <c r="B36" i="75"/>
  <c r="E35" i="75"/>
  <c r="C27" i="75"/>
  <c r="B3" i="75"/>
  <c r="N54" i="76"/>
  <c r="J54" i="76"/>
  <c r="N51" i="76"/>
  <c r="M51" i="76"/>
  <c r="L51" i="76"/>
  <c r="K51" i="76"/>
  <c r="J51" i="76"/>
  <c r="I51" i="76"/>
  <c r="H51" i="76"/>
  <c r="G51" i="76"/>
  <c r="F51" i="76"/>
  <c r="E51" i="76"/>
  <c r="D51" i="76"/>
  <c r="C51" i="76"/>
  <c r="O47" i="76"/>
  <c r="E72" i="76"/>
  <c r="L54" i="76"/>
  <c r="E70" i="76"/>
  <c r="E68" i="76"/>
  <c r="H54" i="76"/>
  <c r="E66" i="76"/>
  <c r="F54" i="76"/>
  <c r="E54" i="76"/>
  <c r="Q101" i="167"/>
  <c r="D54" i="76"/>
  <c r="E62" i="76"/>
  <c r="O41" i="76"/>
  <c r="B36" i="76"/>
  <c r="E35" i="76"/>
  <c r="C27" i="76"/>
  <c r="B3" i="76"/>
  <c r="N51" i="77"/>
  <c r="M51" i="77"/>
  <c r="L51" i="77"/>
  <c r="K51" i="77"/>
  <c r="J51" i="77"/>
  <c r="I51" i="77"/>
  <c r="H51" i="77"/>
  <c r="G51" i="77"/>
  <c r="F51" i="77"/>
  <c r="E51" i="77"/>
  <c r="D51" i="77"/>
  <c r="C51" i="77"/>
  <c r="O47" i="77"/>
  <c r="N54" i="77"/>
  <c r="E72" i="77"/>
  <c r="L54" i="77"/>
  <c r="K54" i="77"/>
  <c r="K58" i="77"/>
  <c r="E70" i="77"/>
  <c r="J54" i="77"/>
  <c r="E68" i="77"/>
  <c r="H54" i="77"/>
  <c r="G54" i="77"/>
  <c r="F54" i="77"/>
  <c r="R100" i="167"/>
  <c r="E54" i="77"/>
  <c r="D54" i="77"/>
  <c r="C54" i="77"/>
  <c r="E62" i="77"/>
  <c r="O41" i="77"/>
  <c r="B36" i="77"/>
  <c r="E35" i="77"/>
  <c r="C27" i="77"/>
  <c r="B3" i="77"/>
  <c r="AH161" i="167"/>
  <c r="AE161" i="167"/>
  <c r="AD161" i="167"/>
  <c r="AA161" i="167"/>
  <c r="Z161" i="167"/>
  <c r="W161" i="167"/>
  <c r="V161" i="167"/>
  <c r="S161" i="167"/>
  <c r="R161" i="167"/>
  <c r="O161" i="167"/>
  <c r="N161" i="167"/>
  <c r="M161" i="167"/>
  <c r="AH160" i="167"/>
  <c r="AE160" i="167"/>
  <c r="AD160" i="167"/>
  <c r="AA160" i="167"/>
  <c r="Z160" i="167"/>
  <c r="W160" i="167"/>
  <c r="V160" i="167"/>
  <c r="S160" i="167"/>
  <c r="R160" i="167"/>
  <c r="O160" i="167"/>
  <c r="N160" i="167"/>
  <c r="M160" i="167"/>
  <c r="AH159" i="167"/>
  <c r="AE159" i="167"/>
  <c r="AD159" i="167"/>
  <c r="AA159" i="167"/>
  <c r="Z159" i="167"/>
  <c r="W159" i="167"/>
  <c r="V159" i="167"/>
  <c r="S159" i="167"/>
  <c r="R159" i="167"/>
  <c r="O159" i="167"/>
  <c r="N159" i="167"/>
  <c r="M159" i="167"/>
  <c r="AH158" i="167"/>
  <c r="AE158" i="167"/>
  <c r="AD158" i="167"/>
  <c r="AA158" i="167"/>
  <c r="Z158" i="167"/>
  <c r="W158" i="167"/>
  <c r="V158" i="167"/>
  <c r="S158" i="167"/>
  <c r="R158" i="167"/>
  <c r="O158" i="167"/>
  <c r="N158" i="167"/>
  <c r="M158" i="167"/>
  <c r="AH157" i="167"/>
  <c r="AE157" i="167"/>
  <c r="AD157" i="167"/>
  <c r="AA157" i="167"/>
  <c r="Z157" i="167"/>
  <c r="W157" i="167"/>
  <c r="V157" i="167"/>
  <c r="S157" i="167"/>
  <c r="R157" i="167"/>
  <c r="O157" i="167"/>
  <c r="N157" i="167"/>
  <c r="M157" i="167"/>
  <c r="AH156" i="167"/>
  <c r="AE156" i="167"/>
  <c r="AD156" i="167"/>
  <c r="AA156" i="167"/>
  <c r="Z156" i="167"/>
  <c r="W156" i="167"/>
  <c r="V156" i="167"/>
  <c r="S156" i="167"/>
  <c r="R156" i="167"/>
  <c r="O156" i="167"/>
  <c r="N156" i="167"/>
  <c r="M156" i="167"/>
  <c r="AH155" i="167"/>
  <c r="AE155" i="167"/>
  <c r="AD155" i="167"/>
  <c r="AA155" i="167"/>
  <c r="Z155" i="167"/>
  <c r="W155" i="167"/>
  <c r="V155" i="167"/>
  <c r="S155" i="167"/>
  <c r="R155" i="167"/>
  <c r="O155" i="167"/>
  <c r="N155" i="167"/>
  <c r="M155" i="167"/>
  <c r="AH154" i="167"/>
  <c r="AE154" i="167"/>
  <c r="AD154" i="167"/>
  <c r="AA154" i="167"/>
  <c r="Z154" i="167"/>
  <c r="W154" i="167"/>
  <c r="V154" i="167"/>
  <c r="S154" i="167"/>
  <c r="R154" i="167"/>
  <c r="O154" i="167"/>
  <c r="N154" i="167"/>
  <c r="M154" i="167"/>
  <c r="AH153" i="167"/>
  <c r="AE153" i="167"/>
  <c r="AD153" i="167"/>
  <c r="AA153" i="167"/>
  <c r="Z153" i="167"/>
  <c r="W153" i="167"/>
  <c r="V153" i="167"/>
  <c r="S153" i="167"/>
  <c r="R153" i="167"/>
  <c r="O153" i="167"/>
  <c r="N153" i="167"/>
  <c r="M153" i="167"/>
  <c r="AH152" i="167"/>
  <c r="AH162" i="167"/>
  <c r="AE152" i="167"/>
  <c r="AD152" i="167"/>
  <c r="AA152" i="167"/>
  <c r="AA162" i="167"/>
  <c r="Z152" i="167"/>
  <c r="Z162" i="167"/>
  <c r="W152" i="167"/>
  <c r="V152" i="167"/>
  <c r="S152" i="167"/>
  <c r="S162" i="167"/>
  <c r="R152" i="167"/>
  <c r="R162" i="167"/>
  <c r="O152" i="167"/>
  <c r="N152" i="167"/>
  <c r="M152" i="167"/>
  <c r="M162" i="167"/>
  <c r="N149" i="167"/>
  <c r="AM147" i="167"/>
  <c r="AL145" i="167"/>
  <c r="AK145" i="167"/>
  <c r="AE145" i="167"/>
  <c r="AA145" i="167"/>
  <c r="Z145" i="167"/>
  <c r="AB145" i="167"/>
  <c r="W145" i="167"/>
  <c r="V145" i="167"/>
  <c r="X145" i="167"/>
  <c r="S145" i="167"/>
  <c r="U145" i="167"/>
  <c r="T145" i="167"/>
  <c r="O145" i="167"/>
  <c r="N145" i="167"/>
  <c r="AL144" i="167"/>
  <c r="AK144" i="167"/>
  <c r="AE144" i="167"/>
  <c r="AA144" i="167"/>
  <c r="Z144" i="167"/>
  <c r="AB144" i="167"/>
  <c r="W144" i="167"/>
  <c r="V144" i="167"/>
  <c r="X144" i="167"/>
  <c r="S144" i="167"/>
  <c r="R144" i="167"/>
  <c r="T144" i="167"/>
  <c r="O144" i="167"/>
  <c r="N144" i="167"/>
  <c r="AL143" i="167"/>
  <c r="AK143" i="167"/>
  <c r="AE143" i="167"/>
  <c r="AA143" i="167"/>
  <c r="Z143" i="167"/>
  <c r="AB143" i="167"/>
  <c r="W143" i="167"/>
  <c r="V143" i="167"/>
  <c r="X143" i="167"/>
  <c r="S143" i="167"/>
  <c r="R143" i="167"/>
  <c r="T143" i="167"/>
  <c r="O143" i="167"/>
  <c r="N143" i="167"/>
  <c r="AL142" i="167"/>
  <c r="AK142" i="167"/>
  <c r="AE142" i="167"/>
  <c r="AA142" i="167"/>
  <c r="Z142" i="167"/>
  <c r="AB142" i="167"/>
  <c r="W142" i="167"/>
  <c r="V142" i="167"/>
  <c r="X142" i="167"/>
  <c r="S142" i="167"/>
  <c r="R142" i="167"/>
  <c r="T142" i="167"/>
  <c r="O142" i="167"/>
  <c r="N142" i="167"/>
  <c r="AL141" i="167"/>
  <c r="AK141" i="167"/>
  <c r="AE141" i="167"/>
  <c r="AA141" i="167"/>
  <c r="Z141" i="167"/>
  <c r="AB141" i="167"/>
  <c r="W141" i="167"/>
  <c r="V141" i="167"/>
  <c r="X141" i="167"/>
  <c r="S141" i="167"/>
  <c r="R141" i="167"/>
  <c r="T141" i="167"/>
  <c r="O141" i="167"/>
  <c r="AL140" i="167"/>
  <c r="AK140" i="167"/>
  <c r="AE140" i="167"/>
  <c r="AA140" i="167"/>
  <c r="Z140" i="167"/>
  <c r="AB140" i="167"/>
  <c r="W140" i="167"/>
  <c r="V140" i="167"/>
  <c r="X140" i="167"/>
  <c r="S140" i="167"/>
  <c r="R140" i="167"/>
  <c r="T140" i="167"/>
  <c r="O140" i="167"/>
  <c r="N140" i="167"/>
  <c r="AL139" i="167"/>
  <c r="AK139" i="167"/>
  <c r="AE139" i="167"/>
  <c r="AA139" i="167"/>
  <c r="Z139" i="167"/>
  <c r="AB139" i="167"/>
  <c r="W139" i="167"/>
  <c r="V139" i="167"/>
  <c r="X139" i="167"/>
  <c r="S139" i="167"/>
  <c r="R139" i="167"/>
  <c r="T139" i="167"/>
  <c r="O139" i="167"/>
  <c r="N139" i="167"/>
  <c r="AL138" i="167"/>
  <c r="AK138" i="167"/>
  <c r="AE138" i="167"/>
  <c r="AA138" i="167"/>
  <c r="Z138" i="167"/>
  <c r="AB138" i="167"/>
  <c r="W138" i="167"/>
  <c r="V138" i="167"/>
  <c r="X138" i="167"/>
  <c r="R138" i="167"/>
  <c r="T138" i="167"/>
  <c r="O138" i="167"/>
  <c r="N138" i="167"/>
  <c r="AL137" i="167"/>
  <c r="AK137" i="167"/>
  <c r="AE137" i="167"/>
  <c r="AA137" i="167"/>
  <c r="Z137" i="167"/>
  <c r="AB137" i="167"/>
  <c r="W137" i="167"/>
  <c r="V137" i="167"/>
  <c r="X137" i="167"/>
  <c r="S137" i="167"/>
  <c r="R137" i="167"/>
  <c r="T137" i="167"/>
  <c r="O137" i="167"/>
  <c r="N137" i="167"/>
  <c r="AL136" i="167"/>
  <c r="AK136" i="167"/>
  <c r="AE136" i="167"/>
  <c r="AA136" i="167"/>
  <c r="Z136" i="167"/>
  <c r="AB136" i="167"/>
  <c r="W136" i="167"/>
  <c r="V136" i="167"/>
  <c r="X136" i="167"/>
  <c r="S136" i="167"/>
  <c r="R136" i="167"/>
  <c r="T136" i="167"/>
  <c r="O136" i="167"/>
  <c r="N136" i="167"/>
  <c r="AJ135" i="167"/>
  <c r="Z109" i="167"/>
  <c r="Y109" i="167"/>
  <c r="X109" i="167"/>
  <c r="W109" i="167"/>
  <c r="V109" i="167"/>
  <c r="U109" i="167"/>
  <c r="T109" i="167"/>
  <c r="S109" i="167"/>
  <c r="R109" i="167"/>
  <c r="Q109" i="167"/>
  <c r="O109" i="167"/>
  <c r="N109" i="167"/>
  <c r="Z107" i="167"/>
  <c r="V107" i="167"/>
  <c r="Z104" i="167"/>
  <c r="Z101" i="167"/>
  <c r="V101" i="167"/>
  <c r="X100" i="167"/>
  <c r="W100" i="167"/>
  <c r="T100" i="167"/>
  <c r="O100" i="167"/>
  <c r="N100" i="167"/>
  <c r="X97" i="167"/>
  <c r="W97" i="167"/>
  <c r="V97" i="167"/>
  <c r="U97" i="167"/>
  <c r="T97" i="167"/>
  <c r="S97" i="167"/>
  <c r="R97" i="167"/>
  <c r="Q97" i="167"/>
  <c r="O97" i="167"/>
  <c r="B57" i="167"/>
  <c r="N51" i="78"/>
  <c r="M51" i="78"/>
  <c r="L51" i="78"/>
  <c r="K51" i="78"/>
  <c r="J51" i="78"/>
  <c r="I51" i="78"/>
  <c r="H51" i="78"/>
  <c r="G51" i="78"/>
  <c r="F51" i="78"/>
  <c r="E51" i="78"/>
  <c r="D51" i="78"/>
  <c r="C51" i="78"/>
  <c r="O47" i="78"/>
  <c r="N54" i="78"/>
  <c r="E72" i="78"/>
  <c r="L54" i="78"/>
  <c r="E70" i="78"/>
  <c r="J54" i="78"/>
  <c r="E68" i="78"/>
  <c r="H54" i="78"/>
  <c r="T109" i="166"/>
  <c r="G54" i="78"/>
  <c r="S109" i="166"/>
  <c r="F54" i="78"/>
  <c r="R109" i="166"/>
  <c r="E54" i="78"/>
  <c r="Q109" i="166"/>
  <c r="D54" i="78"/>
  <c r="E62" i="78"/>
  <c r="O41" i="78"/>
  <c r="B36" i="78"/>
  <c r="E35" i="78"/>
  <c r="C27" i="78"/>
  <c r="B3" i="78"/>
  <c r="N54" i="79"/>
  <c r="Z108" i="166"/>
  <c r="J54" i="79"/>
  <c r="N51" i="79"/>
  <c r="M51" i="79"/>
  <c r="L51" i="79"/>
  <c r="K51" i="79"/>
  <c r="J51" i="79"/>
  <c r="I51" i="79"/>
  <c r="H51" i="79"/>
  <c r="G51" i="79"/>
  <c r="F51" i="79"/>
  <c r="E51" i="79"/>
  <c r="D51" i="79"/>
  <c r="C51" i="79"/>
  <c r="O47" i="79"/>
  <c r="E72" i="79"/>
  <c r="L54" i="79"/>
  <c r="E70" i="79"/>
  <c r="E68" i="79"/>
  <c r="H54" i="79"/>
  <c r="T108" i="166"/>
  <c r="E66" i="79"/>
  <c r="F54" i="79"/>
  <c r="R108" i="166"/>
  <c r="E54" i="79"/>
  <c r="Q108" i="166"/>
  <c r="D54" i="79"/>
  <c r="E62" i="79"/>
  <c r="O41" i="79"/>
  <c r="B36" i="79"/>
  <c r="E35" i="79"/>
  <c r="C27" i="79"/>
  <c r="B3" i="79"/>
  <c r="N51" i="80"/>
  <c r="M51" i="80"/>
  <c r="L51" i="80"/>
  <c r="K51" i="80"/>
  <c r="J51" i="80"/>
  <c r="I51" i="80"/>
  <c r="H51" i="80"/>
  <c r="G51" i="80"/>
  <c r="F51" i="80"/>
  <c r="E51" i="80"/>
  <c r="D51" i="80"/>
  <c r="C51" i="80"/>
  <c r="O47" i="80"/>
  <c r="N54" i="80"/>
  <c r="E72" i="80"/>
  <c r="L54" i="80"/>
  <c r="E70" i="80"/>
  <c r="J54" i="80"/>
  <c r="E68" i="80"/>
  <c r="H54" i="80"/>
  <c r="G54" i="80"/>
  <c r="S107" i="166"/>
  <c r="F54" i="80"/>
  <c r="E54" i="80"/>
  <c r="Q107" i="166"/>
  <c r="D54" i="80"/>
  <c r="E62" i="80"/>
  <c r="O41" i="80"/>
  <c r="B36" i="80"/>
  <c r="E35" i="80"/>
  <c r="C27" i="80"/>
  <c r="B3" i="80"/>
  <c r="N54" i="81"/>
  <c r="Z106" i="166"/>
  <c r="J54" i="81"/>
  <c r="N51" i="81"/>
  <c r="M51" i="81"/>
  <c r="L51" i="81"/>
  <c r="K51" i="81"/>
  <c r="J51" i="81"/>
  <c r="I51" i="81"/>
  <c r="H51" i="81"/>
  <c r="G51" i="81"/>
  <c r="F51" i="81"/>
  <c r="E51" i="81"/>
  <c r="D51" i="81"/>
  <c r="C51" i="81"/>
  <c r="O47" i="81"/>
  <c r="E72" i="81"/>
  <c r="L54" i="81"/>
  <c r="E70" i="81"/>
  <c r="E68" i="81"/>
  <c r="H54" i="81"/>
  <c r="E66" i="81"/>
  <c r="F54" i="81"/>
  <c r="E54" i="81"/>
  <c r="Q106" i="166"/>
  <c r="D54" i="81"/>
  <c r="E62" i="81"/>
  <c r="O41" i="81"/>
  <c r="B36" i="81"/>
  <c r="E35" i="81"/>
  <c r="C27" i="81"/>
  <c r="B3" i="81"/>
  <c r="N54" i="82"/>
  <c r="J54" i="82"/>
  <c r="V105" i="166"/>
  <c r="N51" i="82"/>
  <c r="M51" i="82"/>
  <c r="L51" i="82"/>
  <c r="K51" i="82"/>
  <c r="J51" i="82"/>
  <c r="I51" i="82"/>
  <c r="H51" i="82"/>
  <c r="G51" i="82"/>
  <c r="F51" i="82"/>
  <c r="E51" i="82"/>
  <c r="D51" i="82"/>
  <c r="C51" i="82"/>
  <c r="O47" i="82"/>
  <c r="E72" i="82"/>
  <c r="L54" i="82"/>
  <c r="E70" i="82"/>
  <c r="E68" i="82"/>
  <c r="H54" i="82"/>
  <c r="G54" i="82"/>
  <c r="S105" i="166"/>
  <c r="F54" i="82"/>
  <c r="E54" i="82"/>
  <c r="Q105" i="166"/>
  <c r="D54" i="82"/>
  <c r="O44" i="82"/>
  <c r="O41" i="82"/>
  <c r="B36" i="82"/>
  <c r="E35" i="82"/>
  <c r="C27" i="82"/>
  <c r="B3" i="82"/>
  <c r="N54" i="83"/>
  <c r="Z104" i="166"/>
  <c r="J54" i="83"/>
  <c r="N51" i="83"/>
  <c r="M51" i="83"/>
  <c r="L51" i="83"/>
  <c r="K51" i="83"/>
  <c r="J51" i="83"/>
  <c r="I51" i="83"/>
  <c r="H51" i="83"/>
  <c r="G51" i="83"/>
  <c r="F51" i="83"/>
  <c r="E51" i="83"/>
  <c r="D51" i="83"/>
  <c r="C51" i="83"/>
  <c r="O47" i="83"/>
  <c r="E72" i="83"/>
  <c r="L54" i="83"/>
  <c r="E70" i="83"/>
  <c r="E68" i="83"/>
  <c r="H54" i="83"/>
  <c r="G54" i="83"/>
  <c r="S104" i="166"/>
  <c r="F54" i="83"/>
  <c r="E54" i="83"/>
  <c r="Q104" i="166"/>
  <c r="D54" i="83"/>
  <c r="O44" i="83"/>
  <c r="O41" i="83"/>
  <c r="B36" i="83"/>
  <c r="E35" i="83"/>
  <c r="C27" i="83"/>
  <c r="B3" i="83"/>
  <c r="N54" i="84"/>
  <c r="J54" i="84"/>
  <c r="V103" i="166"/>
  <c r="N51" i="84"/>
  <c r="M51" i="84"/>
  <c r="L51" i="84"/>
  <c r="K51" i="84"/>
  <c r="J51" i="84"/>
  <c r="I51" i="84"/>
  <c r="H51" i="84"/>
  <c r="G51" i="84"/>
  <c r="F51" i="84"/>
  <c r="E51" i="84"/>
  <c r="D51" i="84"/>
  <c r="C51" i="84"/>
  <c r="O47" i="84"/>
  <c r="E72" i="84"/>
  <c r="L54" i="84"/>
  <c r="E70" i="84"/>
  <c r="E68" i="84"/>
  <c r="H54" i="84"/>
  <c r="G54" i="84"/>
  <c r="S103" i="166"/>
  <c r="F54" i="84"/>
  <c r="E54" i="84"/>
  <c r="Q103" i="166"/>
  <c r="D54" i="84"/>
  <c r="O44" i="84"/>
  <c r="O41" i="84"/>
  <c r="B36" i="84"/>
  <c r="E35" i="84"/>
  <c r="C27" i="84"/>
  <c r="B3" i="84"/>
  <c r="N51" i="85"/>
  <c r="M51" i="85"/>
  <c r="L51" i="85"/>
  <c r="K51" i="85"/>
  <c r="J51" i="85"/>
  <c r="I51" i="85"/>
  <c r="H51" i="85"/>
  <c r="G51" i="85"/>
  <c r="F51" i="85"/>
  <c r="E51" i="85"/>
  <c r="D51" i="85"/>
  <c r="C51" i="85"/>
  <c r="O47" i="85"/>
  <c r="N54" i="85"/>
  <c r="E72" i="85"/>
  <c r="L54" i="85"/>
  <c r="E70" i="85"/>
  <c r="J54" i="85"/>
  <c r="E68" i="85"/>
  <c r="H54" i="85"/>
  <c r="T102" i="166"/>
  <c r="E66" i="85"/>
  <c r="F54" i="85"/>
  <c r="R102" i="166"/>
  <c r="E54" i="85"/>
  <c r="D54" i="85"/>
  <c r="E62" i="85"/>
  <c r="O41" i="85"/>
  <c r="B36" i="85"/>
  <c r="E35" i="85"/>
  <c r="C27" i="85"/>
  <c r="B3" i="85"/>
  <c r="N51" i="86"/>
  <c r="M51" i="86"/>
  <c r="L51" i="86"/>
  <c r="K51" i="86"/>
  <c r="J51" i="86"/>
  <c r="I51" i="86"/>
  <c r="H51" i="86"/>
  <c r="G51" i="86"/>
  <c r="F51" i="86"/>
  <c r="E51" i="86"/>
  <c r="D51" i="86"/>
  <c r="C51" i="86"/>
  <c r="O47" i="86"/>
  <c r="N54" i="86"/>
  <c r="E72" i="86"/>
  <c r="L54" i="86"/>
  <c r="E70" i="86"/>
  <c r="J54" i="86"/>
  <c r="E68" i="86"/>
  <c r="H54" i="86"/>
  <c r="T101" i="166"/>
  <c r="E66" i="86"/>
  <c r="F54" i="86"/>
  <c r="R101" i="166"/>
  <c r="E54" i="86"/>
  <c r="Q101" i="166"/>
  <c r="D54" i="86"/>
  <c r="E62" i="86"/>
  <c r="O41" i="86"/>
  <c r="B36" i="86"/>
  <c r="E35" i="86"/>
  <c r="C27" i="86"/>
  <c r="B3" i="86"/>
  <c r="N51" i="87"/>
  <c r="M51" i="87"/>
  <c r="L51" i="87"/>
  <c r="K51" i="87"/>
  <c r="J51" i="87"/>
  <c r="I51" i="87"/>
  <c r="H51" i="87"/>
  <c r="G51" i="87"/>
  <c r="F51" i="87"/>
  <c r="E51" i="87"/>
  <c r="D51" i="87"/>
  <c r="C51" i="87"/>
  <c r="O47" i="87"/>
  <c r="N54" i="87"/>
  <c r="E72" i="87"/>
  <c r="L54" i="87"/>
  <c r="E70" i="87"/>
  <c r="J54" i="87"/>
  <c r="E68" i="87"/>
  <c r="H54" i="87"/>
  <c r="T100" i="166"/>
  <c r="E66" i="87"/>
  <c r="F54" i="87"/>
  <c r="R100" i="166"/>
  <c r="E54" i="87"/>
  <c r="Q100" i="166"/>
  <c r="D54" i="87"/>
  <c r="E62" i="87"/>
  <c r="O41" i="87"/>
  <c r="B36" i="87"/>
  <c r="E35" i="87"/>
  <c r="C27" i="87"/>
  <c r="B3" i="87"/>
  <c r="AH161" i="166"/>
  <c r="AE161" i="166"/>
  <c r="AD161" i="166"/>
  <c r="AA161" i="166"/>
  <c r="Z161" i="166"/>
  <c r="W161" i="166"/>
  <c r="V161" i="166"/>
  <c r="S161" i="166"/>
  <c r="R161" i="166"/>
  <c r="O161" i="166"/>
  <c r="N161" i="166"/>
  <c r="M161" i="166"/>
  <c r="AH160" i="166"/>
  <c r="AE160" i="166"/>
  <c r="AD160" i="166"/>
  <c r="AA160" i="166"/>
  <c r="Z160" i="166"/>
  <c r="W160" i="166"/>
  <c r="V160" i="166"/>
  <c r="S160" i="166"/>
  <c r="R160" i="166"/>
  <c r="O160" i="166"/>
  <c r="N160" i="166"/>
  <c r="M160" i="166"/>
  <c r="AH159" i="166"/>
  <c r="AE159" i="166"/>
  <c r="AD159" i="166"/>
  <c r="AA159" i="166"/>
  <c r="Z159" i="166"/>
  <c r="W159" i="166"/>
  <c r="V159" i="166"/>
  <c r="S159" i="166"/>
  <c r="R159" i="166"/>
  <c r="O159" i="166"/>
  <c r="N159" i="166"/>
  <c r="M159" i="166"/>
  <c r="AH158" i="166"/>
  <c r="AE158" i="166"/>
  <c r="AD158" i="166"/>
  <c r="AA158" i="166"/>
  <c r="Z158" i="166"/>
  <c r="W158" i="166"/>
  <c r="V158" i="166"/>
  <c r="S158" i="166"/>
  <c r="R158" i="166"/>
  <c r="O158" i="166"/>
  <c r="N158" i="166"/>
  <c r="M158" i="166"/>
  <c r="AH157" i="166"/>
  <c r="AE157" i="166"/>
  <c r="AD157" i="166"/>
  <c r="AA157" i="166"/>
  <c r="Z157" i="166"/>
  <c r="W157" i="166"/>
  <c r="V157" i="166"/>
  <c r="S157" i="166"/>
  <c r="R157" i="166"/>
  <c r="O157" i="166"/>
  <c r="N157" i="166"/>
  <c r="M157" i="166"/>
  <c r="AH156" i="166"/>
  <c r="AE156" i="166"/>
  <c r="AD156" i="166"/>
  <c r="AA156" i="166"/>
  <c r="Z156" i="166"/>
  <c r="W156" i="166"/>
  <c r="V156" i="166"/>
  <c r="S156" i="166"/>
  <c r="R156" i="166"/>
  <c r="O156" i="166"/>
  <c r="N156" i="166"/>
  <c r="M156" i="166"/>
  <c r="AH155" i="166"/>
  <c r="AE155" i="166"/>
  <c r="AD155" i="166"/>
  <c r="AA155" i="166"/>
  <c r="Z155" i="166"/>
  <c r="W155" i="166"/>
  <c r="V155" i="166"/>
  <c r="S155" i="166"/>
  <c r="R155" i="166"/>
  <c r="O155" i="166"/>
  <c r="N155" i="166"/>
  <c r="M155" i="166"/>
  <c r="AH154" i="166"/>
  <c r="AE154" i="166"/>
  <c r="AD154" i="166"/>
  <c r="AA154" i="166"/>
  <c r="Z154" i="166"/>
  <c r="W154" i="166"/>
  <c r="V154" i="166"/>
  <c r="S154" i="166"/>
  <c r="R154" i="166"/>
  <c r="O154" i="166"/>
  <c r="N154" i="166"/>
  <c r="M154" i="166"/>
  <c r="AH153" i="166"/>
  <c r="AE153" i="166"/>
  <c r="AD153" i="166"/>
  <c r="AA153" i="166"/>
  <c r="Z153" i="166"/>
  <c r="W153" i="166"/>
  <c r="V153" i="166"/>
  <c r="S153" i="166"/>
  <c r="R153" i="166"/>
  <c r="O153" i="166"/>
  <c r="N153" i="166"/>
  <c r="M153" i="166"/>
  <c r="AH152" i="166"/>
  <c r="AE152" i="166"/>
  <c r="AE162" i="166"/>
  <c r="AD152" i="166"/>
  <c r="AD162" i="166"/>
  <c r="AA152" i="166"/>
  <c r="Z152" i="166"/>
  <c r="W152" i="166"/>
  <c r="V152" i="166"/>
  <c r="S152" i="166"/>
  <c r="S162" i="166"/>
  <c r="R152" i="166"/>
  <c r="R162" i="166"/>
  <c r="O152" i="166"/>
  <c r="O162" i="166"/>
  <c r="N152" i="166"/>
  <c r="M152" i="166"/>
  <c r="N149" i="166"/>
  <c r="AM147" i="166"/>
  <c r="AL145" i="166"/>
  <c r="AK145" i="166"/>
  <c r="AE145" i="166"/>
  <c r="AA145" i="166"/>
  <c r="Z145" i="166"/>
  <c r="AB145" i="166"/>
  <c r="W145" i="166"/>
  <c r="V145" i="166"/>
  <c r="X145" i="166"/>
  <c r="S145" i="166"/>
  <c r="U145" i="166"/>
  <c r="T145" i="166"/>
  <c r="O145" i="166"/>
  <c r="N145" i="166"/>
  <c r="AL144" i="166"/>
  <c r="AK144" i="166"/>
  <c r="AE144" i="166"/>
  <c r="AA144" i="166"/>
  <c r="Z144" i="166"/>
  <c r="AB144" i="166"/>
  <c r="W144" i="166"/>
  <c r="V144" i="166"/>
  <c r="X144" i="166"/>
  <c r="S144" i="166"/>
  <c r="R144" i="166"/>
  <c r="T144" i="166"/>
  <c r="O144" i="166"/>
  <c r="N144" i="166"/>
  <c r="AL143" i="166"/>
  <c r="AK143" i="166"/>
  <c r="AE143" i="166"/>
  <c r="AA143" i="166"/>
  <c r="Z143" i="166"/>
  <c r="AB143" i="166"/>
  <c r="W143" i="166"/>
  <c r="V143" i="166"/>
  <c r="X143" i="166"/>
  <c r="S143" i="166"/>
  <c r="R143" i="166"/>
  <c r="T143" i="166"/>
  <c r="O143" i="166"/>
  <c r="N143" i="166"/>
  <c r="AL142" i="166"/>
  <c r="AK142" i="166"/>
  <c r="AE142" i="166"/>
  <c r="AA142" i="166"/>
  <c r="Z142" i="166"/>
  <c r="AB142" i="166"/>
  <c r="W142" i="166"/>
  <c r="V142" i="166"/>
  <c r="X142" i="166"/>
  <c r="S142" i="166"/>
  <c r="R142" i="166"/>
  <c r="T142" i="166"/>
  <c r="O142" i="166"/>
  <c r="N142" i="166"/>
  <c r="AL141" i="166"/>
  <c r="AK141" i="166"/>
  <c r="AE141" i="166"/>
  <c r="AA141" i="166"/>
  <c r="Z141" i="166"/>
  <c r="AB141" i="166"/>
  <c r="W141" i="166"/>
  <c r="V141" i="166"/>
  <c r="X141" i="166"/>
  <c r="S141" i="166"/>
  <c r="R141" i="166"/>
  <c r="T141" i="166"/>
  <c r="O141" i="166"/>
  <c r="AL140" i="166"/>
  <c r="AK140" i="166"/>
  <c r="AE140" i="166"/>
  <c r="AA140" i="166"/>
  <c r="Z140" i="166"/>
  <c r="AB140" i="166"/>
  <c r="W140" i="166"/>
  <c r="V140" i="166"/>
  <c r="X140" i="166"/>
  <c r="S140" i="166"/>
  <c r="R140" i="166"/>
  <c r="T140" i="166"/>
  <c r="O140" i="166"/>
  <c r="N140" i="166"/>
  <c r="AL139" i="166"/>
  <c r="AK139" i="166"/>
  <c r="AE139" i="166"/>
  <c r="AA139" i="166"/>
  <c r="Z139" i="166"/>
  <c r="AB139" i="166"/>
  <c r="W139" i="166"/>
  <c r="V139" i="166"/>
  <c r="X139" i="166"/>
  <c r="S139" i="166"/>
  <c r="R139" i="166"/>
  <c r="T139" i="166"/>
  <c r="O139" i="166"/>
  <c r="N139" i="166"/>
  <c r="AL138" i="166"/>
  <c r="AK138" i="166"/>
  <c r="AE138" i="166"/>
  <c r="AA138" i="166"/>
  <c r="Z138" i="166"/>
  <c r="AB138" i="166"/>
  <c r="W138" i="166"/>
  <c r="V138" i="166"/>
  <c r="X138" i="166"/>
  <c r="R138" i="166"/>
  <c r="T138" i="166"/>
  <c r="O138" i="166"/>
  <c r="N138" i="166"/>
  <c r="AL137" i="166"/>
  <c r="AK137" i="166"/>
  <c r="AE137" i="166"/>
  <c r="AA137" i="166"/>
  <c r="Z137" i="166"/>
  <c r="AB137" i="166"/>
  <c r="W137" i="166"/>
  <c r="V137" i="166"/>
  <c r="X137" i="166"/>
  <c r="S137" i="166"/>
  <c r="R137" i="166"/>
  <c r="T137" i="166"/>
  <c r="O137" i="166"/>
  <c r="N137" i="166"/>
  <c r="AL136" i="166"/>
  <c r="AK136" i="166"/>
  <c r="AE136" i="166"/>
  <c r="AA136" i="166"/>
  <c r="Z136" i="166"/>
  <c r="AB136" i="166"/>
  <c r="W136" i="166"/>
  <c r="V136" i="166"/>
  <c r="X136" i="166"/>
  <c r="S136" i="166"/>
  <c r="R136" i="166"/>
  <c r="T136" i="166"/>
  <c r="O136" i="166"/>
  <c r="N136" i="166"/>
  <c r="AJ135" i="166"/>
  <c r="V108" i="166"/>
  <c r="V106" i="166"/>
  <c r="Z105" i="166"/>
  <c r="V104" i="166"/>
  <c r="Z103" i="166"/>
  <c r="X97" i="166"/>
  <c r="W97" i="166"/>
  <c r="V97" i="166"/>
  <c r="U97" i="166"/>
  <c r="T97" i="166"/>
  <c r="S97" i="166"/>
  <c r="R97" i="166"/>
  <c r="Q97" i="166"/>
  <c r="O97" i="166"/>
  <c r="B57" i="166"/>
  <c r="N51" i="88"/>
  <c r="M51" i="88"/>
  <c r="L51" i="88"/>
  <c r="K51" i="88"/>
  <c r="J51" i="88"/>
  <c r="I51" i="88"/>
  <c r="H51" i="88"/>
  <c r="G51" i="88"/>
  <c r="F51" i="88"/>
  <c r="E51" i="88"/>
  <c r="D51" i="88"/>
  <c r="C51" i="88"/>
  <c r="O47" i="88"/>
  <c r="N54" i="88"/>
  <c r="M54" i="88"/>
  <c r="E72" i="88"/>
  <c r="L54" i="88"/>
  <c r="K54" i="88"/>
  <c r="E70" i="88"/>
  <c r="J54" i="88"/>
  <c r="I54" i="88"/>
  <c r="I58" i="88"/>
  <c r="E68" i="88"/>
  <c r="H54" i="88"/>
  <c r="E66" i="88"/>
  <c r="F54" i="88"/>
  <c r="E54" i="88"/>
  <c r="D54" i="88"/>
  <c r="C54" i="88"/>
  <c r="E62" i="88"/>
  <c r="O41" i="88"/>
  <c r="B36" i="88"/>
  <c r="E35" i="88"/>
  <c r="C27" i="88"/>
  <c r="B3" i="88"/>
  <c r="E72" i="89"/>
  <c r="E70" i="89"/>
  <c r="E68" i="89"/>
  <c r="E54" i="89"/>
  <c r="N51" i="89"/>
  <c r="M51" i="89"/>
  <c r="L51" i="89"/>
  <c r="K51" i="89"/>
  <c r="J51" i="89"/>
  <c r="I51" i="89"/>
  <c r="H51" i="89"/>
  <c r="G51" i="89"/>
  <c r="F51" i="89"/>
  <c r="E51" i="89"/>
  <c r="D51" i="89"/>
  <c r="C51" i="89"/>
  <c r="O47" i="89"/>
  <c r="N54" i="89"/>
  <c r="M54" i="89"/>
  <c r="M58" i="89"/>
  <c r="L54" i="89"/>
  <c r="K54" i="89"/>
  <c r="J54" i="89"/>
  <c r="I54" i="89"/>
  <c r="H54" i="89"/>
  <c r="E66" i="89"/>
  <c r="E65" i="89"/>
  <c r="E63" i="89"/>
  <c r="E62" i="89"/>
  <c r="O41" i="89"/>
  <c r="B36" i="89"/>
  <c r="E35" i="89"/>
  <c r="C27" i="89"/>
  <c r="B3" i="89"/>
  <c r="N54" i="90"/>
  <c r="J54" i="90"/>
  <c r="N51" i="90"/>
  <c r="N58" i="90"/>
  <c r="M51" i="90"/>
  <c r="L51" i="90"/>
  <c r="K51" i="90"/>
  <c r="J51" i="90"/>
  <c r="I51" i="90"/>
  <c r="H51" i="90"/>
  <c r="G51" i="90"/>
  <c r="F51" i="90"/>
  <c r="E51" i="90"/>
  <c r="D51" i="90"/>
  <c r="C51" i="90"/>
  <c r="O47" i="90"/>
  <c r="E72" i="90"/>
  <c r="L54" i="90"/>
  <c r="K54" i="90"/>
  <c r="E70" i="90"/>
  <c r="E68" i="90"/>
  <c r="H54" i="90"/>
  <c r="G54" i="90"/>
  <c r="F54" i="90"/>
  <c r="E54" i="90"/>
  <c r="D54" i="90"/>
  <c r="C54" i="90"/>
  <c r="O44" i="90"/>
  <c r="O41" i="90"/>
  <c r="B36" i="90"/>
  <c r="E35" i="90"/>
  <c r="C27" i="90"/>
  <c r="B3" i="90"/>
  <c r="N54" i="91"/>
  <c r="J54" i="91"/>
  <c r="N51" i="91"/>
  <c r="M51" i="91"/>
  <c r="L51" i="91"/>
  <c r="K51" i="91"/>
  <c r="J51" i="91"/>
  <c r="I51" i="91"/>
  <c r="H51" i="91"/>
  <c r="G51" i="91"/>
  <c r="F51" i="91"/>
  <c r="E51" i="91"/>
  <c r="D51" i="91"/>
  <c r="C51" i="91"/>
  <c r="O47" i="91"/>
  <c r="E72" i="91"/>
  <c r="L54" i="91"/>
  <c r="E70" i="91"/>
  <c r="E68" i="91"/>
  <c r="H54" i="91"/>
  <c r="G54" i="91"/>
  <c r="F54" i="91"/>
  <c r="F58" i="91"/>
  <c r="E54" i="91"/>
  <c r="D54" i="91"/>
  <c r="O44" i="91"/>
  <c r="O41" i="91"/>
  <c r="B36" i="91"/>
  <c r="E35" i="91"/>
  <c r="C27" i="91"/>
  <c r="B3" i="91"/>
  <c r="N54" i="92"/>
  <c r="J54" i="92"/>
  <c r="N51" i="92"/>
  <c r="M51" i="92"/>
  <c r="L51" i="92"/>
  <c r="K51" i="92"/>
  <c r="J51" i="92"/>
  <c r="I51" i="92"/>
  <c r="H51" i="92"/>
  <c r="G51" i="92"/>
  <c r="F51" i="92"/>
  <c r="E51" i="92"/>
  <c r="D51" i="92"/>
  <c r="C51" i="92"/>
  <c r="O47" i="92"/>
  <c r="E72" i="92"/>
  <c r="L54" i="92"/>
  <c r="E70" i="92"/>
  <c r="E68" i="92"/>
  <c r="H54" i="92"/>
  <c r="H58" i="92"/>
  <c r="G54" i="92"/>
  <c r="F54" i="92"/>
  <c r="E54" i="92"/>
  <c r="D54" i="92"/>
  <c r="O44" i="92"/>
  <c r="O41" i="92"/>
  <c r="B36" i="92"/>
  <c r="E35" i="92"/>
  <c r="C27" i="92"/>
  <c r="B3" i="92"/>
  <c r="E70" i="93"/>
  <c r="E66" i="93"/>
  <c r="E62" i="93"/>
  <c r="N51" i="93"/>
  <c r="M51" i="93"/>
  <c r="L51" i="93"/>
  <c r="K51" i="93"/>
  <c r="J51" i="93"/>
  <c r="I51" i="93"/>
  <c r="H51" i="93"/>
  <c r="G51" i="93"/>
  <c r="F51" i="93"/>
  <c r="E51" i="93"/>
  <c r="D51" i="93"/>
  <c r="C51" i="93"/>
  <c r="O47" i="93"/>
  <c r="N54" i="93"/>
  <c r="M54" i="93"/>
  <c r="M58" i="93"/>
  <c r="E72" i="93"/>
  <c r="L54" i="93"/>
  <c r="K54" i="93"/>
  <c r="K58" i="93"/>
  <c r="J54" i="93"/>
  <c r="I54" i="93"/>
  <c r="E68" i="93"/>
  <c r="H54" i="93"/>
  <c r="G54" i="93"/>
  <c r="G58" i="93"/>
  <c r="F54" i="93"/>
  <c r="E54" i="93"/>
  <c r="E58" i="93"/>
  <c r="D54" i="93"/>
  <c r="C54" i="93"/>
  <c r="O44" i="93"/>
  <c r="O41" i="93"/>
  <c r="B36" i="93"/>
  <c r="E35" i="93"/>
  <c r="C27" i="93"/>
  <c r="B3" i="93"/>
  <c r="E70" i="94"/>
  <c r="E68" i="94"/>
  <c r="N51" i="94"/>
  <c r="M51" i="94"/>
  <c r="L51" i="94"/>
  <c r="K51" i="94"/>
  <c r="J51" i="94"/>
  <c r="I51" i="94"/>
  <c r="H51" i="94"/>
  <c r="G51" i="94"/>
  <c r="F51" i="94"/>
  <c r="E51" i="94"/>
  <c r="D51" i="94"/>
  <c r="C51" i="94"/>
  <c r="O47" i="94"/>
  <c r="N54" i="94"/>
  <c r="M54" i="94"/>
  <c r="M58" i="94"/>
  <c r="E72" i="94"/>
  <c r="L54" i="94"/>
  <c r="K54" i="94"/>
  <c r="K58" i="94"/>
  <c r="J54" i="94"/>
  <c r="I54" i="94"/>
  <c r="I58" i="94"/>
  <c r="H54" i="94"/>
  <c r="E66" i="94"/>
  <c r="F54" i="94"/>
  <c r="E54" i="94"/>
  <c r="E58" i="94"/>
  <c r="D54" i="94"/>
  <c r="C54" i="94"/>
  <c r="E62" i="94"/>
  <c r="O41" i="94"/>
  <c r="B36" i="94"/>
  <c r="E35" i="94"/>
  <c r="C27" i="94"/>
  <c r="B3" i="94"/>
  <c r="E72" i="95"/>
  <c r="E70" i="95"/>
  <c r="E68" i="95"/>
  <c r="N51" i="95"/>
  <c r="M51" i="95"/>
  <c r="L51" i="95"/>
  <c r="K51" i="95"/>
  <c r="J51" i="95"/>
  <c r="I51" i="95"/>
  <c r="H51" i="95"/>
  <c r="G51" i="95"/>
  <c r="F51" i="95"/>
  <c r="E51" i="95"/>
  <c r="D51" i="95"/>
  <c r="C51" i="95"/>
  <c r="O47" i="95"/>
  <c r="N54" i="95"/>
  <c r="M54" i="95"/>
  <c r="L54" i="95"/>
  <c r="K54" i="95"/>
  <c r="J54" i="95"/>
  <c r="I54" i="95"/>
  <c r="H54" i="95"/>
  <c r="E66" i="95"/>
  <c r="F54" i="95"/>
  <c r="E54" i="95"/>
  <c r="D54" i="95"/>
  <c r="C54" i="95"/>
  <c r="E62" i="95"/>
  <c r="O41" i="95"/>
  <c r="B36" i="95"/>
  <c r="E35" i="95"/>
  <c r="C27" i="95"/>
  <c r="B3" i="95"/>
  <c r="N54" i="96"/>
  <c r="J54" i="96"/>
  <c r="N51" i="96"/>
  <c r="M51" i="96"/>
  <c r="L51" i="96"/>
  <c r="K51" i="96"/>
  <c r="J51" i="96"/>
  <c r="I51" i="96"/>
  <c r="H51" i="96"/>
  <c r="G51" i="96"/>
  <c r="F51" i="96"/>
  <c r="E51" i="96"/>
  <c r="D51" i="96"/>
  <c r="C51" i="96"/>
  <c r="O47" i="96"/>
  <c r="E72" i="96"/>
  <c r="L54" i="96"/>
  <c r="E70" i="96"/>
  <c r="E68" i="96"/>
  <c r="H54" i="96"/>
  <c r="G54" i="96"/>
  <c r="F54" i="96"/>
  <c r="F58" i="96"/>
  <c r="E54" i="96"/>
  <c r="D54" i="96"/>
  <c r="E62" i="96"/>
  <c r="O41" i="96"/>
  <c r="B36" i="96"/>
  <c r="E35" i="96"/>
  <c r="C27" i="96"/>
  <c r="B3" i="96"/>
  <c r="E68" i="97"/>
  <c r="N51" i="97"/>
  <c r="M51" i="97"/>
  <c r="L51" i="97"/>
  <c r="K51" i="97"/>
  <c r="J51" i="97"/>
  <c r="I51" i="97"/>
  <c r="H51" i="97"/>
  <c r="G51" i="97"/>
  <c r="F51" i="97"/>
  <c r="E51" i="97"/>
  <c r="D51" i="97"/>
  <c r="C51" i="97"/>
  <c r="O47" i="97"/>
  <c r="N54" i="97"/>
  <c r="M54" i="97"/>
  <c r="M58" i="97"/>
  <c r="E72" i="97"/>
  <c r="L54" i="97"/>
  <c r="K54" i="97"/>
  <c r="K58" i="97"/>
  <c r="E70" i="97"/>
  <c r="J54" i="97"/>
  <c r="I54" i="97"/>
  <c r="I58" i="97"/>
  <c r="H54" i="97"/>
  <c r="E66" i="97"/>
  <c r="F54" i="97"/>
  <c r="E54" i="97"/>
  <c r="E58" i="97"/>
  <c r="D54" i="97"/>
  <c r="C54" i="97"/>
  <c r="E62" i="97"/>
  <c r="O41" i="97"/>
  <c r="B36" i="97"/>
  <c r="E35" i="97"/>
  <c r="C27" i="97"/>
  <c r="B3" i="97"/>
  <c r="AH161" i="165"/>
  <c r="AE161" i="165"/>
  <c r="AD161" i="165"/>
  <c r="AA161" i="165"/>
  <c r="Z161" i="165"/>
  <c r="W161" i="165"/>
  <c r="V161" i="165"/>
  <c r="S161" i="165"/>
  <c r="R161" i="165"/>
  <c r="O161" i="165"/>
  <c r="N161" i="165"/>
  <c r="M161" i="165"/>
  <c r="AH160" i="165"/>
  <c r="AE160" i="165"/>
  <c r="AD160" i="165"/>
  <c r="AA160" i="165"/>
  <c r="Z160" i="165"/>
  <c r="W160" i="165"/>
  <c r="V160" i="165"/>
  <c r="S160" i="165"/>
  <c r="R160" i="165"/>
  <c r="O160" i="165"/>
  <c r="N160" i="165"/>
  <c r="M160" i="165"/>
  <c r="AH159" i="165"/>
  <c r="AE159" i="165"/>
  <c r="AD159" i="165"/>
  <c r="AA159" i="165"/>
  <c r="Z159" i="165"/>
  <c r="W159" i="165"/>
  <c r="V159" i="165"/>
  <c r="S159" i="165"/>
  <c r="R159" i="165"/>
  <c r="O159" i="165"/>
  <c r="N159" i="165"/>
  <c r="M159" i="165"/>
  <c r="AH158" i="165"/>
  <c r="AE158" i="165"/>
  <c r="AD158" i="165"/>
  <c r="AA158" i="165"/>
  <c r="Z158" i="165"/>
  <c r="W158" i="165"/>
  <c r="V158" i="165"/>
  <c r="S158" i="165"/>
  <c r="R158" i="165"/>
  <c r="O158" i="165"/>
  <c r="N158" i="165"/>
  <c r="M158" i="165"/>
  <c r="AH157" i="165"/>
  <c r="AE157" i="165"/>
  <c r="AD157" i="165"/>
  <c r="AA157" i="165"/>
  <c r="Z157" i="165"/>
  <c r="W157" i="165"/>
  <c r="V157" i="165"/>
  <c r="S157" i="165"/>
  <c r="R157" i="165"/>
  <c r="O157" i="165"/>
  <c r="N157" i="165"/>
  <c r="M157" i="165"/>
  <c r="AH156" i="165"/>
  <c r="AE156" i="165"/>
  <c r="AD156" i="165"/>
  <c r="AA156" i="165"/>
  <c r="Z156" i="165"/>
  <c r="W156" i="165"/>
  <c r="V156" i="165"/>
  <c r="S156" i="165"/>
  <c r="R156" i="165"/>
  <c r="O156" i="165"/>
  <c r="N156" i="165"/>
  <c r="M156" i="165"/>
  <c r="AH155" i="165"/>
  <c r="AE155" i="165"/>
  <c r="AD155" i="165"/>
  <c r="AA155" i="165"/>
  <c r="Z155" i="165"/>
  <c r="W155" i="165"/>
  <c r="V155" i="165"/>
  <c r="S155" i="165"/>
  <c r="R155" i="165"/>
  <c r="O155" i="165"/>
  <c r="N155" i="165"/>
  <c r="M155" i="165"/>
  <c r="AH154" i="165"/>
  <c r="AE154" i="165"/>
  <c r="AD154" i="165"/>
  <c r="AA154" i="165"/>
  <c r="Z154" i="165"/>
  <c r="W154" i="165"/>
  <c r="V154" i="165"/>
  <c r="S154" i="165"/>
  <c r="R154" i="165"/>
  <c r="O154" i="165"/>
  <c r="N154" i="165"/>
  <c r="M154" i="165"/>
  <c r="AH153" i="165"/>
  <c r="AE153" i="165"/>
  <c r="AD153" i="165"/>
  <c r="AA153" i="165"/>
  <c r="Z153" i="165"/>
  <c r="W153" i="165"/>
  <c r="V153" i="165"/>
  <c r="S153" i="165"/>
  <c r="R153" i="165"/>
  <c r="O153" i="165"/>
  <c r="N153" i="165"/>
  <c r="M153" i="165"/>
  <c r="AH152" i="165"/>
  <c r="AH162" i="165"/>
  <c r="AE152" i="165"/>
  <c r="AD152" i="165"/>
  <c r="AD162" i="165"/>
  <c r="AA152" i="165"/>
  <c r="Z152" i="165"/>
  <c r="Z162" i="165"/>
  <c r="W152" i="165"/>
  <c r="W162" i="165"/>
  <c r="V152" i="165"/>
  <c r="S152" i="165"/>
  <c r="R152" i="165"/>
  <c r="R162" i="165"/>
  <c r="O152" i="165"/>
  <c r="O162" i="165"/>
  <c r="N152" i="165"/>
  <c r="N162" i="165"/>
  <c r="M152" i="165"/>
  <c r="N149" i="165"/>
  <c r="AM147" i="165"/>
  <c r="AL145" i="165"/>
  <c r="AK145" i="165"/>
  <c r="AE145" i="165"/>
  <c r="AA145" i="165"/>
  <c r="Z145" i="165"/>
  <c r="AB145" i="165"/>
  <c r="W145" i="165"/>
  <c r="V145" i="165"/>
  <c r="X145" i="165"/>
  <c r="S145" i="165"/>
  <c r="U145" i="165"/>
  <c r="T145" i="165"/>
  <c r="O145" i="165"/>
  <c r="N145" i="165"/>
  <c r="AL144" i="165"/>
  <c r="AK144" i="165"/>
  <c r="AE144" i="165"/>
  <c r="AA144" i="165"/>
  <c r="Z144" i="165"/>
  <c r="AB144" i="165"/>
  <c r="W144" i="165"/>
  <c r="V144" i="165"/>
  <c r="X144" i="165"/>
  <c r="S144" i="165"/>
  <c r="R144" i="165"/>
  <c r="T144" i="165"/>
  <c r="O144" i="165"/>
  <c r="N144" i="165"/>
  <c r="AL143" i="165"/>
  <c r="AK143" i="165"/>
  <c r="AE143" i="165"/>
  <c r="AA143" i="165"/>
  <c r="Z143" i="165"/>
  <c r="AB143" i="165"/>
  <c r="W143" i="165"/>
  <c r="V143" i="165"/>
  <c r="X143" i="165"/>
  <c r="S143" i="165"/>
  <c r="R143" i="165"/>
  <c r="T143" i="165"/>
  <c r="O143" i="165"/>
  <c r="N143" i="165"/>
  <c r="AL142" i="165"/>
  <c r="AK142" i="165"/>
  <c r="AE142" i="165"/>
  <c r="AA142" i="165"/>
  <c r="Z142" i="165"/>
  <c r="AB142" i="165"/>
  <c r="W142" i="165"/>
  <c r="V142" i="165"/>
  <c r="X142" i="165"/>
  <c r="S142" i="165"/>
  <c r="R142" i="165"/>
  <c r="T142" i="165"/>
  <c r="O142" i="165"/>
  <c r="N142" i="165"/>
  <c r="AL141" i="165"/>
  <c r="AK141" i="165"/>
  <c r="AE141" i="165"/>
  <c r="AA141" i="165"/>
  <c r="Z141" i="165"/>
  <c r="AB141" i="165"/>
  <c r="W141" i="165"/>
  <c r="V141" i="165"/>
  <c r="X141" i="165"/>
  <c r="S141" i="165"/>
  <c r="R141" i="165"/>
  <c r="T141" i="165"/>
  <c r="O141" i="165"/>
  <c r="AL140" i="165"/>
  <c r="AK140" i="165"/>
  <c r="AE140" i="165"/>
  <c r="AA140" i="165"/>
  <c r="Z140" i="165"/>
  <c r="AB140" i="165"/>
  <c r="W140" i="165"/>
  <c r="V140" i="165"/>
  <c r="X140" i="165"/>
  <c r="S140" i="165"/>
  <c r="R140" i="165"/>
  <c r="T140" i="165"/>
  <c r="O140" i="165"/>
  <c r="N140" i="165"/>
  <c r="AL139" i="165"/>
  <c r="AK139" i="165"/>
  <c r="AE139" i="165"/>
  <c r="AA139" i="165"/>
  <c r="Z139" i="165"/>
  <c r="AB139" i="165"/>
  <c r="W139" i="165"/>
  <c r="V139" i="165"/>
  <c r="X139" i="165"/>
  <c r="S139" i="165"/>
  <c r="R139" i="165"/>
  <c r="T139" i="165"/>
  <c r="O139" i="165"/>
  <c r="N139" i="165"/>
  <c r="AL138" i="165"/>
  <c r="AK138" i="165"/>
  <c r="AE138" i="165"/>
  <c r="AA138" i="165"/>
  <c r="Z138" i="165"/>
  <c r="AB138" i="165"/>
  <c r="W138" i="165"/>
  <c r="V138" i="165"/>
  <c r="X138" i="165"/>
  <c r="R138" i="165"/>
  <c r="T138" i="165"/>
  <c r="O138" i="165"/>
  <c r="N138" i="165"/>
  <c r="AL137" i="165"/>
  <c r="AK137" i="165"/>
  <c r="AE137" i="165"/>
  <c r="AA137" i="165"/>
  <c r="Z137" i="165"/>
  <c r="AB137" i="165"/>
  <c r="W137" i="165"/>
  <c r="V137" i="165"/>
  <c r="X137" i="165"/>
  <c r="S137" i="165"/>
  <c r="R137" i="165"/>
  <c r="T137" i="165"/>
  <c r="O137" i="165"/>
  <c r="N137" i="165"/>
  <c r="AL136" i="165"/>
  <c r="AK136" i="165"/>
  <c r="AE136" i="165"/>
  <c r="AA136" i="165"/>
  <c r="Z136" i="165"/>
  <c r="AB136" i="165"/>
  <c r="W136" i="165"/>
  <c r="V136" i="165"/>
  <c r="X136" i="165"/>
  <c r="S136" i="165"/>
  <c r="R136" i="165"/>
  <c r="T136" i="165"/>
  <c r="O136" i="165"/>
  <c r="N136" i="165"/>
  <c r="AJ135" i="165"/>
  <c r="K58" i="89"/>
  <c r="H58" i="96"/>
  <c r="I58" i="93"/>
  <c r="F58" i="92"/>
  <c r="H58" i="91"/>
  <c r="I58" i="89"/>
  <c r="N58" i="79"/>
  <c r="M162" i="166"/>
  <c r="J58" i="70"/>
  <c r="O51" i="93"/>
  <c r="O51" i="77"/>
  <c r="AC99" i="167"/>
  <c r="O51" i="71"/>
  <c r="E58" i="71"/>
  <c r="G58" i="71"/>
  <c r="N66" i="68"/>
  <c r="N80" i="68"/>
  <c r="O51" i="94"/>
  <c r="AA162" i="166"/>
  <c r="V162" i="165"/>
  <c r="AE162" i="165"/>
  <c r="O51" i="85"/>
  <c r="T110" i="169"/>
  <c r="AB61" i="170"/>
  <c r="V110" i="169"/>
  <c r="AD61" i="170"/>
  <c r="O51" i="92"/>
  <c r="O51" i="83"/>
  <c r="O51" i="81"/>
  <c r="O51" i="69"/>
  <c r="O51" i="96"/>
  <c r="O51" i="91"/>
  <c r="J58" i="90"/>
  <c r="O51" i="89"/>
  <c r="E58" i="88"/>
  <c r="O51" i="74"/>
  <c r="Q110" i="169"/>
  <c r="Y61" i="170"/>
  <c r="X110" i="169"/>
  <c r="O123" i="169"/>
  <c r="Z110" i="169"/>
  <c r="AH61" i="170"/>
  <c r="O51" i="86"/>
  <c r="O51" i="84"/>
  <c r="O51" i="82"/>
  <c r="J58" i="79"/>
  <c r="O51" i="78"/>
  <c r="O51" i="76"/>
  <c r="O51" i="72"/>
  <c r="O51" i="97"/>
  <c r="R113" i="165"/>
  <c r="Q114" i="165"/>
  <c r="O51" i="75"/>
  <c r="O51" i="73"/>
  <c r="F58" i="72"/>
  <c r="H58" i="72"/>
  <c r="J58" i="72"/>
  <c r="L58" i="72"/>
  <c r="O58" i="59"/>
  <c r="D58" i="95"/>
  <c r="F58" i="95"/>
  <c r="H58" i="95"/>
  <c r="J58" i="95"/>
  <c r="L58" i="95"/>
  <c r="N58" i="95"/>
  <c r="D58" i="94"/>
  <c r="F58" i="94"/>
  <c r="H58" i="94"/>
  <c r="J58" i="94"/>
  <c r="L58" i="94"/>
  <c r="N58" i="94"/>
  <c r="E58" i="96"/>
  <c r="G58" i="96"/>
  <c r="E58" i="92"/>
  <c r="G58" i="92"/>
  <c r="H58" i="89"/>
  <c r="J58" i="89"/>
  <c r="L58" i="89"/>
  <c r="N58" i="89"/>
  <c r="E58" i="87"/>
  <c r="D58" i="86"/>
  <c r="F58" i="86"/>
  <c r="H58" i="86"/>
  <c r="J58" i="86"/>
  <c r="L58" i="86"/>
  <c r="N58" i="86"/>
  <c r="E58" i="83"/>
  <c r="G58" i="83"/>
  <c r="E58" i="81"/>
  <c r="L58" i="80"/>
  <c r="N58" i="80"/>
  <c r="E58" i="79"/>
  <c r="D58" i="78"/>
  <c r="F58" i="78"/>
  <c r="H58" i="78"/>
  <c r="J58" i="78"/>
  <c r="L58" i="78"/>
  <c r="N58" i="78"/>
  <c r="D58" i="74"/>
  <c r="F58" i="74"/>
  <c r="H58" i="74"/>
  <c r="J58" i="74"/>
  <c r="L58" i="74"/>
  <c r="N58" i="74"/>
  <c r="E58" i="73"/>
  <c r="D58" i="72"/>
  <c r="N58" i="72"/>
  <c r="C58" i="94"/>
  <c r="C54" i="91"/>
  <c r="D58" i="91"/>
  <c r="K54" i="91"/>
  <c r="K58" i="91"/>
  <c r="L58" i="91"/>
  <c r="D58" i="97"/>
  <c r="F58" i="97"/>
  <c r="H58" i="97"/>
  <c r="J58" i="97"/>
  <c r="L58" i="97"/>
  <c r="N58" i="97"/>
  <c r="C58" i="95"/>
  <c r="E58" i="95"/>
  <c r="I58" i="95"/>
  <c r="K58" i="95"/>
  <c r="M58" i="95"/>
  <c r="D58" i="93"/>
  <c r="F58" i="93"/>
  <c r="H58" i="93"/>
  <c r="J58" i="93"/>
  <c r="L58" i="93"/>
  <c r="N58" i="93"/>
  <c r="E58" i="91"/>
  <c r="G58" i="91"/>
  <c r="D58" i="90"/>
  <c r="F58" i="90"/>
  <c r="H58" i="90"/>
  <c r="L58" i="90"/>
  <c r="C58" i="97"/>
  <c r="C54" i="96"/>
  <c r="C58" i="96"/>
  <c r="D58" i="96"/>
  <c r="K54" i="96"/>
  <c r="K58" i="96"/>
  <c r="L58" i="96"/>
  <c r="C58" i="93"/>
  <c r="O54" i="93"/>
  <c r="N66" i="93"/>
  <c r="N80" i="93"/>
  <c r="C54" i="92"/>
  <c r="C58" i="92"/>
  <c r="D58" i="92"/>
  <c r="K54" i="92"/>
  <c r="K58" i="92"/>
  <c r="L58" i="92"/>
  <c r="C58" i="90"/>
  <c r="E58" i="90"/>
  <c r="G58" i="90"/>
  <c r="K58" i="90"/>
  <c r="C58" i="88"/>
  <c r="K58" i="88"/>
  <c r="C54" i="86"/>
  <c r="C58" i="86"/>
  <c r="O101" i="166"/>
  <c r="I54" i="86"/>
  <c r="I58" i="86"/>
  <c r="V101" i="166"/>
  <c r="K54" i="86"/>
  <c r="X101" i="166"/>
  <c r="M54" i="86"/>
  <c r="M58" i="86"/>
  <c r="Z101" i="166"/>
  <c r="E58" i="85"/>
  <c r="Q102" i="166"/>
  <c r="Q110" i="166"/>
  <c r="O116" i="166"/>
  <c r="C54" i="84"/>
  <c r="C58" i="84"/>
  <c r="D58" i="84"/>
  <c r="O103" i="166"/>
  <c r="F58" i="84"/>
  <c r="R103" i="166"/>
  <c r="H58" i="84"/>
  <c r="T103" i="166"/>
  <c r="K54" i="84"/>
  <c r="L58" i="84"/>
  <c r="X103" i="166"/>
  <c r="W103" i="166"/>
  <c r="C54" i="82"/>
  <c r="C58" i="82"/>
  <c r="D58" i="82"/>
  <c r="O105" i="166"/>
  <c r="N105" i="166"/>
  <c r="F58" i="82"/>
  <c r="R105" i="166"/>
  <c r="H58" i="82"/>
  <c r="T105" i="166"/>
  <c r="K54" i="82"/>
  <c r="K58" i="82"/>
  <c r="L58" i="82"/>
  <c r="X105" i="166"/>
  <c r="C54" i="80"/>
  <c r="C58" i="80"/>
  <c r="D58" i="80"/>
  <c r="O107" i="166"/>
  <c r="F58" i="80"/>
  <c r="R107" i="166"/>
  <c r="H58" i="80"/>
  <c r="T107" i="166"/>
  <c r="K54" i="80"/>
  <c r="K58" i="80"/>
  <c r="X107" i="166"/>
  <c r="M54" i="80"/>
  <c r="M58" i="80"/>
  <c r="Z107" i="166"/>
  <c r="C54" i="78"/>
  <c r="O109" i="166"/>
  <c r="I54" i="78"/>
  <c r="I58" i="78"/>
  <c r="V109" i="166"/>
  <c r="K54" i="78"/>
  <c r="X109" i="166"/>
  <c r="M54" i="78"/>
  <c r="M58" i="78"/>
  <c r="Z109" i="166"/>
  <c r="O44" i="97"/>
  <c r="G54" i="97"/>
  <c r="G58" i="97"/>
  <c r="O44" i="95"/>
  <c r="Q44" i="95"/>
  <c r="O51" i="95"/>
  <c r="G54" i="95"/>
  <c r="G58" i="95"/>
  <c r="O44" i="94"/>
  <c r="Q44" i="94"/>
  <c r="G54" i="94"/>
  <c r="G58" i="94"/>
  <c r="Q44" i="92"/>
  <c r="E62" i="92"/>
  <c r="E66" i="92"/>
  <c r="Q44" i="91"/>
  <c r="C58" i="91"/>
  <c r="E62" i="91"/>
  <c r="E66" i="91"/>
  <c r="Q44" i="90"/>
  <c r="E62" i="90"/>
  <c r="E66" i="90"/>
  <c r="O44" i="89"/>
  <c r="Q44" i="89"/>
  <c r="G54" i="89"/>
  <c r="O44" i="88"/>
  <c r="M58" i="88"/>
  <c r="O51" i="88"/>
  <c r="G54" i="88"/>
  <c r="O54" i="88"/>
  <c r="N62" i="88"/>
  <c r="D58" i="87"/>
  <c r="F58" i="87"/>
  <c r="H58" i="87"/>
  <c r="J58" i="87"/>
  <c r="L58" i="87"/>
  <c r="N58" i="87"/>
  <c r="E58" i="86"/>
  <c r="K58" i="86"/>
  <c r="D58" i="85"/>
  <c r="F58" i="85"/>
  <c r="H58" i="85"/>
  <c r="J58" i="85"/>
  <c r="L58" i="85"/>
  <c r="N58" i="85"/>
  <c r="E58" i="84"/>
  <c r="G58" i="84"/>
  <c r="K58" i="84"/>
  <c r="E58" i="82"/>
  <c r="G58" i="82"/>
  <c r="E58" i="80"/>
  <c r="G58" i="80"/>
  <c r="D58" i="79"/>
  <c r="F58" i="79"/>
  <c r="H58" i="79"/>
  <c r="L58" i="79"/>
  <c r="E58" i="78"/>
  <c r="G58" i="78"/>
  <c r="K58" i="78"/>
  <c r="C54" i="87"/>
  <c r="O100" i="166"/>
  <c r="I54" i="87"/>
  <c r="V100" i="166"/>
  <c r="K54" i="87"/>
  <c r="K58" i="87"/>
  <c r="X100" i="166"/>
  <c r="M54" i="87"/>
  <c r="Z100" i="166"/>
  <c r="C54" i="85"/>
  <c r="O102" i="166"/>
  <c r="I54" i="85"/>
  <c r="I58" i="85"/>
  <c r="V102" i="166"/>
  <c r="K54" i="85"/>
  <c r="K58" i="85"/>
  <c r="X102" i="166"/>
  <c r="M54" i="85"/>
  <c r="M58" i="85"/>
  <c r="Z102" i="166"/>
  <c r="C54" i="83"/>
  <c r="D58" i="83"/>
  <c r="O104" i="166"/>
  <c r="F58" i="83"/>
  <c r="R104" i="166"/>
  <c r="H58" i="83"/>
  <c r="T104" i="166"/>
  <c r="K54" i="83"/>
  <c r="K58" i="83"/>
  <c r="L58" i="83"/>
  <c r="X104" i="166"/>
  <c r="W104" i="166"/>
  <c r="C54" i="81"/>
  <c r="D58" i="81"/>
  <c r="O106" i="166"/>
  <c r="N106" i="166"/>
  <c r="F58" i="81"/>
  <c r="R106" i="166"/>
  <c r="H58" i="81"/>
  <c r="T106" i="166"/>
  <c r="K54" i="81"/>
  <c r="K58" i="81"/>
  <c r="L58" i="81"/>
  <c r="X106" i="166"/>
  <c r="C54" i="79"/>
  <c r="O108" i="166"/>
  <c r="K54" i="79"/>
  <c r="X108" i="166"/>
  <c r="Q44" i="97"/>
  <c r="O44" i="96"/>
  <c r="Q44" i="96"/>
  <c r="I54" i="96"/>
  <c r="I58" i="96"/>
  <c r="M54" i="96"/>
  <c r="M58" i="96"/>
  <c r="J58" i="96"/>
  <c r="N58" i="96"/>
  <c r="Q44" i="93"/>
  <c r="I54" i="92"/>
  <c r="I58" i="92"/>
  <c r="M54" i="92"/>
  <c r="M58" i="92"/>
  <c r="J58" i="92"/>
  <c r="N58" i="92"/>
  <c r="I54" i="91"/>
  <c r="I58" i="91"/>
  <c r="M54" i="91"/>
  <c r="M58" i="91"/>
  <c r="J58" i="91"/>
  <c r="N58" i="91"/>
  <c r="O51" i="90"/>
  <c r="I54" i="90"/>
  <c r="M54" i="90"/>
  <c r="M58" i="90"/>
  <c r="D54" i="89"/>
  <c r="C54" i="89"/>
  <c r="E58" i="89"/>
  <c r="Q44" i="88"/>
  <c r="D58" i="88"/>
  <c r="F58" i="88"/>
  <c r="H58" i="88"/>
  <c r="J58" i="88"/>
  <c r="L58" i="88"/>
  <c r="N58" i="88"/>
  <c r="C58" i="87"/>
  <c r="I58" i="87"/>
  <c r="M58" i="87"/>
  <c r="C58" i="79"/>
  <c r="K58" i="79"/>
  <c r="E58" i="77"/>
  <c r="Q100" i="167"/>
  <c r="G58" i="77"/>
  <c r="S100" i="167"/>
  <c r="C54" i="76"/>
  <c r="D58" i="76"/>
  <c r="O101" i="167"/>
  <c r="N101" i="167"/>
  <c r="F58" i="76"/>
  <c r="R101" i="167"/>
  <c r="H58" i="76"/>
  <c r="T101" i="167"/>
  <c r="K54" i="76"/>
  <c r="L58" i="76"/>
  <c r="X101" i="167"/>
  <c r="W101" i="167"/>
  <c r="E58" i="75"/>
  <c r="Q102" i="167"/>
  <c r="C54" i="74"/>
  <c r="O103" i="167"/>
  <c r="I54" i="74"/>
  <c r="I58" i="74"/>
  <c r="V103" i="167"/>
  <c r="K54" i="74"/>
  <c r="K58" i="74"/>
  <c r="X103" i="167"/>
  <c r="M54" i="74"/>
  <c r="M58" i="74"/>
  <c r="Z103" i="167"/>
  <c r="C54" i="72"/>
  <c r="O105" i="167"/>
  <c r="I54" i="72"/>
  <c r="I58" i="72"/>
  <c r="V105" i="167"/>
  <c r="K54" i="72"/>
  <c r="K58" i="72"/>
  <c r="X105" i="167"/>
  <c r="M54" i="72"/>
  <c r="M58" i="72"/>
  <c r="Z105" i="167"/>
  <c r="C54" i="70"/>
  <c r="O107" i="167"/>
  <c r="K54" i="70"/>
  <c r="K58" i="70"/>
  <c r="X107" i="167"/>
  <c r="D54" i="69"/>
  <c r="Q108" i="167"/>
  <c r="F54" i="69"/>
  <c r="F58" i="69"/>
  <c r="S108" i="167"/>
  <c r="AA109" i="167"/>
  <c r="O44" i="87"/>
  <c r="Q44" i="87"/>
  <c r="O51" i="87"/>
  <c r="G54" i="87"/>
  <c r="S100" i="166"/>
  <c r="O44" i="85"/>
  <c r="Q44" i="85"/>
  <c r="G54" i="85"/>
  <c r="Q44" i="84"/>
  <c r="E62" i="84"/>
  <c r="E66" i="84"/>
  <c r="Q44" i="83"/>
  <c r="C58" i="83"/>
  <c r="E62" i="83"/>
  <c r="E66" i="83"/>
  <c r="Q44" i="82"/>
  <c r="E62" i="82"/>
  <c r="E66" i="82"/>
  <c r="C58" i="81"/>
  <c r="C58" i="78"/>
  <c r="E66" i="78"/>
  <c r="D58" i="77"/>
  <c r="F58" i="77"/>
  <c r="H58" i="77"/>
  <c r="J58" i="77"/>
  <c r="L58" i="77"/>
  <c r="N58" i="77"/>
  <c r="E58" i="76"/>
  <c r="K58" i="76"/>
  <c r="D58" i="75"/>
  <c r="F58" i="75"/>
  <c r="H58" i="75"/>
  <c r="J58" i="75"/>
  <c r="L58" i="75"/>
  <c r="N58" i="75"/>
  <c r="C58" i="70"/>
  <c r="E58" i="70"/>
  <c r="G58" i="70"/>
  <c r="C58" i="77"/>
  <c r="I54" i="77"/>
  <c r="I58" i="77"/>
  <c r="V100" i="167"/>
  <c r="M54" i="77"/>
  <c r="M58" i="77"/>
  <c r="Z100" i="167"/>
  <c r="R113" i="167"/>
  <c r="Q114" i="167"/>
  <c r="C54" i="75"/>
  <c r="O102" i="167"/>
  <c r="I54" i="75"/>
  <c r="I58" i="75"/>
  <c r="V102" i="167"/>
  <c r="K54" i="75"/>
  <c r="K58" i="75"/>
  <c r="X102" i="167"/>
  <c r="M54" i="75"/>
  <c r="M58" i="75"/>
  <c r="Z102" i="167"/>
  <c r="E58" i="74"/>
  <c r="Q103" i="167"/>
  <c r="C54" i="73"/>
  <c r="D58" i="73"/>
  <c r="O104" i="167"/>
  <c r="N104" i="167"/>
  <c r="F58" i="73"/>
  <c r="R104" i="167"/>
  <c r="H58" i="73"/>
  <c r="T104" i="167"/>
  <c r="K54" i="73"/>
  <c r="K58" i="73"/>
  <c r="L58" i="73"/>
  <c r="X104" i="167"/>
  <c r="E58" i="72"/>
  <c r="Q105" i="167"/>
  <c r="G58" i="72"/>
  <c r="S105" i="167"/>
  <c r="C54" i="71"/>
  <c r="D58" i="71"/>
  <c r="O106" i="167"/>
  <c r="F58" i="71"/>
  <c r="R106" i="167"/>
  <c r="H58" i="71"/>
  <c r="T106" i="167"/>
  <c r="K54" i="71"/>
  <c r="L58" i="71"/>
  <c r="X106" i="167"/>
  <c r="W106" i="167"/>
  <c r="H58" i="69"/>
  <c r="T108" i="167"/>
  <c r="K54" i="69"/>
  <c r="W108" i="167"/>
  <c r="V108" i="167"/>
  <c r="L58" i="69"/>
  <c r="X108" i="167"/>
  <c r="O44" i="86"/>
  <c r="Q44" i="86"/>
  <c r="G54" i="86"/>
  <c r="S101" i="166"/>
  <c r="I54" i="84"/>
  <c r="U103" i="166"/>
  <c r="M54" i="84"/>
  <c r="M58" i="84"/>
  <c r="J58" i="84"/>
  <c r="N58" i="84"/>
  <c r="I54" i="83"/>
  <c r="I58" i="83"/>
  <c r="M54" i="83"/>
  <c r="M58" i="83"/>
  <c r="J58" i="83"/>
  <c r="N58" i="83"/>
  <c r="I54" i="82"/>
  <c r="I58" i="82"/>
  <c r="M54" i="82"/>
  <c r="M58" i="82"/>
  <c r="J58" i="82"/>
  <c r="N58" i="82"/>
  <c r="O44" i="81"/>
  <c r="Q44" i="81"/>
  <c r="G54" i="81"/>
  <c r="S106" i="166"/>
  <c r="I54" i="81"/>
  <c r="I58" i="81"/>
  <c r="M54" i="81"/>
  <c r="M58" i="81"/>
  <c r="J58" i="81"/>
  <c r="N58" i="81"/>
  <c r="O44" i="79"/>
  <c r="Q44" i="79"/>
  <c r="O51" i="79"/>
  <c r="G54" i="79"/>
  <c r="S108" i="166"/>
  <c r="I54" i="79"/>
  <c r="I58" i="79"/>
  <c r="M54" i="79"/>
  <c r="M58" i="79"/>
  <c r="O44" i="78"/>
  <c r="Q44" i="78"/>
  <c r="K58" i="71"/>
  <c r="D58" i="70"/>
  <c r="F58" i="70"/>
  <c r="H58" i="70"/>
  <c r="L58" i="70"/>
  <c r="E58" i="69"/>
  <c r="G58" i="69"/>
  <c r="X189" i="170"/>
  <c r="S109" i="169"/>
  <c r="X185" i="170"/>
  <c r="S105" i="169"/>
  <c r="X186" i="170"/>
  <c r="S106" i="169"/>
  <c r="X184" i="170"/>
  <c r="S104" i="169"/>
  <c r="X182" i="170"/>
  <c r="S102" i="169"/>
  <c r="X180" i="170"/>
  <c r="S100" i="169"/>
  <c r="AD188" i="170"/>
  <c r="Y108" i="169"/>
  <c r="Z188" i="170"/>
  <c r="U108" i="169"/>
  <c r="AD186" i="170"/>
  <c r="Y106" i="169"/>
  <c r="Z186" i="170"/>
  <c r="U106" i="169"/>
  <c r="AD184" i="170"/>
  <c r="Y104" i="169"/>
  <c r="Z184" i="170"/>
  <c r="U104" i="169"/>
  <c r="AD182" i="170"/>
  <c r="Y102" i="169"/>
  <c r="Z182" i="170"/>
  <c r="U102" i="169"/>
  <c r="C54" i="65"/>
  <c r="O181" i="170"/>
  <c r="O190" i="170"/>
  <c r="O101" i="169"/>
  <c r="O110" i="169"/>
  <c r="O115" i="169"/>
  <c r="AB180" i="170"/>
  <c r="W100" i="169"/>
  <c r="N180" i="170"/>
  <c r="O54" i="66"/>
  <c r="N66" i="66"/>
  <c r="N80" i="66"/>
  <c r="N100" i="169"/>
  <c r="AD189" i="170"/>
  <c r="Y109" i="169"/>
  <c r="Z189" i="170"/>
  <c r="U109" i="169"/>
  <c r="AD187" i="170"/>
  <c r="Y107" i="169"/>
  <c r="Z187" i="170"/>
  <c r="U107" i="169"/>
  <c r="AD185" i="170"/>
  <c r="Y105" i="169"/>
  <c r="Z185" i="170"/>
  <c r="U105" i="169"/>
  <c r="AD183" i="170"/>
  <c r="Y103" i="169"/>
  <c r="Z183" i="170"/>
  <c r="U103" i="169"/>
  <c r="AD181" i="170"/>
  <c r="Y101" i="169"/>
  <c r="Z181" i="170"/>
  <c r="U101" i="169"/>
  <c r="O44" i="77"/>
  <c r="C58" i="76"/>
  <c r="O44" i="75"/>
  <c r="Q44" i="75"/>
  <c r="G54" i="75"/>
  <c r="O44" i="74"/>
  <c r="G54" i="74"/>
  <c r="C58" i="73"/>
  <c r="O44" i="72"/>
  <c r="Q44" i="71"/>
  <c r="C58" i="71"/>
  <c r="E62" i="71"/>
  <c r="E66" i="71"/>
  <c r="Q44" i="70"/>
  <c r="E62" i="70"/>
  <c r="E66" i="70"/>
  <c r="E66" i="69"/>
  <c r="G58" i="60"/>
  <c r="AE190" i="170"/>
  <c r="AA190" i="170"/>
  <c r="G58" i="57"/>
  <c r="O58" i="63"/>
  <c r="G58" i="68"/>
  <c r="Q54" i="68"/>
  <c r="P190" i="170"/>
  <c r="X183" i="170"/>
  <c r="S103" i="169"/>
  <c r="F54" i="65"/>
  <c r="X181" i="170"/>
  <c r="S101" i="169"/>
  <c r="N191" i="170"/>
  <c r="AH179" i="170"/>
  <c r="W193" i="170"/>
  <c r="AJ179" i="170"/>
  <c r="N111" i="169"/>
  <c r="N74" i="170"/>
  <c r="AC99" i="169"/>
  <c r="AE99" i="169"/>
  <c r="R113" i="169"/>
  <c r="AB188" i="170"/>
  <c r="W108" i="169"/>
  <c r="N188" i="170"/>
  <c r="N108" i="169"/>
  <c r="O54" i="58"/>
  <c r="N66" i="58"/>
  <c r="N80" i="58"/>
  <c r="AB186" i="170"/>
  <c r="W106" i="169"/>
  <c r="N186" i="170"/>
  <c r="O54" i="60"/>
  <c r="N66" i="60"/>
  <c r="N80" i="60"/>
  <c r="N106" i="169"/>
  <c r="AB184" i="170"/>
  <c r="W104" i="169"/>
  <c r="N184" i="170"/>
  <c r="O54" i="62"/>
  <c r="N66" i="62"/>
  <c r="N80" i="62"/>
  <c r="N104" i="169"/>
  <c r="AB182" i="170"/>
  <c r="W102" i="169"/>
  <c r="N182" i="170"/>
  <c r="O54" i="64"/>
  <c r="N66" i="64"/>
  <c r="N80" i="64"/>
  <c r="N102" i="169"/>
  <c r="AD180" i="170"/>
  <c r="Y100" i="169"/>
  <c r="Z180" i="170"/>
  <c r="U100" i="169"/>
  <c r="AB189" i="170"/>
  <c r="W109" i="169"/>
  <c r="N189" i="170"/>
  <c r="O54" i="57"/>
  <c r="N109" i="169"/>
  <c r="AB187" i="170"/>
  <c r="W107" i="169"/>
  <c r="N187" i="170"/>
  <c r="O54" i="59"/>
  <c r="N66" i="59"/>
  <c r="N80" i="59"/>
  <c r="N107" i="169"/>
  <c r="AB185" i="170"/>
  <c r="W105" i="169"/>
  <c r="N185" i="170"/>
  <c r="O54" i="61"/>
  <c r="N66" i="61"/>
  <c r="N80" i="61"/>
  <c r="N105" i="169"/>
  <c r="AB183" i="170"/>
  <c r="W103" i="169"/>
  <c r="N183" i="170"/>
  <c r="O54" i="63"/>
  <c r="N66" i="63"/>
  <c r="N80" i="63"/>
  <c r="N103" i="169"/>
  <c r="AB181" i="170"/>
  <c r="W101" i="169"/>
  <c r="Q44" i="77"/>
  <c r="O44" i="76"/>
  <c r="Q44" i="76"/>
  <c r="G54" i="76"/>
  <c r="S101" i="167"/>
  <c r="I54" i="76"/>
  <c r="U101" i="167"/>
  <c r="M54" i="76"/>
  <c r="M58" i="76"/>
  <c r="J58" i="76"/>
  <c r="N58" i="76"/>
  <c r="Q44" i="74"/>
  <c r="O44" i="73"/>
  <c r="Q44" i="73"/>
  <c r="G54" i="73"/>
  <c r="S104" i="167"/>
  <c r="I54" i="73"/>
  <c r="U104" i="167"/>
  <c r="M54" i="73"/>
  <c r="M58" i="73"/>
  <c r="J58" i="73"/>
  <c r="N58" i="73"/>
  <c r="Q44" i="72"/>
  <c r="I54" i="71"/>
  <c r="U106" i="167"/>
  <c r="M54" i="71"/>
  <c r="M58" i="71"/>
  <c r="J58" i="71"/>
  <c r="N58" i="71"/>
  <c r="O51" i="70"/>
  <c r="I54" i="70"/>
  <c r="I58" i="70"/>
  <c r="M54" i="70"/>
  <c r="M58" i="70"/>
  <c r="O44" i="69"/>
  <c r="Q44" i="69"/>
  <c r="I54" i="69"/>
  <c r="U108" i="167"/>
  <c r="M54" i="69"/>
  <c r="Y108" i="167"/>
  <c r="J58" i="69"/>
  <c r="N58" i="69"/>
  <c r="O58" i="58"/>
  <c r="O58" i="60"/>
  <c r="G58" i="64"/>
  <c r="O58" i="64"/>
  <c r="G58" i="66"/>
  <c r="O58" i="66"/>
  <c r="AC190" i="170"/>
  <c r="Y190" i="170"/>
  <c r="G58" i="61"/>
  <c r="G58" i="65"/>
  <c r="V162" i="166"/>
  <c r="N162" i="166"/>
  <c r="AI136" i="166"/>
  <c r="AI136" i="167"/>
  <c r="S162" i="165"/>
  <c r="AA162" i="165"/>
  <c r="Z162" i="166"/>
  <c r="AH162" i="166"/>
  <c r="AI139" i="165"/>
  <c r="J58" i="80"/>
  <c r="I54" i="80"/>
  <c r="I58" i="80"/>
  <c r="V107" i="166"/>
  <c r="U107" i="166"/>
  <c r="O44" i="80"/>
  <c r="Q44" i="80"/>
  <c r="O51" i="80"/>
  <c r="Q139" i="166"/>
  <c r="AI136" i="165"/>
  <c r="Q139" i="167"/>
  <c r="AI137" i="166"/>
  <c r="AI137" i="167"/>
  <c r="P142" i="165"/>
  <c r="Q142" i="165"/>
  <c r="P138" i="166"/>
  <c r="Q138" i="166"/>
  <c r="P137" i="166"/>
  <c r="Q137" i="166"/>
  <c r="P137" i="167"/>
  <c r="Q137" i="167"/>
  <c r="P140" i="165"/>
  <c r="Q140" i="165"/>
  <c r="P140" i="166"/>
  <c r="Q140" i="166"/>
  <c r="P145" i="166"/>
  <c r="Q145" i="166"/>
  <c r="P140" i="167"/>
  <c r="Q140" i="167"/>
  <c r="P145" i="167"/>
  <c r="Q145" i="167"/>
  <c r="Q139" i="165"/>
  <c r="Q146" i="169"/>
  <c r="AI137" i="165"/>
  <c r="AI138" i="166"/>
  <c r="AI139" i="166"/>
  <c r="AI138" i="167"/>
  <c r="AI139" i="167"/>
  <c r="P137" i="165"/>
  <c r="Q137" i="165"/>
  <c r="P144" i="165"/>
  <c r="Q144" i="165"/>
  <c r="P144" i="166"/>
  <c r="Q144" i="166"/>
  <c r="P138" i="167"/>
  <c r="Q138" i="167"/>
  <c r="P144" i="167"/>
  <c r="Q144" i="167"/>
  <c r="AI141" i="165"/>
  <c r="Q141" i="165"/>
  <c r="P143" i="166"/>
  <c r="Q143" i="166"/>
  <c r="P143" i="167"/>
  <c r="Q143" i="167"/>
  <c r="Q136" i="165"/>
  <c r="P138" i="165"/>
  <c r="Q138" i="165"/>
  <c r="P143" i="165"/>
  <c r="Q143" i="165"/>
  <c r="P145" i="165"/>
  <c r="Q145" i="165"/>
  <c r="Q136" i="166"/>
  <c r="AI141" i="166"/>
  <c r="Q141" i="166"/>
  <c r="P142" i="166"/>
  <c r="Q142" i="166"/>
  <c r="Q136" i="167"/>
  <c r="AI141" i="167"/>
  <c r="Q141" i="167"/>
  <c r="P142" i="167"/>
  <c r="Q142" i="167"/>
  <c r="AI138" i="165"/>
  <c r="AI140" i="165"/>
  <c r="AI140" i="166"/>
  <c r="AI140" i="167"/>
  <c r="T146" i="167"/>
  <c r="D25" i="167"/>
  <c r="AB146" i="167"/>
  <c r="D27" i="167"/>
  <c r="P146" i="169"/>
  <c r="D24" i="169"/>
  <c r="P139" i="166"/>
  <c r="P139" i="167"/>
  <c r="P139" i="165"/>
  <c r="X146" i="165"/>
  <c r="D26" i="165"/>
  <c r="U146" i="169"/>
  <c r="AB146" i="166"/>
  <c r="D27" i="166"/>
  <c r="P136" i="165"/>
  <c r="P136" i="167"/>
  <c r="T146" i="165"/>
  <c r="D25" i="165"/>
  <c r="X146" i="167"/>
  <c r="D26" i="167"/>
  <c r="P136" i="166"/>
  <c r="AB146" i="165"/>
  <c r="D27" i="165"/>
  <c r="X146" i="166"/>
  <c r="D26" i="166"/>
  <c r="T146" i="166"/>
  <c r="D25" i="166"/>
  <c r="U136" i="165"/>
  <c r="AC136" i="165"/>
  <c r="Y137" i="165"/>
  <c r="U138" i="165"/>
  <c r="AC138" i="165"/>
  <c r="Y139" i="165"/>
  <c r="U140" i="165"/>
  <c r="AC140" i="165"/>
  <c r="Y141" i="165"/>
  <c r="U142" i="165"/>
  <c r="AC142" i="165"/>
  <c r="Y143" i="165"/>
  <c r="U144" i="165"/>
  <c r="Y136" i="166"/>
  <c r="U138" i="166"/>
  <c r="Y140" i="166"/>
  <c r="Y144" i="166"/>
  <c r="U136" i="167"/>
  <c r="Y138" i="167"/>
  <c r="U140" i="167"/>
  <c r="AC140" i="167"/>
  <c r="Y146" i="169"/>
  <c r="U137" i="166"/>
  <c r="AC137" i="166"/>
  <c r="Y139" i="166"/>
  <c r="U141" i="166"/>
  <c r="AC141" i="166"/>
  <c r="Y143" i="166"/>
  <c r="AC145" i="166"/>
  <c r="Y137" i="167"/>
  <c r="U139" i="167"/>
  <c r="AC139" i="167"/>
  <c r="Y141" i="167"/>
  <c r="U143" i="167"/>
  <c r="AC143" i="167"/>
  <c r="Y145" i="167"/>
  <c r="U137" i="165"/>
  <c r="U139" i="165"/>
  <c r="Y140" i="165"/>
  <c r="AC141" i="165"/>
  <c r="U143" i="165"/>
  <c r="Y144" i="165"/>
  <c r="AC145" i="165"/>
  <c r="U136" i="166"/>
  <c r="AC140" i="166"/>
  <c r="Y142" i="166"/>
  <c r="AC144" i="166"/>
  <c r="AC138" i="167"/>
  <c r="U142" i="167"/>
  <c r="Y144" i="167"/>
  <c r="AC144" i="165"/>
  <c r="Y145" i="165"/>
  <c r="AC138" i="166"/>
  <c r="U142" i="166"/>
  <c r="AC142" i="166"/>
  <c r="AC136" i="167"/>
  <c r="Y142" i="167"/>
  <c r="U144" i="167"/>
  <c r="AC144" i="167"/>
  <c r="Y136" i="165"/>
  <c r="AC137" i="165"/>
  <c r="Y138" i="165"/>
  <c r="AC139" i="165"/>
  <c r="U141" i="165"/>
  <c r="Y142" i="165"/>
  <c r="AC143" i="165"/>
  <c r="AC136" i="166"/>
  <c r="Y138" i="166"/>
  <c r="U140" i="166"/>
  <c r="U144" i="166"/>
  <c r="Y136" i="167"/>
  <c r="U138" i="167"/>
  <c r="Y140" i="167"/>
  <c r="AC142" i="167"/>
  <c r="Y137" i="166"/>
  <c r="U139" i="166"/>
  <c r="AC139" i="166"/>
  <c r="Y141" i="166"/>
  <c r="U143" i="166"/>
  <c r="AC143" i="166"/>
  <c r="Y145" i="166"/>
  <c r="U137" i="167"/>
  <c r="AC137" i="167"/>
  <c r="Y139" i="167"/>
  <c r="U141" i="167"/>
  <c r="AC141" i="167"/>
  <c r="Y143" i="167"/>
  <c r="AC145" i="167"/>
  <c r="AC146" i="169"/>
  <c r="W146" i="165"/>
  <c r="AE146" i="165"/>
  <c r="AI142" i="165"/>
  <c r="AI144" i="165"/>
  <c r="AI142" i="166"/>
  <c r="AI142" i="167"/>
  <c r="AA146" i="166"/>
  <c r="W146" i="167"/>
  <c r="AI145" i="166"/>
  <c r="S146" i="166"/>
  <c r="AE146" i="167"/>
  <c r="W162" i="166"/>
  <c r="R146" i="166"/>
  <c r="N146" i="167"/>
  <c r="S146" i="167"/>
  <c r="AI160" i="167"/>
  <c r="AI162" i="169"/>
  <c r="H24" i="169"/>
  <c r="R146" i="165"/>
  <c r="Z146" i="165"/>
  <c r="AI152" i="165"/>
  <c r="AI153" i="165"/>
  <c r="AI154" i="165"/>
  <c r="AI155" i="165"/>
  <c r="AI156" i="165"/>
  <c r="AI157" i="165"/>
  <c r="AI158" i="165"/>
  <c r="AI159" i="165"/>
  <c r="AI160" i="165"/>
  <c r="AI161" i="165"/>
  <c r="N146" i="166"/>
  <c r="V146" i="166"/>
  <c r="AI143" i="166"/>
  <c r="AI153" i="166"/>
  <c r="AI154" i="166"/>
  <c r="AI155" i="166"/>
  <c r="AI156" i="166"/>
  <c r="AI157" i="166"/>
  <c r="AI158" i="166"/>
  <c r="AI159" i="166"/>
  <c r="AI160" i="166"/>
  <c r="AI161" i="166"/>
  <c r="R146" i="167"/>
  <c r="Z146" i="167"/>
  <c r="V146" i="165"/>
  <c r="Z146" i="166"/>
  <c r="V146" i="167"/>
  <c r="AI158" i="167"/>
  <c r="S146" i="165"/>
  <c r="AA146" i="165"/>
  <c r="AI143" i="165"/>
  <c r="AI145" i="165"/>
  <c r="O146" i="166"/>
  <c r="W146" i="166"/>
  <c r="AE146" i="166"/>
  <c r="O146" i="165"/>
  <c r="M162" i="165"/>
  <c r="AI152" i="166"/>
  <c r="N162" i="167"/>
  <c r="V162" i="167"/>
  <c r="AD162" i="167"/>
  <c r="N146" i="165"/>
  <c r="AI144" i="166"/>
  <c r="AA146" i="167"/>
  <c r="AI153" i="167"/>
  <c r="AI154" i="167"/>
  <c r="AI155" i="167"/>
  <c r="AI156" i="167"/>
  <c r="AI157" i="167"/>
  <c r="AI159" i="167"/>
  <c r="AI161" i="167"/>
  <c r="O162" i="167"/>
  <c r="W162" i="167"/>
  <c r="AE162" i="167"/>
  <c r="AI144" i="167"/>
  <c r="AI152" i="167"/>
  <c r="AI143" i="167"/>
  <c r="AI145" i="167"/>
  <c r="O146" i="167"/>
  <c r="Z109" i="165"/>
  <c r="Y109" i="165"/>
  <c r="X109" i="165"/>
  <c r="W109" i="165"/>
  <c r="V109" i="165"/>
  <c r="U109" i="165"/>
  <c r="T109" i="165"/>
  <c r="S109" i="165"/>
  <c r="R109" i="165"/>
  <c r="Q109" i="165"/>
  <c r="O109" i="165"/>
  <c r="N109" i="165"/>
  <c r="Z108" i="165"/>
  <c r="Y108" i="165"/>
  <c r="X108" i="165"/>
  <c r="W108" i="165"/>
  <c r="V108" i="165"/>
  <c r="U108" i="165"/>
  <c r="T108" i="165"/>
  <c r="S108" i="165"/>
  <c r="Q108" i="165"/>
  <c r="O108" i="165"/>
  <c r="N108" i="165"/>
  <c r="Z107" i="165"/>
  <c r="X107" i="165"/>
  <c r="W107" i="165"/>
  <c r="V107" i="165"/>
  <c r="T107" i="165"/>
  <c r="S107" i="165"/>
  <c r="R107" i="165"/>
  <c r="Q107" i="165"/>
  <c r="O107" i="165"/>
  <c r="N107" i="165"/>
  <c r="Z106" i="165"/>
  <c r="Y106" i="165"/>
  <c r="X106" i="165"/>
  <c r="V106" i="165"/>
  <c r="T106" i="165"/>
  <c r="S106" i="165"/>
  <c r="R106" i="165"/>
  <c r="Q106" i="165"/>
  <c r="O106" i="165"/>
  <c r="N106" i="165"/>
  <c r="Z105" i="165"/>
  <c r="Y105" i="165"/>
  <c r="X105" i="165"/>
  <c r="W105" i="165"/>
  <c r="V105" i="165"/>
  <c r="T105" i="165"/>
  <c r="S105" i="165"/>
  <c r="R105" i="165"/>
  <c r="Q105" i="165"/>
  <c r="O105" i="165"/>
  <c r="N105" i="165"/>
  <c r="AA104" i="165"/>
  <c r="Z104" i="165"/>
  <c r="Y104" i="165"/>
  <c r="X104" i="165"/>
  <c r="W104" i="165"/>
  <c r="V104" i="165"/>
  <c r="U104" i="165"/>
  <c r="T104" i="165"/>
  <c r="S104" i="165"/>
  <c r="R104" i="165"/>
  <c r="Q104" i="165"/>
  <c r="O104" i="165"/>
  <c r="N104" i="165"/>
  <c r="Z103" i="165"/>
  <c r="Y103" i="165"/>
  <c r="X103" i="165"/>
  <c r="W103" i="165"/>
  <c r="V103" i="165"/>
  <c r="U103" i="165"/>
  <c r="T103" i="165"/>
  <c r="R103" i="165"/>
  <c r="Q103" i="165"/>
  <c r="O103" i="165"/>
  <c r="N103" i="165"/>
  <c r="Z102" i="165"/>
  <c r="Y102" i="165"/>
  <c r="X102" i="165"/>
  <c r="W102" i="165"/>
  <c r="V102" i="165"/>
  <c r="U102" i="165"/>
  <c r="T102" i="165"/>
  <c r="S102" i="165"/>
  <c r="R102" i="165"/>
  <c r="Q102" i="165"/>
  <c r="O102" i="165"/>
  <c r="N102" i="165"/>
  <c r="Z101" i="165"/>
  <c r="Y101" i="165"/>
  <c r="X101" i="165"/>
  <c r="V101" i="165"/>
  <c r="U101" i="165"/>
  <c r="T101" i="165"/>
  <c r="S101" i="165"/>
  <c r="R101" i="165"/>
  <c r="Q101" i="165"/>
  <c r="O101" i="165"/>
  <c r="Z100" i="165"/>
  <c r="Y100" i="165"/>
  <c r="X100" i="165"/>
  <c r="W100" i="165"/>
  <c r="V100" i="165"/>
  <c r="U100" i="165"/>
  <c r="T100" i="165"/>
  <c r="R100" i="165"/>
  <c r="Q100" i="165"/>
  <c r="O100" i="165"/>
  <c r="N100" i="165"/>
  <c r="X97" i="165"/>
  <c r="W97" i="165"/>
  <c r="V97" i="165"/>
  <c r="U97" i="165"/>
  <c r="T97" i="165"/>
  <c r="S97" i="165"/>
  <c r="R97" i="165"/>
  <c r="Q97" i="165"/>
  <c r="O97" i="165"/>
  <c r="B57" i="165"/>
  <c r="N51" i="123"/>
  <c r="M51" i="123"/>
  <c r="L51" i="123"/>
  <c r="K51" i="123"/>
  <c r="J51" i="123"/>
  <c r="I51" i="123"/>
  <c r="H51" i="123"/>
  <c r="G51" i="123"/>
  <c r="F51" i="123"/>
  <c r="E51" i="123"/>
  <c r="D51" i="123"/>
  <c r="C51" i="123"/>
  <c r="O47" i="123"/>
  <c r="N54" i="123"/>
  <c r="E72" i="123"/>
  <c r="L54" i="123"/>
  <c r="E70" i="123"/>
  <c r="J54" i="123"/>
  <c r="E68" i="123"/>
  <c r="H54" i="123"/>
  <c r="T109" i="164"/>
  <c r="G54" i="123"/>
  <c r="F54" i="123"/>
  <c r="R109" i="164"/>
  <c r="E54" i="123"/>
  <c r="D54" i="123"/>
  <c r="E62" i="123"/>
  <c r="O41" i="123"/>
  <c r="B36" i="123"/>
  <c r="E35" i="123"/>
  <c r="C27" i="123"/>
  <c r="B3" i="123"/>
  <c r="N54" i="122"/>
  <c r="J54" i="122"/>
  <c r="N51" i="122"/>
  <c r="M51" i="122"/>
  <c r="L51" i="122"/>
  <c r="K51" i="122"/>
  <c r="J51" i="122"/>
  <c r="I51" i="122"/>
  <c r="H51" i="122"/>
  <c r="G51" i="122"/>
  <c r="F51" i="122"/>
  <c r="E51" i="122"/>
  <c r="D51" i="122"/>
  <c r="C51" i="122"/>
  <c r="O51" i="122"/>
  <c r="O47" i="122"/>
  <c r="E72" i="122"/>
  <c r="L54" i="122"/>
  <c r="E70" i="122"/>
  <c r="E68" i="122"/>
  <c r="H54" i="122"/>
  <c r="E66" i="122"/>
  <c r="F54" i="122"/>
  <c r="E54" i="122"/>
  <c r="Q108" i="164"/>
  <c r="D54" i="122"/>
  <c r="E62" i="122"/>
  <c r="O41" i="122"/>
  <c r="B36" i="122"/>
  <c r="E35" i="122"/>
  <c r="C27" i="122"/>
  <c r="B3" i="122"/>
  <c r="E70" i="50"/>
  <c r="E68" i="50"/>
  <c r="N51" i="50"/>
  <c r="M51" i="50"/>
  <c r="L51" i="50"/>
  <c r="K51" i="50"/>
  <c r="J51" i="50"/>
  <c r="I51" i="50"/>
  <c r="H51" i="50"/>
  <c r="G51" i="50"/>
  <c r="F51" i="50"/>
  <c r="E51" i="50"/>
  <c r="D51" i="50"/>
  <c r="C51" i="50"/>
  <c r="O47" i="50"/>
  <c r="N54" i="50"/>
  <c r="E72" i="50"/>
  <c r="L54" i="50"/>
  <c r="J54" i="50"/>
  <c r="H54" i="50"/>
  <c r="T107" i="164"/>
  <c r="E66" i="50"/>
  <c r="F54" i="50"/>
  <c r="R107" i="164"/>
  <c r="E54" i="50"/>
  <c r="D54" i="50"/>
  <c r="E62" i="50"/>
  <c r="O41" i="50"/>
  <c r="B36" i="50"/>
  <c r="E35" i="50"/>
  <c r="C27" i="50"/>
  <c r="B3" i="50"/>
  <c r="E72" i="51"/>
  <c r="E66" i="51"/>
  <c r="E62" i="51"/>
  <c r="N51" i="51"/>
  <c r="M51" i="51"/>
  <c r="L51" i="51"/>
  <c r="K51" i="51"/>
  <c r="J51" i="51"/>
  <c r="I51" i="51"/>
  <c r="H51" i="51"/>
  <c r="G51" i="51"/>
  <c r="F51" i="51"/>
  <c r="E51" i="51"/>
  <c r="D51" i="51"/>
  <c r="C51" i="51"/>
  <c r="O47" i="51"/>
  <c r="N54" i="51"/>
  <c r="L54" i="51"/>
  <c r="E70" i="51"/>
  <c r="J54" i="51"/>
  <c r="E68" i="51"/>
  <c r="H54" i="51"/>
  <c r="T106" i="164"/>
  <c r="G54" i="51"/>
  <c r="F54" i="51"/>
  <c r="R106" i="164"/>
  <c r="E54" i="51"/>
  <c r="D54" i="51"/>
  <c r="O44" i="51"/>
  <c r="O41" i="51"/>
  <c r="B36" i="51"/>
  <c r="E35" i="51"/>
  <c r="C27" i="51"/>
  <c r="B3" i="51"/>
  <c r="N54" i="52"/>
  <c r="J54" i="52"/>
  <c r="N51" i="52"/>
  <c r="M51" i="52"/>
  <c r="L51" i="52"/>
  <c r="K51" i="52"/>
  <c r="J51" i="52"/>
  <c r="I51" i="52"/>
  <c r="H51" i="52"/>
  <c r="G51" i="52"/>
  <c r="F51" i="52"/>
  <c r="E51" i="52"/>
  <c r="D51" i="52"/>
  <c r="C51" i="52"/>
  <c r="O47" i="52"/>
  <c r="E72" i="52"/>
  <c r="L54" i="52"/>
  <c r="E70" i="52"/>
  <c r="E68" i="52"/>
  <c r="H54" i="52"/>
  <c r="E66" i="52"/>
  <c r="F54" i="52"/>
  <c r="E54" i="52"/>
  <c r="Q105" i="164"/>
  <c r="D54" i="52"/>
  <c r="E62" i="52"/>
  <c r="O41" i="52"/>
  <c r="B36" i="52"/>
  <c r="E35" i="52"/>
  <c r="C27" i="52"/>
  <c r="B3" i="52"/>
  <c r="N54" i="53"/>
  <c r="J54" i="53"/>
  <c r="N51" i="53"/>
  <c r="M51" i="53"/>
  <c r="L51" i="53"/>
  <c r="K51" i="53"/>
  <c r="J51" i="53"/>
  <c r="I51" i="53"/>
  <c r="H51" i="53"/>
  <c r="G51" i="53"/>
  <c r="F51" i="53"/>
  <c r="E51" i="53"/>
  <c r="D51" i="53"/>
  <c r="C51" i="53"/>
  <c r="O47" i="53"/>
  <c r="E72" i="53"/>
  <c r="L54" i="53"/>
  <c r="E70" i="53"/>
  <c r="E68" i="53"/>
  <c r="H54" i="53"/>
  <c r="G54" i="53"/>
  <c r="S104" i="164"/>
  <c r="F54" i="53"/>
  <c r="E54" i="53"/>
  <c r="Q104" i="164"/>
  <c r="D54" i="53"/>
  <c r="O44" i="53"/>
  <c r="O41" i="53"/>
  <c r="B36" i="53"/>
  <c r="E35" i="53"/>
  <c r="C27" i="53"/>
  <c r="B3" i="53"/>
  <c r="E63" i="54"/>
  <c r="N54" i="54"/>
  <c r="J54" i="54"/>
  <c r="N51" i="54"/>
  <c r="M51" i="54"/>
  <c r="L51" i="54"/>
  <c r="K51" i="54"/>
  <c r="J51" i="54"/>
  <c r="I51" i="54"/>
  <c r="H51" i="54"/>
  <c r="G51" i="54"/>
  <c r="F51" i="54"/>
  <c r="E51" i="54"/>
  <c r="D51" i="54"/>
  <c r="C51" i="54"/>
  <c r="O47" i="54"/>
  <c r="E72" i="54"/>
  <c r="L54" i="54"/>
  <c r="E70" i="54"/>
  <c r="E68" i="54"/>
  <c r="H54" i="54"/>
  <c r="E66" i="54"/>
  <c r="E65" i="54"/>
  <c r="E54" i="54"/>
  <c r="E62" i="54"/>
  <c r="O41" i="54"/>
  <c r="B36" i="54"/>
  <c r="E35" i="54"/>
  <c r="C27" i="54"/>
  <c r="B3" i="54"/>
  <c r="N54" i="55"/>
  <c r="J54" i="55"/>
  <c r="N51" i="55"/>
  <c r="M51" i="55"/>
  <c r="L51" i="55"/>
  <c r="K51" i="55"/>
  <c r="J51" i="55"/>
  <c r="I51" i="55"/>
  <c r="H51" i="55"/>
  <c r="G51" i="55"/>
  <c r="F51" i="55"/>
  <c r="E51" i="55"/>
  <c r="D51" i="55"/>
  <c r="C51" i="55"/>
  <c r="O47" i="55"/>
  <c r="E72" i="55"/>
  <c r="L54" i="55"/>
  <c r="E70" i="55"/>
  <c r="E68" i="55"/>
  <c r="H54" i="55"/>
  <c r="E66" i="55"/>
  <c r="F54" i="55"/>
  <c r="E54" i="55"/>
  <c r="Q102" i="164"/>
  <c r="D54" i="55"/>
  <c r="E62" i="55"/>
  <c r="O41" i="55"/>
  <c r="B36" i="55"/>
  <c r="E35" i="55"/>
  <c r="C27" i="55"/>
  <c r="B3" i="55"/>
  <c r="N54" i="56"/>
  <c r="J54" i="56"/>
  <c r="N51" i="56"/>
  <c r="M51" i="56"/>
  <c r="L51" i="56"/>
  <c r="K51" i="56"/>
  <c r="J51" i="56"/>
  <c r="I51" i="56"/>
  <c r="H51" i="56"/>
  <c r="G51" i="56"/>
  <c r="F51" i="56"/>
  <c r="E51" i="56"/>
  <c r="D51" i="56"/>
  <c r="C51" i="56"/>
  <c r="O47" i="56"/>
  <c r="E72" i="56"/>
  <c r="L54" i="56"/>
  <c r="E70" i="56"/>
  <c r="E68" i="56"/>
  <c r="H54" i="56"/>
  <c r="E66" i="56"/>
  <c r="F54" i="56"/>
  <c r="E54" i="56"/>
  <c r="Q101" i="164"/>
  <c r="D54" i="56"/>
  <c r="E62" i="56"/>
  <c r="O41" i="56"/>
  <c r="B36" i="56"/>
  <c r="E35" i="56"/>
  <c r="B3" i="56"/>
  <c r="E72" i="98"/>
  <c r="E70" i="98"/>
  <c r="E68" i="98"/>
  <c r="E54" i="98"/>
  <c r="N51" i="98"/>
  <c r="M51" i="98"/>
  <c r="L51" i="98"/>
  <c r="K51" i="98"/>
  <c r="J51" i="98"/>
  <c r="I51" i="98"/>
  <c r="H51" i="98"/>
  <c r="G51" i="98"/>
  <c r="F51" i="98"/>
  <c r="E51" i="98"/>
  <c r="D51" i="98"/>
  <c r="C51" i="98"/>
  <c r="O47" i="98"/>
  <c r="N54" i="98"/>
  <c r="L54" i="98"/>
  <c r="J54" i="98"/>
  <c r="H54" i="98"/>
  <c r="T100" i="164"/>
  <c r="E66" i="98"/>
  <c r="E65" i="98"/>
  <c r="E63" i="98"/>
  <c r="E62" i="98"/>
  <c r="O41" i="98"/>
  <c r="B36" i="98"/>
  <c r="E35" i="98"/>
  <c r="C27" i="98"/>
  <c r="B3" i="98"/>
  <c r="E54" i="99"/>
  <c r="N51" i="99"/>
  <c r="M51" i="99"/>
  <c r="L51" i="99"/>
  <c r="K51" i="99"/>
  <c r="J51" i="99"/>
  <c r="I51" i="99"/>
  <c r="H51" i="99"/>
  <c r="G51" i="99"/>
  <c r="F51" i="99"/>
  <c r="E51" i="99"/>
  <c r="D51" i="99"/>
  <c r="C51" i="99"/>
  <c r="O47" i="99"/>
  <c r="N54" i="99"/>
  <c r="M54" i="99"/>
  <c r="M58" i="99"/>
  <c r="E72" i="99"/>
  <c r="L54" i="99"/>
  <c r="K54" i="99"/>
  <c r="K58" i="99"/>
  <c r="E70" i="99"/>
  <c r="J54" i="99"/>
  <c r="I54" i="99"/>
  <c r="I58" i="99"/>
  <c r="E68" i="99"/>
  <c r="H54" i="99"/>
  <c r="E66" i="99"/>
  <c r="E65" i="99"/>
  <c r="E63" i="99"/>
  <c r="E62" i="99"/>
  <c r="O41" i="99"/>
  <c r="B36" i="99"/>
  <c r="E35" i="99"/>
  <c r="C27" i="99"/>
  <c r="B3" i="99"/>
  <c r="N51" i="100"/>
  <c r="M51" i="100"/>
  <c r="L51" i="100"/>
  <c r="K51" i="100"/>
  <c r="J51" i="100"/>
  <c r="I51" i="100"/>
  <c r="H51" i="100"/>
  <c r="G51" i="100"/>
  <c r="F51" i="100"/>
  <c r="E51" i="100"/>
  <c r="D51" i="100"/>
  <c r="C51" i="100"/>
  <c r="O47" i="100"/>
  <c r="N54" i="100"/>
  <c r="M54" i="100"/>
  <c r="M58" i="100"/>
  <c r="E72" i="100"/>
  <c r="L54" i="100"/>
  <c r="K54" i="100"/>
  <c r="K58" i="100"/>
  <c r="E70" i="100"/>
  <c r="J54" i="100"/>
  <c r="I54" i="100"/>
  <c r="I58" i="100"/>
  <c r="E68" i="100"/>
  <c r="H54" i="100"/>
  <c r="E66" i="100"/>
  <c r="F54" i="100"/>
  <c r="E54" i="100"/>
  <c r="E58" i="100"/>
  <c r="D54" i="100"/>
  <c r="C54" i="100"/>
  <c r="E62" i="100"/>
  <c r="O41" i="100"/>
  <c r="B36" i="100"/>
  <c r="E35" i="100"/>
  <c r="C27" i="100"/>
  <c r="B3" i="100"/>
  <c r="N54" i="101"/>
  <c r="J54" i="101"/>
  <c r="N51" i="101"/>
  <c r="M51" i="101"/>
  <c r="L51" i="101"/>
  <c r="K51" i="101"/>
  <c r="J51" i="101"/>
  <c r="I51" i="101"/>
  <c r="H51" i="101"/>
  <c r="G51" i="101"/>
  <c r="F51" i="101"/>
  <c r="E51" i="101"/>
  <c r="D51" i="101"/>
  <c r="C51" i="101"/>
  <c r="O47" i="101"/>
  <c r="E72" i="101"/>
  <c r="L54" i="101"/>
  <c r="E70" i="101"/>
  <c r="E68" i="101"/>
  <c r="H54" i="101"/>
  <c r="H58" i="101"/>
  <c r="E66" i="101"/>
  <c r="F54" i="101"/>
  <c r="E54" i="101"/>
  <c r="D54" i="101"/>
  <c r="E62" i="101"/>
  <c r="O41" i="101"/>
  <c r="B36" i="101"/>
  <c r="E35" i="101"/>
  <c r="C27" i="101"/>
  <c r="B3" i="101"/>
  <c r="N51" i="102"/>
  <c r="M51" i="102"/>
  <c r="L51" i="102"/>
  <c r="K51" i="102"/>
  <c r="J51" i="102"/>
  <c r="I51" i="102"/>
  <c r="H51" i="102"/>
  <c r="G51" i="102"/>
  <c r="F51" i="102"/>
  <c r="E51" i="102"/>
  <c r="D51" i="102"/>
  <c r="C51" i="102"/>
  <c r="O47" i="102"/>
  <c r="N54" i="102"/>
  <c r="M54" i="102"/>
  <c r="M58" i="102"/>
  <c r="E72" i="102"/>
  <c r="L54" i="102"/>
  <c r="K54" i="102"/>
  <c r="K58" i="102"/>
  <c r="E70" i="102"/>
  <c r="J54" i="102"/>
  <c r="I54" i="102"/>
  <c r="I58" i="102"/>
  <c r="E68" i="102"/>
  <c r="H54" i="102"/>
  <c r="E66" i="102"/>
  <c r="F54" i="102"/>
  <c r="E54" i="102"/>
  <c r="E58" i="102"/>
  <c r="D54" i="102"/>
  <c r="C54" i="102"/>
  <c r="E62" i="102"/>
  <c r="O41" i="102"/>
  <c r="B36" i="102"/>
  <c r="E35" i="102"/>
  <c r="B3" i="102"/>
  <c r="N51" i="103"/>
  <c r="M51" i="103"/>
  <c r="L51" i="103"/>
  <c r="K51" i="103"/>
  <c r="J51" i="103"/>
  <c r="I51" i="103"/>
  <c r="H51" i="103"/>
  <c r="G51" i="103"/>
  <c r="F51" i="103"/>
  <c r="E51" i="103"/>
  <c r="D51" i="103"/>
  <c r="C51" i="103"/>
  <c r="O47" i="103"/>
  <c r="N54" i="103"/>
  <c r="M54" i="103"/>
  <c r="M58" i="103"/>
  <c r="E72" i="103"/>
  <c r="L54" i="103"/>
  <c r="K54" i="103"/>
  <c r="K58" i="103"/>
  <c r="E70" i="103"/>
  <c r="J54" i="103"/>
  <c r="I54" i="103"/>
  <c r="I58" i="103"/>
  <c r="E68" i="103"/>
  <c r="H54" i="103"/>
  <c r="G54" i="103"/>
  <c r="F54" i="103"/>
  <c r="E54" i="103"/>
  <c r="D54" i="103"/>
  <c r="C54" i="103"/>
  <c r="E62" i="103"/>
  <c r="O41" i="103"/>
  <c r="B36" i="103"/>
  <c r="E35" i="103"/>
  <c r="C27" i="103"/>
  <c r="B3" i="103"/>
  <c r="N54" i="104"/>
  <c r="J54" i="104"/>
  <c r="N51" i="104"/>
  <c r="M51" i="104"/>
  <c r="L51" i="104"/>
  <c r="K51" i="104"/>
  <c r="J51" i="104"/>
  <c r="I51" i="104"/>
  <c r="H51" i="104"/>
  <c r="G51" i="104"/>
  <c r="F51" i="104"/>
  <c r="E51" i="104"/>
  <c r="D51" i="104"/>
  <c r="C51" i="104"/>
  <c r="O47" i="104"/>
  <c r="E72" i="104"/>
  <c r="L54" i="104"/>
  <c r="E70" i="104"/>
  <c r="E68" i="104"/>
  <c r="H54" i="104"/>
  <c r="E66" i="104"/>
  <c r="F54" i="104"/>
  <c r="E54" i="104"/>
  <c r="D54" i="104"/>
  <c r="E62" i="104"/>
  <c r="O41" i="104"/>
  <c r="B36" i="104"/>
  <c r="E35" i="104"/>
  <c r="C27" i="104"/>
  <c r="B3" i="104"/>
  <c r="N54" i="105"/>
  <c r="J54" i="105"/>
  <c r="N51" i="105"/>
  <c r="M51" i="105"/>
  <c r="L51" i="105"/>
  <c r="K51" i="105"/>
  <c r="J51" i="105"/>
  <c r="I51" i="105"/>
  <c r="H51" i="105"/>
  <c r="G51" i="105"/>
  <c r="F51" i="105"/>
  <c r="E51" i="105"/>
  <c r="D51" i="105"/>
  <c r="C51" i="105"/>
  <c r="O47" i="105"/>
  <c r="E72" i="105"/>
  <c r="L54" i="105"/>
  <c r="E70" i="105"/>
  <c r="E68" i="105"/>
  <c r="H54" i="105"/>
  <c r="E66" i="105"/>
  <c r="F54" i="105"/>
  <c r="E54" i="105"/>
  <c r="D54" i="105"/>
  <c r="E62" i="105"/>
  <c r="O41" i="105"/>
  <c r="B36" i="105"/>
  <c r="E35" i="105"/>
  <c r="C27" i="105"/>
  <c r="B3" i="105"/>
  <c r="N54" i="106"/>
  <c r="J54" i="106"/>
  <c r="N51" i="106"/>
  <c r="M51" i="106"/>
  <c r="L51" i="106"/>
  <c r="K51" i="106"/>
  <c r="J51" i="106"/>
  <c r="I51" i="106"/>
  <c r="H51" i="106"/>
  <c r="G51" i="106"/>
  <c r="F51" i="106"/>
  <c r="E51" i="106"/>
  <c r="D51" i="106"/>
  <c r="C51" i="106"/>
  <c r="O47" i="106"/>
  <c r="E72" i="106"/>
  <c r="L54" i="106"/>
  <c r="K54" i="106"/>
  <c r="E70" i="106"/>
  <c r="E68" i="106"/>
  <c r="H54" i="106"/>
  <c r="E66" i="106"/>
  <c r="F54" i="106"/>
  <c r="E54" i="106"/>
  <c r="D54" i="106"/>
  <c r="C54" i="106"/>
  <c r="E62" i="106"/>
  <c r="O41" i="106"/>
  <c r="B36" i="106"/>
  <c r="E35" i="106"/>
  <c r="C27" i="106"/>
  <c r="B3" i="106"/>
  <c r="N51" i="107"/>
  <c r="M51" i="107"/>
  <c r="L51" i="107"/>
  <c r="K51" i="107"/>
  <c r="J51" i="107"/>
  <c r="I51" i="107"/>
  <c r="H51" i="107"/>
  <c r="G51" i="107"/>
  <c r="F51" i="107"/>
  <c r="E51" i="107"/>
  <c r="D51" i="107"/>
  <c r="C51" i="107"/>
  <c r="O47" i="107"/>
  <c r="N54" i="107"/>
  <c r="M54" i="107"/>
  <c r="M58" i="107"/>
  <c r="E72" i="107"/>
  <c r="L54" i="107"/>
  <c r="K54" i="107"/>
  <c r="K58" i="107"/>
  <c r="E70" i="107"/>
  <c r="J54" i="107"/>
  <c r="I54" i="107"/>
  <c r="I58" i="107"/>
  <c r="E68" i="107"/>
  <c r="H54" i="107"/>
  <c r="E66" i="107"/>
  <c r="F54" i="107"/>
  <c r="E54" i="107"/>
  <c r="D54" i="107"/>
  <c r="C54" i="107"/>
  <c r="E62" i="107"/>
  <c r="O41" i="107"/>
  <c r="B36" i="107"/>
  <c r="E35" i="107"/>
  <c r="C27" i="107"/>
  <c r="B3" i="107"/>
  <c r="N54" i="108"/>
  <c r="J54" i="108"/>
  <c r="N51" i="108"/>
  <c r="M51" i="108"/>
  <c r="L51" i="108"/>
  <c r="K51" i="108"/>
  <c r="J51" i="108"/>
  <c r="I51" i="108"/>
  <c r="H51" i="108"/>
  <c r="G51" i="108"/>
  <c r="F51" i="108"/>
  <c r="E51" i="108"/>
  <c r="D51" i="108"/>
  <c r="C51" i="108"/>
  <c r="O47" i="108"/>
  <c r="E72" i="108"/>
  <c r="L54" i="108"/>
  <c r="E70" i="108"/>
  <c r="E68" i="108"/>
  <c r="H54" i="108"/>
  <c r="E66" i="108"/>
  <c r="F54" i="108"/>
  <c r="E54" i="108"/>
  <c r="D54" i="108"/>
  <c r="E62" i="108"/>
  <c r="O41" i="108"/>
  <c r="B36" i="108"/>
  <c r="E35" i="108"/>
  <c r="C27" i="108"/>
  <c r="B3" i="108"/>
  <c r="AH161" i="162"/>
  <c r="AE161" i="162"/>
  <c r="AD161" i="162"/>
  <c r="AA161" i="162"/>
  <c r="Z161" i="162"/>
  <c r="W161" i="162"/>
  <c r="V161" i="162"/>
  <c r="S161" i="162"/>
  <c r="R161" i="162"/>
  <c r="O161" i="162"/>
  <c r="N161" i="162"/>
  <c r="M161" i="162"/>
  <c r="AH160" i="162"/>
  <c r="AE160" i="162"/>
  <c r="AD160" i="162"/>
  <c r="AA160" i="162"/>
  <c r="Z160" i="162"/>
  <c r="W160" i="162"/>
  <c r="V160" i="162"/>
  <c r="S160" i="162"/>
  <c r="R160" i="162"/>
  <c r="O160" i="162"/>
  <c r="N160" i="162"/>
  <c r="M160" i="162"/>
  <c r="AH159" i="162"/>
  <c r="AE159" i="162"/>
  <c r="AD159" i="162"/>
  <c r="AA159" i="162"/>
  <c r="Z159" i="162"/>
  <c r="W159" i="162"/>
  <c r="V159" i="162"/>
  <c r="S159" i="162"/>
  <c r="R159" i="162"/>
  <c r="O159" i="162"/>
  <c r="N159" i="162"/>
  <c r="M159" i="162"/>
  <c r="AH158" i="162"/>
  <c r="AE158" i="162"/>
  <c r="AD158" i="162"/>
  <c r="AA158" i="162"/>
  <c r="Z158" i="162"/>
  <c r="W158" i="162"/>
  <c r="V158" i="162"/>
  <c r="S158" i="162"/>
  <c r="R158" i="162"/>
  <c r="O158" i="162"/>
  <c r="N158" i="162"/>
  <c r="M158" i="162"/>
  <c r="AH157" i="162"/>
  <c r="AE157" i="162"/>
  <c r="AD157" i="162"/>
  <c r="AA157" i="162"/>
  <c r="Z157" i="162"/>
  <c r="W157" i="162"/>
  <c r="V157" i="162"/>
  <c r="S157" i="162"/>
  <c r="R157" i="162"/>
  <c r="O157" i="162"/>
  <c r="N157" i="162"/>
  <c r="M157" i="162"/>
  <c r="AH156" i="162"/>
  <c r="AE156" i="162"/>
  <c r="AD156" i="162"/>
  <c r="AA156" i="162"/>
  <c r="Z156" i="162"/>
  <c r="W156" i="162"/>
  <c r="V156" i="162"/>
  <c r="S156" i="162"/>
  <c r="R156" i="162"/>
  <c r="O156" i="162"/>
  <c r="N156" i="162"/>
  <c r="M156" i="162"/>
  <c r="AH155" i="162"/>
  <c r="AE155" i="162"/>
  <c r="AD155" i="162"/>
  <c r="AA155" i="162"/>
  <c r="Z155" i="162"/>
  <c r="W155" i="162"/>
  <c r="V155" i="162"/>
  <c r="S155" i="162"/>
  <c r="R155" i="162"/>
  <c r="O155" i="162"/>
  <c r="N155" i="162"/>
  <c r="M155" i="162"/>
  <c r="AH154" i="162"/>
  <c r="AE154" i="162"/>
  <c r="AD154" i="162"/>
  <c r="AA154" i="162"/>
  <c r="Z154" i="162"/>
  <c r="W154" i="162"/>
  <c r="V154" i="162"/>
  <c r="S154" i="162"/>
  <c r="R154" i="162"/>
  <c r="O154" i="162"/>
  <c r="N154" i="162"/>
  <c r="M154" i="162"/>
  <c r="AH153" i="162"/>
  <c r="AE153" i="162"/>
  <c r="AD153" i="162"/>
  <c r="AA153" i="162"/>
  <c r="Z153" i="162"/>
  <c r="W153" i="162"/>
  <c r="V153" i="162"/>
  <c r="S153" i="162"/>
  <c r="R153" i="162"/>
  <c r="O153" i="162"/>
  <c r="N153" i="162"/>
  <c r="M153" i="162"/>
  <c r="AH152" i="162"/>
  <c r="AH162" i="162"/>
  <c r="AE152" i="162"/>
  <c r="AE162" i="162"/>
  <c r="AD152" i="162"/>
  <c r="AA152" i="162"/>
  <c r="AA162" i="162"/>
  <c r="Z152" i="162"/>
  <c r="Z162" i="162"/>
  <c r="W152" i="162"/>
  <c r="V152" i="162"/>
  <c r="V162" i="162"/>
  <c r="S152" i="162"/>
  <c r="R152" i="162"/>
  <c r="R162" i="162"/>
  <c r="O152" i="162"/>
  <c r="N152" i="162"/>
  <c r="M152" i="162"/>
  <c r="M162" i="162"/>
  <c r="N149" i="162"/>
  <c r="AM147" i="162"/>
  <c r="AL145" i="162"/>
  <c r="AK145" i="162"/>
  <c r="AE145" i="162"/>
  <c r="AA145" i="162"/>
  <c r="Z145" i="162"/>
  <c r="AB145" i="162"/>
  <c r="W145" i="162"/>
  <c r="V145" i="162"/>
  <c r="X145" i="162"/>
  <c r="S145" i="162"/>
  <c r="U145" i="162"/>
  <c r="T145" i="162"/>
  <c r="O145" i="162"/>
  <c r="N145" i="162"/>
  <c r="AL144" i="162"/>
  <c r="AK144" i="162"/>
  <c r="AE144" i="162"/>
  <c r="AA144" i="162"/>
  <c r="Z144" i="162"/>
  <c r="AB144" i="162"/>
  <c r="W144" i="162"/>
  <c r="V144" i="162"/>
  <c r="X144" i="162"/>
  <c r="S144" i="162"/>
  <c r="R144" i="162"/>
  <c r="T144" i="162"/>
  <c r="O144" i="162"/>
  <c r="N144" i="162"/>
  <c r="AL143" i="162"/>
  <c r="AK143" i="162"/>
  <c r="AE143" i="162"/>
  <c r="AA143" i="162"/>
  <c r="Z143" i="162"/>
  <c r="AB143" i="162"/>
  <c r="W143" i="162"/>
  <c r="V143" i="162"/>
  <c r="X143" i="162"/>
  <c r="S143" i="162"/>
  <c r="R143" i="162"/>
  <c r="T143" i="162"/>
  <c r="O143" i="162"/>
  <c r="N143" i="162"/>
  <c r="AL142" i="162"/>
  <c r="AK142" i="162"/>
  <c r="AE142" i="162"/>
  <c r="AA142" i="162"/>
  <c r="Z142" i="162"/>
  <c r="AB142" i="162"/>
  <c r="W142" i="162"/>
  <c r="V142" i="162"/>
  <c r="X142" i="162"/>
  <c r="S142" i="162"/>
  <c r="R142" i="162"/>
  <c r="T142" i="162"/>
  <c r="O142" i="162"/>
  <c r="N142" i="162"/>
  <c r="AL141" i="162"/>
  <c r="AK141" i="162"/>
  <c r="AE141" i="162"/>
  <c r="AA141" i="162"/>
  <c r="Z141" i="162"/>
  <c r="AB141" i="162"/>
  <c r="W141" i="162"/>
  <c r="V141" i="162"/>
  <c r="X141" i="162"/>
  <c r="S141" i="162"/>
  <c r="R141" i="162"/>
  <c r="T141" i="162"/>
  <c r="O141" i="162"/>
  <c r="AL140" i="162"/>
  <c r="AK140" i="162"/>
  <c r="AE140" i="162"/>
  <c r="AA140" i="162"/>
  <c r="Z140" i="162"/>
  <c r="AB140" i="162"/>
  <c r="W140" i="162"/>
  <c r="V140" i="162"/>
  <c r="X140" i="162"/>
  <c r="S140" i="162"/>
  <c r="R140" i="162"/>
  <c r="T140" i="162"/>
  <c r="O140" i="162"/>
  <c r="N140" i="162"/>
  <c r="AL139" i="162"/>
  <c r="AK139" i="162"/>
  <c r="AE139" i="162"/>
  <c r="AA139" i="162"/>
  <c r="Z139" i="162"/>
  <c r="AB139" i="162"/>
  <c r="W139" i="162"/>
  <c r="V139" i="162"/>
  <c r="X139" i="162"/>
  <c r="S139" i="162"/>
  <c r="R139" i="162"/>
  <c r="T139" i="162"/>
  <c r="O139" i="162"/>
  <c r="N139" i="162"/>
  <c r="AL138" i="162"/>
  <c r="AK138" i="162"/>
  <c r="N111" i="165"/>
  <c r="N58" i="106"/>
  <c r="AE99" i="165"/>
  <c r="S100" i="165"/>
  <c r="S103" i="165"/>
  <c r="W106" i="165"/>
  <c r="K58" i="69"/>
  <c r="N106" i="167"/>
  <c r="N111" i="167"/>
  <c r="N73" i="170"/>
  <c r="N104" i="166"/>
  <c r="N107" i="166"/>
  <c r="N103" i="166"/>
  <c r="F58" i="101"/>
  <c r="AC99" i="165"/>
  <c r="U107" i="165"/>
  <c r="P62" i="57"/>
  <c r="N66" i="57"/>
  <c r="N80" i="57"/>
  <c r="W104" i="167"/>
  <c r="AE99" i="167"/>
  <c r="W106" i="166"/>
  <c r="W105" i="166"/>
  <c r="Q54" i="62"/>
  <c r="Y102" i="167"/>
  <c r="W102" i="167"/>
  <c r="U102" i="167"/>
  <c r="N102" i="167"/>
  <c r="Y100" i="167"/>
  <c r="U100" i="167"/>
  <c r="O54" i="77"/>
  <c r="N66" i="88"/>
  <c r="N80" i="88"/>
  <c r="O119" i="169"/>
  <c r="Q54" i="66"/>
  <c r="X61" i="170"/>
  <c r="Q80" i="93"/>
  <c r="R77" i="93"/>
  <c r="Q44" i="165"/>
  <c r="AJ140" i="165"/>
  <c r="AD140" i="165"/>
  <c r="Q80" i="63"/>
  <c r="R77" i="63"/>
  <c r="Q43" i="169"/>
  <c r="AF219" i="170"/>
  <c r="AB219" i="170"/>
  <c r="AD219" i="170"/>
  <c r="AJ139" i="169"/>
  <c r="AD139" i="169"/>
  <c r="Q80" i="59"/>
  <c r="R77" i="59"/>
  <c r="Q47" i="169"/>
  <c r="AF223" i="170"/>
  <c r="AB223" i="170"/>
  <c r="AD223" i="170"/>
  <c r="AJ143" i="169"/>
  <c r="AD143" i="169"/>
  <c r="AF218" i="170"/>
  <c r="Q80" i="64"/>
  <c r="R77" i="64"/>
  <c r="Q42" i="169"/>
  <c r="AB218" i="170"/>
  <c r="AD218" i="170"/>
  <c r="AJ138" i="169"/>
  <c r="AD138" i="169"/>
  <c r="AF222" i="170"/>
  <c r="Q80" i="60"/>
  <c r="R77" i="60"/>
  <c r="Q46" i="169"/>
  <c r="AB222" i="170"/>
  <c r="AD222" i="170"/>
  <c r="AJ142" i="169"/>
  <c r="AD142" i="169"/>
  <c r="Q80" i="58"/>
  <c r="R77" i="58"/>
  <c r="Q48" i="169"/>
  <c r="AF224" i="170"/>
  <c r="AB224" i="170"/>
  <c r="AD224" i="170"/>
  <c r="AJ144" i="169"/>
  <c r="AD144" i="169"/>
  <c r="Q80" i="68"/>
  <c r="R77" i="68"/>
  <c r="Q49" i="167"/>
  <c r="AJ145" i="167"/>
  <c r="AD145" i="167"/>
  <c r="R108" i="167"/>
  <c r="O108" i="167"/>
  <c r="W107" i="167"/>
  <c r="N107" i="167"/>
  <c r="Y105" i="167"/>
  <c r="W105" i="167"/>
  <c r="U105" i="167"/>
  <c r="N105" i="167"/>
  <c r="Y103" i="167"/>
  <c r="W103" i="167"/>
  <c r="U103" i="167"/>
  <c r="N103" i="167"/>
  <c r="O54" i="80"/>
  <c r="N66" i="80"/>
  <c r="N80" i="80"/>
  <c r="Q80" i="61"/>
  <c r="R77" i="61"/>
  <c r="Q45" i="169"/>
  <c r="AF221" i="170"/>
  <c r="AB221" i="170"/>
  <c r="AD221" i="170"/>
  <c r="AJ141" i="169"/>
  <c r="AD141" i="169"/>
  <c r="Q80" i="62"/>
  <c r="R77" i="62"/>
  <c r="Q44" i="169"/>
  <c r="AF220" i="170"/>
  <c r="AB220" i="170"/>
  <c r="AD220" i="170"/>
  <c r="AJ140" i="169"/>
  <c r="AD140" i="169"/>
  <c r="F58" i="108"/>
  <c r="H58" i="108"/>
  <c r="E58" i="107"/>
  <c r="F58" i="104"/>
  <c r="H58" i="104"/>
  <c r="E58" i="103"/>
  <c r="G58" i="103"/>
  <c r="X110" i="167"/>
  <c r="O123" i="167"/>
  <c r="U110" i="169"/>
  <c r="AC61" i="170"/>
  <c r="Y110" i="169"/>
  <c r="AG61" i="170"/>
  <c r="Z190" i="170"/>
  <c r="AD190" i="170"/>
  <c r="N62" i="66"/>
  <c r="R110" i="167"/>
  <c r="O117" i="167"/>
  <c r="O110" i="167"/>
  <c r="O115" i="167"/>
  <c r="V110" i="167"/>
  <c r="AD60" i="170"/>
  <c r="AF61" i="170"/>
  <c r="T110" i="167"/>
  <c r="O119" i="167"/>
  <c r="T110" i="166"/>
  <c r="O119" i="166"/>
  <c r="R110" i="166"/>
  <c r="Z59" i="170"/>
  <c r="O113" i="167"/>
  <c r="O110" i="166"/>
  <c r="O115" i="166"/>
  <c r="Q110" i="167"/>
  <c r="Y60" i="170"/>
  <c r="Z110" i="166"/>
  <c r="O125" i="166"/>
  <c r="X110" i="166"/>
  <c r="AF59" i="170"/>
  <c r="O125" i="169"/>
  <c r="O116" i="169"/>
  <c r="N62" i="80"/>
  <c r="N62" i="63"/>
  <c r="N62" i="59"/>
  <c r="N62" i="64"/>
  <c r="N62" i="60"/>
  <c r="N62" i="58"/>
  <c r="N62" i="61"/>
  <c r="N62" i="62"/>
  <c r="Q54" i="93"/>
  <c r="N62" i="93"/>
  <c r="O51" i="107"/>
  <c r="D58" i="106"/>
  <c r="F58" i="106"/>
  <c r="H58" i="106"/>
  <c r="J58" i="106"/>
  <c r="F58" i="105"/>
  <c r="H58" i="105"/>
  <c r="O51" i="103"/>
  <c r="O51" i="100"/>
  <c r="O51" i="52"/>
  <c r="O51" i="51"/>
  <c r="O51" i="50"/>
  <c r="N101" i="165"/>
  <c r="N110" i="165"/>
  <c r="W58" i="170"/>
  <c r="W101" i="165"/>
  <c r="U105" i="165"/>
  <c r="U106" i="165"/>
  <c r="Y107" i="165"/>
  <c r="Y110" i="165"/>
  <c r="AG58" i="170"/>
  <c r="Q54" i="64"/>
  <c r="Q54" i="60"/>
  <c r="O51" i="105"/>
  <c r="O51" i="102"/>
  <c r="O51" i="99"/>
  <c r="O51" i="98"/>
  <c r="N111" i="164"/>
  <c r="N70" i="170"/>
  <c r="O51" i="56"/>
  <c r="O51" i="123"/>
  <c r="Y104" i="166"/>
  <c r="O51" i="104"/>
  <c r="O51" i="101"/>
  <c r="J58" i="99"/>
  <c r="L58" i="99"/>
  <c r="N58" i="99"/>
  <c r="J58" i="98"/>
  <c r="O51" i="55"/>
  <c r="O51" i="54"/>
  <c r="O51" i="53"/>
  <c r="E58" i="108"/>
  <c r="H58" i="99"/>
  <c r="H58" i="98"/>
  <c r="L58" i="98"/>
  <c r="N58" i="98"/>
  <c r="E58" i="55"/>
  <c r="D58" i="51"/>
  <c r="F58" i="51"/>
  <c r="H58" i="51"/>
  <c r="J58" i="51"/>
  <c r="L58" i="51"/>
  <c r="N58" i="51"/>
  <c r="D58" i="50"/>
  <c r="F58" i="50"/>
  <c r="H58" i="50"/>
  <c r="J58" i="50"/>
  <c r="L58" i="50"/>
  <c r="N58" i="50"/>
  <c r="E58" i="122"/>
  <c r="D58" i="123"/>
  <c r="F58" i="123"/>
  <c r="H58" i="123"/>
  <c r="J58" i="123"/>
  <c r="L58" i="123"/>
  <c r="Y106" i="166"/>
  <c r="O54" i="90"/>
  <c r="N66" i="90"/>
  <c r="N80" i="90"/>
  <c r="Y101" i="166"/>
  <c r="W101" i="166"/>
  <c r="U101" i="166"/>
  <c r="N101" i="166"/>
  <c r="L58" i="106"/>
  <c r="E58" i="105"/>
  <c r="E58" i="52"/>
  <c r="U107" i="167"/>
  <c r="C54" i="108"/>
  <c r="D58" i="108"/>
  <c r="K54" i="108"/>
  <c r="K58" i="108"/>
  <c r="L58" i="108"/>
  <c r="C58" i="108"/>
  <c r="C58" i="107"/>
  <c r="C54" i="105"/>
  <c r="D58" i="105"/>
  <c r="K54" i="105"/>
  <c r="L58" i="105"/>
  <c r="C58" i="103"/>
  <c r="O54" i="103"/>
  <c r="N62" i="103"/>
  <c r="C58" i="102"/>
  <c r="C58" i="100"/>
  <c r="C54" i="55"/>
  <c r="O102" i="164"/>
  <c r="D58" i="55"/>
  <c r="R102" i="164"/>
  <c r="F58" i="55"/>
  <c r="T102" i="164"/>
  <c r="H58" i="55"/>
  <c r="K54" i="55"/>
  <c r="W102" i="164"/>
  <c r="X102" i="164"/>
  <c r="L58" i="55"/>
  <c r="D54" i="54"/>
  <c r="Q103" i="164"/>
  <c r="C54" i="52"/>
  <c r="O105" i="164"/>
  <c r="D58" i="52"/>
  <c r="R105" i="164"/>
  <c r="F58" i="52"/>
  <c r="T105" i="164"/>
  <c r="H58" i="52"/>
  <c r="K54" i="52"/>
  <c r="W105" i="164"/>
  <c r="X105" i="164"/>
  <c r="L58" i="52"/>
  <c r="Q106" i="164"/>
  <c r="E58" i="51"/>
  <c r="S106" i="164"/>
  <c r="G58" i="51"/>
  <c r="Q107" i="164"/>
  <c r="E58" i="50"/>
  <c r="C54" i="122"/>
  <c r="O108" i="164"/>
  <c r="D58" i="122"/>
  <c r="R108" i="164"/>
  <c r="F58" i="122"/>
  <c r="T108" i="164"/>
  <c r="H58" i="122"/>
  <c r="K54" i="122"/>
  <c r="W108" i="164"/>
  <c r="X108" i="164"/>
  <c r="L58" i="122"/>
  <c r="Q109" i="164"/>
  <c r="E58" i="123"/>
  <c r="S109" i="164"/>
  <c r="G58" i="123"/>
  <c r="AA109" i="165"/>
  <c r="O44" i="108"/>
  <c r="O51" i="108"/>
  <c r="N111" i="162"/>
  <c r="G54" i="108"/>
  <c r="G58" i="108"/>
  <c r="I54" i="108"/>
  <c r="I58" i="108"/>
  <c r="M54" i="108"/>
  <c r="M58" i="108"/>
  <c r="J58" i="108"/>
  <c r="N58" i="108"/>
  <c r="K58" i="105"/>
  <c r="K58" i="55"/>
  <c r="N58" i="123"/>
  <c r="C54" i="104"/>
  <c r="C58" i="104"/>
  <c r="D58" i="104"/>
  <c r="K54" i="104"/>
  <c r="L58" i="104"/>
  <c r="C54" i="101"/>
  <c r="C58" i="101"/>
  <c r="D58" i="101"/>
  <c r="K54" i="101"/>
  <c r="L58" i="101"/>
  <c r="I54" i="98"/>
  <c r="V100" i="164"/>
  <c r="K54" i="98"/>
  <c r="X100" i="164"/>
  <c r="M54" i="98"/>
  <c r="Z100" i="164"/>
  <c r="C54" i="56"/>
  <c r="O101" i="164"/>
  <c r="D58" i="56"/>
  <c r="R101" i="164"/>
  <c r="F58" i="56"/>
  <c r="T101" i="164"/>
  <c r="H58" i="56"/>
  <c r="K54" i="56"/>
  <c r="W101" i="164"/>
  <c r="X101" i="164"/>
  <c r="L58" i="56"/>
  <c r="T103" i="164"/>
  <c r="H58" i="54"/>
  <c r="K54" i="54"/>
  <c r="W103" i="164"/>
  <c r="X103" i="164"/>
  <c r="L58" i="54"/>
  <c r="C54" i="53"/>
  <c r="O104" i="164"/>
  <c r="D58" i="53"/>
  <c r="R104" i="164"/>
  <c r="F58" i="53"/>
  <c r="T104" i="164"/>
  <c r="H58" i="53"/>
  <c r="K54" i="53"/>
  <c r="W104" i="164"/>
  <c r="X104" i="164"/>
  <c r="L58" i="53"/>
  <c r="C54" i="51"/>
  <c r="O106" i="164"/>
  <c r="I54" i="51"/>
  <c r="V106" i="164"/>
  <c r="K54" i="51"/>
  <c r="X106" i="164"/>
  <c r="M54" i="51"/>
  <c r="Z106" i="164"/>
  <c r="C54" i="50"/>
  <c r="O107" i="164"/>
  <c r="I54" i="50"/>
  <c r="V107" i="164"/>
  <c r="K54" i="50"/>
  <c r="X107" i="164"/>
  <c r="M54" i="50"/>
  <c r="Z107" i="164"/>
  <c r="C54" i="123"/>
  <c r="O109" i="164"/>
  <c r="I54" i="123"/>
  <c r="V109" i="164"/>
  <c r="K54" i="123"/>
  <c r="X109" i="164"/>
  <c r="M54" i="123"/>
  <c r="Z109" i="164"/>
  <c r="Q44" i="108"/>
  <c r="D58" i="107"/>
  <c r="F58" i="107"/>
  <c r="H58" i="107"/>
  <c r="J58" i="107"/>
  <c r="L58" i="107"/>
  <c r="N58" i="107"/>
  <c r="C58" i="106"/>
  <c r="E58" i="106"/>
  <c r="K58" i="106"/>
  <c r="E58" i="104"/>
  <c r="K58" i="104"/>
  <c r="D58" i="103"/>
  <c r="F58" i="103"/>
  <c r="H58" i="103"/>
  <c r="J58" i="103"/>
  <c r="L58" i="103"/>
  <c r="N58" i="103"/>
  <c r="D58" i="102"/>
  <c r="F58" i="102"/>
  <c r="H58" i="102"/>
  <c r="J58" i="102"/>
  <c r="L58" i="102"/>
  <c r="N58" i="102"/>
  <c r="E58" i="101"/>
  <c r="K58" i="101"/>
  <c r="D58" i="100"/>
  <c r="F58" i="100"/>
  <c r="H58" i="100"/>
  <c r="J58" i="100"/>
  <c r="L58" i="100"/>
  <c r="N58" i="100"/>
  <c r="E58" i="56"/>
  <c r="E58" i="54"/>
  <c r="K58" i="54"/>
  <c r="E58" i="53"/>
  <c r="G58" i="53"/>
  <c r="AF185" i="170"/>
  <c r="AA105" i="169"/>
  <c r="Q54" i="61"/>
  <c r="AF189" i="170"/>
  <c r="AA109" i="169"/>
  <c r="Q54" i="57"/>
  <c r="AF184" i="170"/>
  <c r="AA104" i="169"/>
  <c r="Q114" i="169"/>
  <c r="O113" i="169"/>
  <c r="O193" i="170"/>
  <c r="P194" i="170"/>
  <c r="G58" i="75"/>
  <c r="S102" i="167"/>
  <c r="AF180" i="170"/>
  <c r="AA100" i="169"/>
  <c r="N181" i="170"/>
  <c r="N190" i="170"/>
  <c r="O194" i="170"/>
  <c r="W194" i="170"/>
  <c r="P195" i="170"/>
  <c r="O195" i="170"/>
  <c r="W195" i="170"/>
  <c r="P196" i="170"/>
  <c r="O196" i="170"/>
  <c r="W196" i="170"/>
  <c r="P197" i="170"/>
  <c r="O54" i="65"/>
  <c r="N66" i="65"/>
  <c r="N80" i="65"/>
  <c r="N101" i="169"/>
  <c r="N110" i="169"/>
  <c r="C58" i="65"/>
  <c r="C58" i="75"/>
  <c r="O54" i="75"/>
  <c r="N66" i="75"/>
  <c r="N80" i="75"/>
  <c r="O58" i="70"/>
  <c r="G58" i="85"/>
  <c r="S102" i="166"/>
  <c r="S110" i="166"/>
  <c r="O118" i="166"/>
  <c r="R113" i="166"/>
  <c r="AE99" i="166"/>
  <c r="N111" i="166"/>
  <c r="N72" i="170"/>
  <c r="AC99" i="166"/>
  <c r="C54" i="69"/>
  <c r="D58" i="69"/>
  <c r="C58" i="72"/>
  <c r="O58" i="72"/>
  <c r="O54" i="72"/>
  <c r="N66" i="72"/>
  <c r="N80" i="72"/>
  <c r="C58" i="74"/>
  <c r="O54" i="74"/>
  <c r="N66" i="74"/>
  <c r="N80" i="74"/>
  <c r="F54" i="89"/>
  <c r="F58" i="89"/>
  <c r="G58" i="89"/>
  <c r="O44" i="107"/>
  <c r="Q44" i="107"/>
  <c r="G54" i="107"/>
  <c r="G58" i="107"/>
  <c r="C58" i="105"/>
  <c r="O44" i="103"/>
  <c r="O44" i="102"/>
  <c r="Q44" i="102"/>
  <c r="G54" i="102"/>
  <c r="G58" i="102"/>
  <c r="O44" i="100"/>
  <c r="G54" i="100"/>
  <c r="G58" i="100"/>
  <c r="O44" i="99"/>
  <c r="Q44" i="99"/>
  <c r="G54" i="99"/>
  <c r="O44" i="98"/>
  <c r="G54" i="98"/>
  <c r="C58" i="56"/>
  <c r="C58" i="55"/>
  <c r="Q44" i="53"/>
  <c r="C58" i="53"/>
  <c r="E62" i="53"/>
  <c r="C58" i="52"/>
  <c r="O44" i="50"/>
  <c r="G54" i="50"/>
  <c r="C58" i="122"/>
  <c r="O44" i="123"/>
  <c r="Q44" i="123"/>
  <c r="Q54" i="80"/>
  <c r="Y107" i="167"/>
  <c r="Y101" i="167"/>
  <c r="Y106" i="167"/>
  <c r="Y104" i="167"/>
  <c r="W110" i="169"/>
  <c r="AE61" i="170"/>
  <c r="X190" i="170"/>
  <c r="I58" i="71"/>
  <c r="I58" i="73"/>
  <c r="U108" i="166"/>
  <c r="U106" i="166"/>
  <c r="U104" i="166"/>
  <c r="O54" i="71"/>
  <c r="N66" i="71"/>
  <c r="N80" i="71"/>
  <c r="O54" i="73"/>
  <c r="N66" i="73"/>
  <c r="N80" i="73"/>
  <c r="I58" i="76"/>
  <c r="Y105" i="166"/>
  <c r="Y103" i="166"/>
  <c r="O54" i="70"/>
  <c r="N66" i="70"/>
  <c r="N80" i="70"/>
  <c r="O54" i="76"/>
  <c r="N66" i="76"/>
  <c r="N80" i="76"/>
  <c r="G58" i="79"/>
  <c r="G58" i="87"/>
  <c r="O58" i="87"/>
  <c r="W108" i="166"/>
  <c r="N108" i="166"/>
  <c r="Y102" i="166"/>
  <c r="W102" i="166"/>
  <c r="U102" i="166"/>
  <c r="N102" i="166"/>
  <c r="Y100" i="166"/>
  <c r="W100" i="166"/>
  <c r="U100" i="166"/>
  <c r="N100" i="166"/>
  <c r="I58" i="84"/>
  <c r="G58" i="86"/>
  <c r="O58" i="86"/>
  <c r="O58" i="96"/>
  <c r="Y109" i="166"/>
  <c r="W109" i="166"/>
  <c r="U109" i="166"/>
  <c r="N109" i="166"/>
  <c r="Y107" i="166"/>
  <c r="W107" i="166"/>
  <c r="O54" i="82"/>
  <c r="N66" i="82"/>
  <c r="N80" i="82"/>
  <c r="O54" i="84"/>
  <c r="N66" i="84"/>
  <c r="N80" i="84"/>
  <c r="O54" i="86"/>
  <c r="N66" i="86"/>
  <c r="N80" i="86"/>
  <c r="G58" i="88"/>
  <c r="O58" i="88"/>
  <c r="D58" i="89"/>
  <c r="O54" i="97"/>
  <c r="N66" i="97"/>
  <c r="N80" i="97"/>
  <c r="O54" i="95"/>
  <c r="N66" i="95"/>
  <c r="N80" i="95"/>
  <c r="O54" i="91"/>
  <c r="N66" i="91"/>
  <c r="N80" i="91"/>
  <c r="O58" i="94"/>
  <c r="D54" i="98"/>
  <c r="Q100" i="164"/>
  <c r="I54" i="56"/>
  <c r="U101" i="164"/>
  <c r="V101" i="164"/>
  <c r="M54" i="56"/>
  <c r="Y101" i="164"/>
  <c r="Z101" i="164"/>
  <c r="I54" i="55"/>
  <c r="U102" i="164"/>
  <c r="V102" i="164"/>
  <c r="M54" i="55"/>
  <c r="Y102" i="164"/>
  <c r="Z102" i="164"/>
  <c r="I54" i="54"/>
  <c r="U103" i="164"/>
  <c r="V103" i="164"/>
  <c r="M54" i="54"/>
  <c r="Y103" i="164"/>
  <c r="Z103" i="164"/>
  <c r="I54" i="53"/>
  <c r="U104" i="164"/>
  <c r="V104" i="164"/>
  <c r="M54" i="53"/>
  <c r="Y104" i="164"/>
  <c r="Z104" i="164"/>
  <c r="I54" i="52"/>
  <c r="U105" i="164"/>
  <c r="V105" i="164"/>
  <c r="M54" i="52"/>
  <c r="Y105" i="164"/>
  <c r="Z105" i="164"/>
  <c r="I54" i="122"/>
  <c r="U108" i="164"/>
  <c r="V108" i="164"/>
  <c r="M54" i="122"/>
  <c r="Y108" i="164"/>
  <c r="Z108" i="164"/>
  <c r="AF183" i="170"/>
  <c r="AA103" i="169"/>
  <c r="AF187" i="170"/>
  <c r="AA107" i="169"/>
  <c r="AC107" i="169"/>
  <c r="Q54" i="59"/>
  <c r="AF182" i="170"/>
  <c r="AA102" i="169"/>
  <c r="AF186" i="170"/>
  <c r="AA106" i="169"/>
  <c r="AF188" i="170"/>
  <c r="AA108" i="169"/>
  <c r="Q54" i="58"/>
  <c r="W181" i="170"/>
  <c r="W190" i="170"/>
  <c r="R101" i="169"/>
  <c r="R110" i="169"/>
  <c r="F58" i="65"/>
  <c r="G58" i="74"/>
  <c r="S103" i="167"/>
  <c r="AA100" i="167"/>
  <c r="C58" i="89"/>
  <c r="O54" i="89"/>
  <c r="N66" i="89"/>
  <c r="N80" i="89"/>
  <c r="C58" i="85"/>
  <c r="O58" i="85"/>
  <c r="O54" i="85"/>
  <c r="N66" i="85"/>
  <c r="N80" i="85"/>
  <c r="O44" i="106"/>
  <c r="Q44" i="106"/>
  <c r="O51" i="106"/>
  <c r="G54" i="106"/>
  <c r="G58" i="106"/>
  <c r="I54" i="106"/>
  <c r="I58" i="106"/>
  <c r="M54" i="106"/>
  <c r="M58" i="106"/>
  <c r="O44" i="105"/>
  <c r="Q44" i="105"/>
  <c r="G54" i="105"/>
  <c r="G58" i="105"/>
  <c r="I54" i="105"/>
  <c r="I58" i="105"/>
  <c r="M54" i="105"/>
  <c r="M58" i="105"/>
  <c r="J58" i="105"/>
  <c r="N58" i="105"/>
  <c r="O44" i="104"/>
  <c r="Q44" i="104"/>
  <c r="G54" i="104"/>
  <c r="G58" i="104"/>
  <c r="I54" i="104"/>
  <c r="I58" i="104"/>
  <c r="M54" i="104"/>
  <c r="M58" i="104"/>
  <c r="J58" i="104"/>
  <c r="N58" i="104"/>
  <c r="Q44" i="103"/>
  <c r="O44" i="101"/>
  <c r="Q44" i="101"/>
  <c r="G54" i="101"/>
  <c r="G58" i="101"/>
  <c r="I54" i="101"/>
  <c r="I58" i="101"/>
  <c r="M54" i="101"/>
  <c r="M58" i="101"/>
  <c r="J58" i="101"/>
  <c r="N58" i="101"/>
  <c r="Q44" i="100"/>
  <c r="D54" i="99"/>
  <c r="C54" i="99"/>
  <c r="E58" i="99"/>
  <c r="Q44" i="98"/>
  <c r="E58" i="98"/>
  <c r="O44" i="56"/>
  <c r="Q44" i="56"/>
  <c r="G54" i="56"/>
  <c r="S101" i="164"/>
  <c r="J58" i="56"/>
  <c r="N58" i="56"/>
  <c r="O44" i="55"/>
  <c r="Q44" i="55"/>
  <c r="G54" i="55"/>
  <c r="S102" i="164"/>
  <c r="J58" i="55"/>
  <c r="N58" i="55"/>
  <c r="O44" i="54"/>
  <c r="Q44" i="54"/>
  <c r="G54" i="54"/>
  <c r="J58" i="54"/>
  <c r="N58" i="54"/>
  <c r="J58" i="53"/>
  <c r="N58" i="53"/>
  <c r="O44" i="52"/>
  <c r="Q44" i="52"/>
  <c r="G54" i="52"/>
  <c r="S105" i="164"/>
  <c r="J58" i="52"/>
  <c r="N58" i="52"/>
  <c r="Q44" i="51"/>
  <c r="Q44" i="50"/>
  <c r="O44" i="122"/>
  <c r="Q44" i="122"/>
  <c r="G54" i="122"/>
  <c r="S108" i="164"/>
  <c r="J58" i="122"/>
  <c r="N58" i="122"/>
  <c r="O58" i="80"/>
  <c r="Q54" i="63"/>
  <c r="AB190" i="170"/>
  <c r="S110" i="169"/>
  <c r="M58" i="69"/>
  <c r="I58" i="69"/>
  <c r="G58" i="73"/>
  <c r="Y108" i="166"/>
  <c r="G58" i="76"/>
  <c r="O58" i="78"/>
  <c r="U105" i="166"/>
  <c r="N108" i="167"/>
  <c r="G58" i="81"/>
  <c r="O58" i="81"/>
  <c r="O54" i="79"/>
  <c r="N66" i="79"/>
  <c r="N80" i="79"/>
  <c r="O54" i="81"/>
  <c r="N66" i="81"/>
  <c r="N80" i="81"/>
  <c r="O54" i="83"/>
  <c r="N66" i="83"/>
  <c r="N80" i="83"/>
  <c r="O54" i="87"/>
  <c r="N66" i="87"/>
  <c r="N80" i="87"/>
  <c r="Q54" i="88"/>
  <c r="O54" i="78"/>
  <c r="N66" i="78"/>
  <c r="N80" i="78"/>
  <c r="I58" i="90"/>
  <c r="O58" i="90"/>
  <c r="O54" i="92"/>
  <c r="N66" i="92"/>
  <c r="N80" i="92"/>
  <c r="O54" i="96"/>
  <c r="N66" i="96"/>
  <c r="N80" i="96"/>
  <c r="O58" i="97"/>
  <c r="O54" i="94"/>
  <c r="N66" i="94"/>
  <c r="N80" i="94"/>
  <c r="S162" i="162"/>
  <c r="AD162" i="162"/>
  <c r="V110" i="166"/>
  <c r="O121" i="166"/>
  <c r="N162" i="162"/>
  <c r="O162" i="162"/>
  <c r="W162" i="162"/>
  <c r="E66" i="80"/>
  <c r="AA107" i="166"/>
  <c r="AI139" i="162"/>
  <c r="Q146" i="166"/>
  <c r="P140" i="162"/>
  <c r="Q140" i="162"/>
  <c r="P146" i="167"/>
  <c r="D24" i="167"/>
  <c r="Q146" i="167"/>
  <c r="Q146" i="165"/>
  <c r="P142" i="162"/>
  <c r="Q142" i="162"/>
  <c r="P144" i="162"/>
  <c r="Q144" i="162"/>
  <c r="AI141" i="162"/>
  <c r="Q141" i="162"/>
  <c r="P143" i="162"/>
  <c r="Q143" i="162"/>
  <c r="P145" i="162"/>
  <c r="Q145" i="162"/>
  <c r="Q139" i="162"/>
  <c r="AI140" i="162"/>
  <c r="P139" i="162"/>
  <c r="U146" i="166"/>
  <c r="U146" i="167"/>
  <c r="P146" i="166"/>
  <c r="D24" i="166"/>
  <c r="U146" i="165"/>
  <c r="P146" i="165"/>
  <c r="D24" i="165"/>
  <c r="Y59" i="170"/>
  <c r="Y146" i="165"/>
  <c r="O117" i="166"/>
  <c r="AC146" i="165"/>
  <c r="U139" i="162"/>
  <c r="AC139" i="162"/>
  <c r="Y140" i="162"/>
  <c r="U141" i="162"/>
  <c r="AC141" i="162"/>
  <c r="Y142" i="162"/>
  <c r="U143" i="162"/>
  <c r="AC143" i="162"/>
  <c r="Y144" i="162"/>
  <c r="AC145" i="162"/>
  <c r="AC146" i="167"/>
  <c r="Y146" i="167"/>
  <c r="AC146" i="166"/>
  <c r="Y146" i="166"/>
  <c r="Y139" i="162"/>
  <c r="U140" i="162"/>
  <c r="AC140" i="162"/>
  <c r="Y141" i="162"/>
  <c r="U142" i="162"/>
  <c r="AC142" i="162"/>
  <c r="Y143" i="162"/>
  <c r="U144" i="162"/>
  <c r="AC144" i="162"/>
  <c r="Y145" i="162"/>
  <c r="S110" i="165"/>
  <c r="AA58" i="170"/>
  <c r="T110" i="165"/>
  <c r="O119" i="165"/>
  <c r="AI142" i="162"/>
  <c r="AI144" i="162"/>
  <c r="AI153" i="162"/>
  <c r="AI154" i="162"/>
  <c r="AI155" i="162"/>
  <c r="AI156" i="162"/>
  <c r="AI157" i="162"/>
  <c r="AI159" i="162"/>
  <c r="AI160" i="162"/>
  <c r="AI161" i="162"/>
  <c r="AB60" i="170"/>
  <c r="AI162" i="166"/>
  <c r="H24" i="166"/>
  <c r="AI162" i="165"/>
  <c r="H24" i="165"/>
  <c r="AI158" i="162"/>
  <c r="AI143" i="162"/>
  <c r="AI145" i="162"/>
  <c r="Q110" i="165"/>
  <c r="O116" i="165"/>
  <c r="C24" i="165"/>
  <c r="AI152" i="162"/>
  <c r="O113" i="165"/>
  <c r="AI162" i="167"/>
  <c r="H24" i="167"/>
  <c r="N71" i="170"/>
  <c r="X110" i="165"/>
  <c r="V110" i="165"/>
  <c r="O110" i="165"/>
  <c r="Z110" i="165"/>
  <c r="AE138" i="162"/>
  <c r="AA138" i="162"/>
  <c r="Z138" i="162"/>
  <c r="AB138" i="162"/>
  <c r="W138" i="162"/>
  <c r="V138" i="162"/>
  <c r="X138" i="162"/>
  <c r="R138" i="162"/>
  <c r="T138" i="162"/>
  <c r="O138" i="162"/>
  <c r="N138" i="162"/>
  <c r="AL137" i="162"/>
  <c r="AK137" i="162"/>
  <c r="AE137" i="162"/>
  <c r="AA137" i="162"/>
  <c r="Z137" i="162"/>
  <c r="AB137" i="162"/>
  <c r="W137" i="162"/>
  <c r="V137" i="162"/>
  <c r="X137" i="162"/>
  <c r="S137" i="162"/>
  <c r="R137" i="162"/>
  <c r="T137" i="162"/>
  <c r="O137" i="162"/>
  <c r="N137" i="162"/>
  <c r="AL136" i="162"/>
  <c r="AK136" i="162"/>
  <c r="AE136" i="162"/>
  <c r="AA136" i="162"/>
  <c r="Z136" i="162"/>
  <c r="AB136" i="162"/>
  <c r="W136" i="162"/>
  <c r="V136" i="162"/>
  <c r="X136" i="162"/>
  <c r="S136" i="162"/>
  <c r="R136" i="162"/>
  <c r="T136" i="162"/>
  <c r="O136" i="162"/>
  <c r="N136" i="162"/>
  <c r="AJ135" i="162"/>
  <c r="R113" i="162"/>
  <c r="Q114" i="162"/>
  <c r="O116" i="167"/>
  <c r="K58" i="56"/>
  <c r="AE99" i="164"/>
  <c r="AD100" i="164"/>
  <c r="K58" i="122"/>
  <c r="AC99" i="164"/>
  <c r="Q80" i="57"/>
  <c r="AF225" i="170"/>
  <c r="AB225" i="170"/>
  <c r="AD225" i="170"/>
  <c r="AJ145" i="169"/>
  <c r="AD145" i="169"/>
  <c r="X60" i="170"/>
  <c r="O123" i="166"/>
  <c r="N110" i="167"/>
  <c r="O114" i="167"/>
  <c r="R114" i="167"/>
  <c r="O121" i="167"/>
  <c r="AF60" i="170"/>
  <c r="Q54" i="95"/>
  <c r="O58" i="76"/>
  <c r="O58" i="73"/>
  <c r="Q54" i="90"/>
  <c r="K58" i="53"/>
  <c r="R113" i="164"/>
  <c r="O113" i="164"/>
  <c r="K58" i="52"/>
  <c r="Q54" i="103"/>
  <c r="AA107" i="165"/>
  <c r="N62" i="77"/>
  <c r="N66" i="77"/>
  <c r="N80" i="77"/>
  <c r="AD136" i="167"/>
  <c r="Q54" i="77"/>
  <c r="N66" i="103"/>
  <c r="N80" i="103"/>
  <c r="E24" i="165"/>
  <c r="U110" i="167"/>
  <c r="AC60" i="170"/>
  <c r="X59" i="170"/>
  <c r="AH59" i="170"/>
  <c r="Q80" i="66"/>
  <c r="AF216" i="170"/>
  <c r="AB216" i="170"/>
  <c r="AD216" i="170"/>
  <c r="AJ136" i="169"/>
  <c r="AD136" i="169"/>
  <c r="W110" i="167"/>
  <c r="O122" i="167"/>
  <c r="Q80" i="96"/>
  <c r="R77" i="96"/>
  <c r="Q41" i="165"/>
  <c r="AD137" i="165"/>
  <c r="AJ137" i="165"/>
  <c r="Q80" i="83"/>
  <c r="R77" i="83"/>
  <c r="Q44" i="166"/>
  <c r="AJ140" i="166"/>
  <c r="AD140" i="166"/>
  <c r="Q80" i="79"/>
  <c r="R77" i="79"/>
  <c r="Q48" i="166"/>
  <c r="AJ144" i="166"/>
  <c r="AD144" i="166"/>
  <c r="Q80" i="91"/>
  <c r="R77" i="91"/>
  <c r="Q46" i="165"/>
  <c r="AJ142" i="165"/>
  <c r="AD142" i="165"/>
  <c r="Q80" i="97"/>
  <c r="R77" i="97"/>
  <c r="Q40" i="165"/>
  <c r="AJ136" i="165"/>
  <c r="AD136" i="165"/>
  <c r="Q80" i="84"/>
  <c r="R77" i="84"/>
  <c r="Q43" i="166"/>
  <c r="AJ139" i="166"/>
  <c r="AD139" i="166"/>
  <c r="Q80" i="70"/>
  <c r="R77" i="70"/>
  <c r="Q47" i="167"/>
  <c r="AJ143" i="167"/>
  <c r="AD143" i="167"/>
  <c r="Q80" i="73"/>
  <c r="R77" i="73"/>
  <c r="Q44" i="167"/>
  <c r="AJ140" i="167"/>
  <c r="AD140" i="167"/>
  <c r="Q80" i="75"/>
  <c r="R77" i="75"/>
  <c r="Q42" i="167"/>
  <c r="AJ138" i="167"/>
  <c r="AD138" i="167"/>
  <c r="Q80" i="65"/>
  <c r="R77" i="65"/>
  <c r="Q41" i="169"/>
  <c r="AF217" i="170"/>
  <c r="AB217" i="170"/>
  <c r="AJ137" i="169"/>
  <c r="AD137" i="169"/>
  <c r="Q80" i="88"/>
  <c r="R77" i="88"/>
  <c r="Q49" i="165"/>
  <c r="AJ145" i="165"/>
  <c r="AD145" i="165"/>
  <c r="AF141" i="169"/>
  <c r="AH142" i="169"/>
  <c r="AG141" i="169"/>
  <c r="P29" i="169"/>
  <c r="R29" i="169"/>
  <c r="AM141" i="169"/>
  <c r="AI221" i="170"/>
  <c r="Q80" i="80"/>
  <c r="R77" i="80"/>
  <c r="Q47" i="166"/>
  <c r="AJ143" i="166"/>
  <c r="AD143" i="166"/>
  <c r="AF145" i="167"/>
  <c r="AG145" i="167"/>
  <c r="P33" i="167"/>
  <c r="R33" i="167"/>
  <c r="AM145" i="167"/>
  <c r="AF142" i="169"/>
  <c r="AH143" i="169"/>
  <c r="AG142" i="169"/>
  <c r="AM138" i="169"/>
  <c r="AI218" i="170"/>
  <c r="AF143" i="169"/>
  <c r="AH144" i="169"/>
  <c r="AG143" i="169"/>
  <c r="AM143" i="169"/>
  <c r="P31" i="169"/>
  <c r="R31" i="169"/>
  <c r="AI223" i="170"/>
  <c r="AF140" i="165"/>
  <c r="AG140" i="165"/>
  <c r="AM140" i="165"/>
  <c r="Q80" i="94"/>
  <c r="R77" i="94"/>
  <c r="Q43" i="165"/>
  <c r="AJ139" i="165"/>
  <c r="AD139" i="165"/>
  <c r="Q80" i="92"/>
  <c r="R77" i="92"/>
  <c r="Q45" i="165"/>
  <c r="AJ141" i="165"/>
  <c r="AD141" i="165"/>
  <c r="Q80" i="78"/>
  <c r="R77" i="78"/>
  <c r="Q49" i="166"/>
  <c r="AJ145" i="166"/>
  <c r="AD145" i="166"/>
  <c r="Q80" i="87"/>
  <c r="R77" i="87"/>
  <c r="Q40" i="166"/>
  <c r="AJ136" i="166"/>
  <c r="AD136" i="166"/>
  <c r="Q80" i="81"/>
  <c r="R77" i="81"/>
  <c r="Q46" i="166"/>
  <c r="AJ142" i="166"/>
  <c r="AD142" i="166"/>
  <c r="Q80" i="85"/>
  <c r="R77" i="85"/>
  <c r="Q42" i="166"/>
  <c r="AJ138" i="166"/>
  <c r="AD138" i="166"/>
  <c r="Q80" i="89"/>
  <c r="R77" i="89"/>
  <c r="Q48" i="165"/>
  <c r="AJ144" i="165"/>
  <c r="AD144" i="165"/>
  <c r="Q80" i="95"/>
  <c r="R77" i="95"/>
  <c r="Q42" i="165"/>
  <c r="AJ138" i="165"/>
  <c r="AD138" i="165"/>
  <c r="Q80" i="86"/>
  <c r="R77" i="86"/>
  <c r="Q41" i="166"/>
  <c r="AJ137" i="166"/>
  <c r="AD137" i="166"/>
  <c r="Q80" i="82"/>
  <c r="R77" i="82"/>
  <c r="Q45" i="166"/>
  <c r="AJ141" i="166"/>
  <c r="AD141" i="166"/>
  <c r="Q80" i="76"/>
  <c r="R77" i="76"/>
  <c r="Q41" i="167"/>
  <c r="AJ137" i="167"/>
  <c r="AD137" i="167"/>
  <c r="Q80" i="71"/>
  <c r="R77" i="71"/>
  <c r="Q46" i="167"/>
  <c r="AJ142" i="167"/>
  <c r="AD142" i="167"/>
  <c r="Q80" i="74"/>
  <c r="R77" i="74"/>
  <c r="Q43" i="167"/>
  <c r="AJ139" i="167"/>
  <c r="AD139" i="167"/>
  <c r="Q80" i="72"/>
  <c r="R77" i="72"/>
  <c r="Q45" i="167"/>
  <c r="AJ141" i="167"/>
  <c r="AD141" i="167"/>
  <c r="Q80" i="90"/>
  <c r="R77" i="90"/>
  <c r="Q47" i="165"/>
  <c r="AJ143" i="165"/>
  <c r="AD143" i="165"/>
  <c r="AF140" i="169"/>
  <c r="AH141" i="169"/>
  <c r="AG140" i="169"/>
  <c r="AI220" i="170"/>
  <c r="AM140" i="169"/>
  <c r="Q80" i="77"/>
  <c r="R77" i="77"/>
  <c r="Q40" i="167"/>
  <c r="AF144" i="169"/>
  <c r="AH145" i="169"/>
  <c r="AG144" i="169"/>
  <c r="AM144" i="169"/>
  <c r="AI224" i="170"/>
  <c r="P30" i="169"/>
  <c r="R30" i="169"/>
  <c r="AM142" i="169"/>
  <c r="AI222" i="170"/>
  <c r="AF138" i="169"/>
  <c r="AH139" i="169"/>
  <c r="AG138" i="169"/>
  <c r="AF139" i="169"/>
  <c r="AH140" i="169"/>
  <c r="AG139" i="169"/>
  <c r="AI219" i="170"/>
  <c r="AM139" i="169"/>
  <c r="Z60" i="170"/>
  <c r="AB59" i="170"/>
  <c r="R115" i="167"/>
  <c r="R116" i="167"/>
  <c r="Q110" i="164"/>
  <c r="O116" i="164"/>
  <c r="N62" i="96"/>
  <c r="N62" i="83"/>
  <c r="N62" i="79"/>
  <c r="N62" i="91"/>
  <c r="N62" i="97"/>
  <c r="N62" i="84"/>
  <c r="N62" i="70"/>
  <c r="N62" i="73"/>
  <c r="N62" i="75"/>
  <c r="N62" i="65"/>
  <c r="N62" i="94"/>
  <c r="N62" i="92"/>
  <c r="N62" i="78"/>
  <c r="N62" i="87"/>
  <c r="N62" i="81"/>
  <c r="N62" i="85"/>
  <c r="N62" i="89"/>
  <c r="N62" i="95"/>
  <c r="N62" i="86"/>
  <c r="N62" i="82"/>
  <c r="N62" i="76"/>
  <c r="N62" i="71"/>
  <c r="N62" i="74"/>
  <c r="N62" i="72"/>
  <c r="N62" i="90"/>
  <c r="O197" i="170"/>
  <c r="W197" i="170"/>
  <c r="P198" i="170"/>
  <c r="O198" i="170"/>
  <c r="W198" i="170"/>
  <c r="P199" i="170"/>
  <c r="O199" i="170"/>
  <c r="W199" i="170"/>
  <c r="P200" i="170"/>
  <c r="O200" i="170"/>
  <c r="W200" i="170"/>
  <c r="T110" i="164"/>
  <c r="O119" i="164"/>
  <c r="AA59" i="170"/>
  <c r="U110" i="166"/>
  <c r="AC59" i="170"/>
  <c r="O58" i="65"/>
  <c r="N101" i="164"/>
  <c r="O54" i="56"/>
  <c r="N66" i="56"/>
  <c r="N80" i="56"/>
  <c r="Q114" i="164"/>
  <c r="N108" i="164"/>
  <c r="O54" i="122"/>
  <c r="N66" i="122"/>
  <c r="N80" i="122"/>
  <c r="N105" i="164"/>
  <c r="O54" i="52"/>
  <c r="N66" i="52"/>
  <c r="N80" i="52"/>
  <c r="C54" i="54"/>
  <c r="O103" i="164"/>
  <c r="D58" i="54"/>
  <c r="N102" i="164"/>
  <c r="O54" i="55"/>
  <c r="N66" i="55"/>
  <c r="N80" i="55"/>
  <c r="M58" i="53"/>
  <c r="I58" i="53"/>
  <c r="M58" i="54"/>
  <c r="I58" i="54"/>
  <c r="M58" i="56"/>
  <c r="I58" i="56"/>
  <c r="O54" i="106"/>
  <c r="N66" i="106"/>
  <c r="N80" i="106"/>
  <c r="X110" i="164"/>
  <c r="O123" i="164"/>
  <c r="Z110" i="164"/>
  <c r="V110" i="164"/>
  <c r="O121" i="164"/>
  <c r="G58" i="122"/>
  <c r="G58" i="52"/>
  <c r="M58" i="55"/>
  <c r="I58" i="55"/>
  <c r="O58" i="100"/>
  <c r="O58" i="102"/>
  <c r="O58" i="103"/>
  <c r="O54" i="105"/>
  <c r="N66" i="105"/>
  <c r="N80" i="105"/>
  <c r="O58" i="107"/>
  <c r="Q54" i="96"/>
  <c r="AA101" i="165"/>
  <c r="AA109" i="166"/>
  <c r="Q54" i="78"/>
  <c r="AA104" i="166"/>
  <c r="Q54" i="83"/>
  <c r="AA108" i="166"/>
  <c r="AA61" i="170"/>
  <c r="O118" i="169"/>
  <c r="F54" i="54"/>
  <c r="S103" i="164"/>
  <c r="C58" i="99"/>
  <c r="AA102" i="166"/>
  <c r="Q54" i="85"/>
  <c r="AA108" i="165"/>
  <c r="Q54" i="89"/>
  <c r="Z61" i="170"/>
  <c r="O117" i="169"/>
  <c r="C54" i="98"/>
  <c r="O100" i="164"/>
  <c r="O110" i="164"/>
  <c r="O115" i="164"/>
  <c r="Q54" i="91"/>
  <c r="AA106" i="165"/>
  <c r="Q54" i="97"/>
  <c r="AA100" i="165"/>
  <c r="AA103" i="166"/>
  <c r="Q54" i="84"/>
  <c r="AA101" i="167"/>
  <c r="Q54" i="76"/>
  <c r="AA104" i="167"/>
  <c r="Q54" i="73"/>
  <c r="F54" i="98"/>
  <c r="S100" i="164"/>
  <c r="G58" i="98"/>
  <c r="O54" i="69"/>
  <c r="N66" i="69"/>
  <c r="N80" i="69"/>
  <c r="C58" i="69"/>
  <c r="O58" i="69"/>
  <c r="AA102" i="167"/>
  <c r="Q54" i="75"/>
  <c r="AF181" i="170"/>
  <c r="AH181" i="170"/>
  <c r="AA101" i="169"/>
  <c r="AA110" i="169"/>
  <c r="Q54" i="65"/>
  <c r="AC100" i="169"/>
  <c r="Q54" i="94"/>
  <c r="AA103" i="165"/>
  <c r="Q54" i="92"/>
  <c r="AA105" i="165"/>
  <c r="AA100" i="166"/>
  <c r="AA106" i="166"/>
  <c r="Q54" i="81"/>
  <c r="W61" i="170"/>
  <c r="O114" i="169"/>
  <c r="R114" i="169"/>
  <c r="AA102" i="165"/>
  <c r="AA101" i="166"/>
  <c r="Q54" i="86"/>
  <c r="AA105" i="166"/>
  <c r="Q54" i="82"/>
  <c r="AA107" i="167"/>
  <c r="AA106" i="167"/>
  <c r="Q54" i="71"/>
  <c r="S107" i="164"/>
  <c r="G58" i="50"/>
  <c r="F54" i="99"/>
  <c r="F58" i="99"/>
  <c r="G58" i="99"/>
  <c r="AA103" i="167"/>
  <c r="Q54" i="74"/>
  <c r="AA105" i="167"/>
  <c r="Q54" i="72"/>
  <c r="Q114" i="166"/>
  <c r="O113" i="166"/>
  <c r="AH180" i="170"/>
  <c r="AF190" i="170"/>
  <c r="Y109" i="164"/>
  <c r="M58" i="123"/>
  <c r="W109" i="164"/>
  <c r="K58" i="123"/>
  <c r="U109" i="164"/>
  <c r="I58" i="123"/>
  <c r="N109" i="164"/>
  <c r="C58" i="123"/>
  <c r="O54" i="123"/>
  <c r="N66" i="123"/>
  <c r="N80" i="123"/>
  <c r="Y107" i="164"/>
  <c r="M58" i="50"/>
  <c r="W107" i="164"/>
  <c r="K58" i="50"/>
  <c r="U107" i="164"/>
  <c r="I58" i="50"/>
  <c r="N107" i="164"/>
  <c r="C58" i="50"/>
  <c r="O54" i="50"/>
  <c r="N66" i="50"/>
  <c r="N80" i="50"/>
  <c r="Y106" i="164"/>
  <c r="M58" i="51"/>
  <c r="W106" i="164"/>
  <c r="K58" i="51"/>
  <c r="U106" i="164"/>
  <c r="I58" i="51"/>
  <c r="N106" i="164"/>
  <c r="C58" i="51"/>
  <c r="O54" i="51"/>
  <c r="N66" i="51"/>
  <c r="N80" i="51"/>
  <c r="N104" i="164"/>
  <c r="O54" i="53"/>
  <c r="N66" i="53"/>
  <c r="N80" i="53"/>
  <c r="Y100" i="164"/>
  <c r="M58" i="98"/>
  <c r="W100" i="164"/>
  <c r="K58" i="98"/>
  <c r="U100" i="164"/>
  <c r="I58" i="98"/>
  <c r="N110" i="166"/>
  <c r="W110" i="166"/>
  <c r="O58" i="74"/>
  <c r="Q54" i="79"/>
  <c r="O58" i="89"/>
  <c r="Y110" i="166"/>
  <c r="AG59" i="170"/>
  <c r="Y110" i="167"/>
  <c r="AG60" i="170"/>
  <c r="R108" i="165"/>
  <c r="R110" i="165"/>
  <c r="Z58" i="170"/>
  <c r="O58" i="101"/>
  <c r="O58" i="104"/>
  <c r="O58" i="105"/>
  <c r="Q54" i="87"/>
  <c r="Q54" i="70"/>
  <c r="O58" i="75"/>
  <c r="S110" i="167"/>
  <c r="G58" i="54"/>
  <c r="G58" i="56"/>
  <c r="O54" i="101"/>
  <c r="N66" i="101"/>
  <c r="N80" i="101"/>
  <c r="O54" i="104"/>
  <c r="N66" i="104"/>
  <c r="N80" i="104"/>
  <c r="M58" i="122"/>
  <c r="I58" i="122"/>
  <c r="M58" i="52"/>
  <c r="I58" i="52"/>
  <c r="G58" i="55"/>
  <c r="D58" i="98"/>
  <c r="D58" i="99"/>
  <c r="O54" i="100"/>
  <c r="N66" i="100"/>
  <c r="N80" i="100"/>
  <c r="O54" i="102"/>
  <c r="N66" i="102"/>
  <c r="N80" i="102"/>
  <c r="O54" i="107"/>
  <c r="N66" i="107"/>
  <c r="N80" i="107"/>
  <c r="O58" i="108"/>
  <c r="O54" i="108"/>
  <c r="N66" i="108"/>
  <c r="N80" i="108"/>
  <c r="AD59" i="170"/>
  <c r="AI136" i="162"/>
  <c r="P113" i="170"/>
  <c r="AI138" i="162"/>
  <c r="P138" i="162"/>
  <c r="Q138" i="162"/>
  <c r="AI137" i="162"/>
  <c r="Q136" i="162"/>
  <c r="P137" i="162"/>
  <c r="Q137" i="162"/>
  <c r="AD57" i="170"/>
  <c r="X146" i="162"/>
  <c r="D26" i="162"/>
  <c r="P136" i="162"/>
  <c r="T146" i="162"/>
  <c r="D25" i="162"/>
  <c r="AB146" i="162"/>
  <c r="D27" i="162"/>
  <c r="AC136" i="162"/>
  <c r="U136" i="162"/>
  <c r="Y137" i="162"/>
  <c r="U138" i="162"/>
  <c r="AC138" i="162"/>
  <c r="O118" i="165"/>
  <c r="P85" i="170"/>
  <c r="Y136" i="162"/>
  <c r="U137" i="162"/>
  <c r="AC137" i="162"/>
  <c r="Y138" i="162"/>
  <c r="O114" i="165"/>
  <c r="AB58" i="170"/>
  <c r="R146" i="162"/>
  <c r="Z146" i="162"/>
  <c r="O146" i="162"/>
  <c r="W146" i="162"/>
  <c r="AE146" i="162"/>
  <c r="AI162" i="162"/>
  <c r="Y58" i="170"/>
  <c r="O113" i="162"/>
  <c r="AF57" i="170"/>
  <c r="N146" i="162"/>
  <c r="V146" i="162"/>
  <c r="H24" i="164"/>
  <c r="S146" i="162"/>
  <c r="AA146" i="162"/>
  <c r="AH58" i="170"/>
  <c r="O125" i="165"/>
  <c r="U110" i="165"/>
  <c r="AC58" i="170"/>
  <c r="AD58" i="170"/>
  <c r="O121" i="165"/>
  <c r="W110" i="165"/>
  <c r="AE58" i="170"/>
  <c r="AF58" i="170"/>
  <c r="O123" i="165"/>
  <c r="N69" i="170"/>
  <c r="X58" i="170"/>
  <c r="O115" i="165"/>
  <c r="Q115" i="167"/>
  <c r="Y109" i="162"/>
  <c r="X109" i="162"/>
  <c r="W109" i="162"/>
  <c r="V109" i="162"/>
  <c r="U109" i="162"/>
  <c r="T109" i="162"/>
  <c r="S109" i="162"/>
  <c r="Q109" i="162"/>
  <c r="O109" i="162"/>
  <c r="N109" i="162"/>
  <c r="Z108" i="162"/>
  <c r="Y108" i="162"/>
  <c r="X108" i="162"/>
  <c r="W108" i="162"/>
  <c r="V108" i="162"/>
  <c r="U108" i="162"/>
  <c r="T108" i="162"/>
  <c r="S108" i="162"/>
  <c r="R108" i="162"/>
  <c r="Q108" i="162"/>
  <c r="O108" i="162"/>
  <c r="N108" i="162"/>
  <c r="Z107" i="162"/>
  <c r="Y107" i="162"/>
  <c r="X107" i="162"/>
  <c r="W107" i="162"/>
  <c r="V107" i="162"/>
  <c r="U107" i="162"/>
  <c r="T107" i="162"/>
  <c r="S107" i="162"/>
  <c r="R107" i="162"/>
  <c r="Q107" i="162"/>
  <c r="O107" i="162"/>
  <c r="N107" i="162"/>
  <c r="AA106" i="162"/>
  <c r="Z106" i="162"/>
  <c r="Y106" i="162"/>
  <c r="X106" i="162"/>
  <c r="W106" i="162"/>
  <c r="V106" i="162"/>
  <c r="U106" i="162"/>
  <c r="T106" i="162"/>
  <c r="S106" i="162"/>
  <c r="R106" i="162"/>
  <c r="Q106" i="162"/>
  <c r="O106" i="162"/>
  <c r="N106" i="162"/>
  <c r="AA105" i="162"/>
  <c r="Z105" i="162"/>
  <c r="Y105" i="162"/>
  <c r="X105" i="162"/>
  <c r="W105" i="162"/>
  <c r="V105" i="162"/>
  <c r="U105" i="162"/>
  <c r="T105" i="162"/>
  <c r="S105" i="162"/>
  <c r="R105" i="162"/>
  <c r="Q105" i="162"/>
  <c r="O105" i="162"/>
  <c r="N105" i="162"/>
  <c r="Z104" i="162"/>
  <c r="Y104" i="162"/>
  <c r="X104" i="162"/>
  <c r="W104" i="162"/>
  <c r="V104" i="162"/>
  <c r="U104" i="162"/>
  <c r="T104" i="162"/>
  <c r="S104" i="162"/>
  <c r="R104" i="162"/>
  <c r="Q104" i="162"/>
  <c r="O104" i="162"/>
  <c r="N104" i="162"/>
  <c r="Z103" i="162"/>
  <c r="Y103" i="162"/>
  <c r="X103" i="162"/>
  <c r="W103" i="162"/>
  <c r="V103" i="162"/>
  <c r="U103" i="162"/>
  <c r="T103" i="162"/>
  <c r="S103" i="162"/>
  <c r="R103" i="162"/>
  <c r="Q103" i="162"/>
  <c r="O103" i="162"/>
  <c r="N103" i="162"/>
  <c r="Z102" i="162"/>
  <c r="Y102" i="162"/>
  <c r="X102" i="162"/>
  <c r="W102" i="162"/>
  <c r="V102" i="162"/>
  <c r="U102" i="162"/>
  <c r="T102" i="162"/>
  <c r="S102" i="162"/>
  <c r="R102" i="162"/>
  <c r="Q102" i="162"/>
  <c r="O102" i="162"/>
  <c r="N102" i="162"/>
  <c r="AA101" i="162"/>
  <c r="Z101" i="162"/>
  <c r="Y101" i="162"/>
  <c r="X101" i="162"/>
  <c r="W101" i="162"/>
  <c r="V101" i="162"/>
  <c r="U101" i="162"/>
  <c r="T101" i="162"/>
  <c r="S101" i="162"/>
  <c r="R101" i="162"/>
  <c r="Q101" i="162"/>
  <c r="O101" i="162"/>
  <c r="N101" i="162"/>
  <c r="Z100" i="162"/>
  <c r="Y100" i="162"/>
  <c r="X100" i="162"/>
  <c r="W100" i="162"/>
  <c r="V100" i="162"/>
  <c r="U100" i="162"/>
  <c r="T100" i="162"/>
  <c r="S100" i="162"/>
  <c r="R100" i="162"/>
  <c r="Q100" i="162"/>
  <c r="O100" i="162"/>
  <c r="N100" i="162"/>
  <c r="AE99" i="162"/>
  <c r="AC99" i="162"/>
  <c r="X97" i="162"/>
  <c r="W97" i="162"/>
  <c r="V97" i="162"/>
  <c r="U97" i="162"/>
  <c r="T97" i="162"/>
  <c r="S97" i="162"/>
  <c r="R97" i="162"/>
  <c r="Q97" i="162"/>
  <c r="O97" i="162"/>
  <c r="B57" i="162"/>
  <c r="E72" i="109"/>
  <c r="E66" i="109"/>
  <c r="E62" i="109"/>
  <c r="N51" i="109"/>
  <c r="M51" i="109"/>
  <c r="L51" i="109"/>
  <c r="K51" i="109"/>
  <c r="J51" i="109"/>
  <c r="I51" i="109"/>
  <c r="H51" i="109"/>
  <c r="G51" i="109"/>
  <c r="F51" i="109"/>
  <c r="E51" i="109"/>
  <c r="D51" i="109"/>
  <c r="C51" i="109"/>
  <c r="O47" i="109"/>
  <c r="N54" i="109"/>
  <c r="M54" i="109"/>
  <c r="M58" i="109"/>
  <c r="L54" i="109"/>
  <c r="K54" i="109"/>
  <c r="E70" i="109"/>
  <c r="J54" i="109"/>
  <c r="I54" i="109"/>
  <c r="E68" i="109"/>
  <c r="H54" i="109"/>
  <c r="G54" i="109"/>
  <c r="G58" i="109"/>
  <c r="F54" i="109"/>
  <c r="E54" i="109"/>
  <c r="E58" i="109"/>
  <c r="D54" i="109"/>
  <c r="C54" i="109"/>
  <c r="O44" i="109"/>
  <c r="O41" i="109"/>
  <c r="B36" i="109"/>
  <c r="E35" i="109"/>
  <c r="C27" i="109"/>
  <c r="B3" i="109"/>
  <c r="N54" i="110"/>
  <c r="J54" i="110"/>
  <c r="N51" i="110"/>
  <c r="M51" i="110"/>
  <c r="L51" i="110"/>
  <c r="K51" i="110"/>
  <c r="J51" i="110"/>
  <c r="I51" i="110"/>
  <c r="H51" i="110"/>
  <c r="G51" i="110"/>
  <c r="F51" i="110"/>
  <c r="E51" i="110"/>
  <c r="D51" i="110"/>
  <c r="C51" i="110"/>
  <c r="O47" i="110"/>
  <c r="E72" i="110"/>
  <c r="L54" i="110"/>
  <c r="E70" i="110"/>
  <c r="E68" i="110"/>
  <c r="H54" i="110"/>
  <c r="G54" i="110"/>
  <c r="F54" i="110"/>
  <c r="E54" i="110"/>
  <c r="D54" i="110"/>
  <c r="E62" i="110"/>
  <c r="O41" i="110"/>
  <c r="B36" i="110"/>
  <c r="E35" i="110"/>
  <c r="C27" i="110"/>
  <c r="B3" i="110"/>
  <c r="N54" i="111"/>
  <c r="J54" i="111"/>
  <c r="N51" i="111"/>
  <c r="M51" i="111"/>
  <c r="L51" i="111"/>
  <c r="K51" i="111"/>
  <c r="J51" i="111"/>
  <c r="I51" i="111"/>
  <c r="H51" i="111"/>
  <c r="G51" i="111"/>
  <c r="F51" i="111"/>
  <c r="E51" i="111"/>
  <c r="D51" i="111"/>
  <c r="C51" i="111"/>
  <c r="O47" i="111"/>
  <c r="E72" i="111"/>
  <c r="L54" i="111"/>
  <c r="E70" i="111"/>
  <c r="E68" i="111"/>
  <c r="H54" i="111"/>
  <c r="E66" i="111"/>
  <c r="F54" i="111"/>
  <c r="E54" i="111"/>
  <c r="D54" i="111"/>
  <c r="E62" i="111"/>
  <c r="O41" i="111"/>
  <c r="B36" i="111"/>
  <c r="E35" i="111"/>
  <c r="C27" i="111"/>
  <c r="B3" i="111"/>
  <c r="N54" i="112"/>
  <c r="J54" i="112"/>
  <c r="N51" i="112"/>
  <c r="M51" i="112"/>
  <c r="L51" i="112"/>
  <c r="K51" i="112"/>
  <c r="J51" i="112"/>
  <c r="I51" i="112"/>
  <c r="H51" i="112"/>
  <c r="G51" i="112"/>
  <c r="F51" i="112"/>
  <c r="E51" i="112"/>
  <c r="D51" i="112"/>
  <c r="C51" i="112"/>
  <c r="O47" i="112"/>
  <c r="E72" i="112"/>
  <c r="L54" i="112"/>
  <c r="E70" i="112"/>
  <c r="E68" i="112"/>
  <c r="H54" i="112"/>
  <c r="E66" i="112"/>
  <c r="E65" i="112"/>
  <c r="E54" i="112"/>
  <c r="D54" i="112"/>
  <c r="E63" i="112"/>
  <c r="E62" i="112"/>
  <c r="O41" i="112"/>
  <c r="B36" i="112"/>
  <c r="E35" i="112"/>
  <c r="C27" i="112"/>
  <c r="B3" i="112"/>
  <c r="E70" i="113"/>
  <c r="E68" i="113"/>
  <c r="E62" i="113"/>
  <c r="N51" i="113"/>
  <c r="M51" i="113"/>
  <c r="L51" i="113"/>
  <c r="K51" i="113"/>
  <c r="J51" i="113"/>
  <c r="I51" i="113"/>
  <c r="H51" i="113"/>
  <c r="G51" i="113"/>
  <c r="F51" i="113"/>
  <c r="E51" i="113"/>
  <c r="D51" i="113"/>
  <c r="C51" i="113"/>
  <c r="O47" i="113"/>
  <c r="N54" i="113"/>
  <c r="M54" i="113"/>
  <c r="M58" i="113"/>
  <c r="E72" i="113"/>
  <c r="L54" i="113"/>
  <c r="K54" i="113"/>
  <c r="K58" i="113"/>
  <c r="J54" i="113"/>
  <c r="I54" i="113"/>
  <c r="H54" i="113"/>
  <c r="G54" i="113"/>
  <c r="F54" i="113"/>
  <c r="E54" i="113"/>
  <c r="D54" i="113"/>
  <c r="C54" i="113"/>
  <c r="O44" i="113"/>
  <c r="O41" i="113"/>
  <c r="B36" i="113"/>
  <c r="E35" i="113"/>
  <c r="C27" i="113"/>
  <c r="B3" i="113"/>
  <c r="N54" i="114"/>
  <c r="J54" i="114"/>
  <c r="N51" i="114"/>
  <c r="M51" i="114"/>
  <c r="L51" i="114"/>
  <c r="K51" i="114"/>
  <c r="J51" i="114"/>
  <c r="I51" i="114"/>
  <c r="H51" i="114"/>
  <c r="G51" i="114"/>
  <c r="F51" i="114"/>
  <c r="E51" i="114"/>
  <c r="D51" i="114"/>
  <c r="C51" i="114"/>
  <c r="O47" i="114"/>
  <c r="E72" i="114"/>
  <c r="L54" i="114"/>
  <c r="E70" i="114"/>
  <c r="E68" i="114"/>
  <c r="H54" i="114"/>
  <c r="E66" i="114"/>
  <c r="F54" i="114"/>
  <c r="E54" i="114"/>
  <c r="D54" i="114"/>
  <c r="E62" i="114"/>
  <c r="O41" i="114"/>
  <c r="B36" i="114"/>
  <c r="E35" i="114"/>
  <c r="C27" i="114"/>
  <c r="B3" i="114"/>
  <c r="N54" i="115"/>
  <c r="J54" i="115"/>
  <c r="N51" i="115"/>
  <c r="M51" i="115"/>
  <c r="L51" i="115"/>
  <c r="K51" i="115"/>
  <c r="J51" i="115"/>
  <c r="I51" i="115"/>
  <c r="H51" i="115"/>
  <c r="G51" i="115"/>
  <c r="F51" i="115"/>
  <c r="E51" i="115"/>
  <c r="D51" i="115"/>
  <c r="C51" i="115"/>
  <c r="O47" i="115"/>
  <c r="E72" i="115"/>
  <c r="L54" i="115"/>
  <c r="E70" i="115"/>
  <c r="E68" i="115"/>
  <c r="H54" i="115"/>
  <c r="E66" i="115"/>
  <c r="F54" i="115"/>
  <c r="E54" i="115"/>
  <c r="D54" i="115"/>
  <c r="E62" i="115"/>
  <c r="O41" i="115"/>
  <c r="B36" i="115"/>
  <c r="E35" i="115"/>
  <c r="C27" i="115"/>
  <c r="B3" i="115"/>
  <c r="E70" i="116"/>
  <c r="E68" i="116"/>
  <c r="N51" i="116"/>
  <c r="M51" i="116"/>
  <c r="L51" i="116"/>
  <c r="K51" i="116"/>
  <c r="J51" i="116"/>
  <c r="I51" i="116"/>
  <c r="H51" i="116"/>
  <c r="G51" i="116"/>
  <c r="F51" i="116"/>
  <c r="E51" i="116"/>
  <c r="D51" i="116"/>
  <c r="C51" i="116"/>
  <c r="O47" i="116"/>
  <c r="N54" i="116"/>
  <c r="M54" i="116"/>
  <c r="M58" i="116"/>
  <c r="E72" i="116"/>
  <c r="L54" i="116"/>
  <c r="K54" i="116"/>
  <c r="K58" i="116"/>
  <c r="J54" i="116"/>
  <c r="I54" i="116"/>
  <c r="H54" i="116"/>
  <c r="E66" i="116"/>
  <c r="F54" i="116"/>
  <c r="E54" i="116"/>
  <c r="D54" i="116"/>
  <c r="C54" i="116"/>
  <c r="E62" i="116"/>
  <c r="O41" i="116"/>
  <c r="B36" i="116"/>
  <c r="E35" i="116"/>
  <c r="C27" i="116"/>
  <c r="B3" i="116"/>
  <c r="E66" i="117"/>
  <c r="M54" i="117"/>
  <c r="K54" i="117"/>
  <c r="I54" i="117"/>
  <c r="G54" i="117"/>
  <c r="C54" i="117"/>
  <c r="N51" i="117"/>
  <c r="M51" i="117"/>
  <c r="L51" i="117"/>
  <c r="K51" i="117"/>
  <c r="J51" i="117"/>
  <c r="I51" i="117"/>
  <c r="H51" i="117"/>
  <c r="G51" i="117"/>
  <c r="F51" i="117"/>
  <c r="E51" i="117"/>
  <c r="D51" i="117"/>
  <c r="C51" i="117"/>
  <c r="O47" i="117"/>
  <c r="N54" i="117"/>
  <c r="L54" i="117"/>
  <c r="J54" i="117"/>
  <c r="H54" i="117"/>
  <c r="E65" i="117"/>
  <c r="E54" i="117"/>
  <c r="E63" i="117"/>
  <c r="O44" i="117"/>
  <c r="O41" i="117"/>
  <c r="B36" i="117"/>
  <c r="E35" i="117"/>
  <c r="C27" i="117"/>
  <c r="B3" i="117"/>
  <c r="E72" i="118"/>
  <c r="E68" i="118"/>
  <c r="N51" i="118"/>
  <c r="M51" i="118"/>
  <c r="L51" i="118"/>
  <c r="K51" i="118"/>
  <c r="J51" i="118"/>
  <c r="I51" i="118"/>
  <c r="H51" i="118"/>
  <c r="G51" i="118"/>
  <c r="F51" i="118"/>
  <c r="E51" i="118"/>
  <c r="D51" i="118"/>
  <c r="C51" i="118"/>
  <c r="O47" i="118"/>
  <c r="N54" i="118"/>
  <c r="M54" i="118"/>
  <c r="M58" i="118"/>
  <c r="L54" i="118"/>
  <c r="K54" i="118"/>
  <c r="E70" i="118"/>
  <c r="J54" i="118"/>
  <c r="I54" i="118"/>
  <c r="H54" i="118"/>
  <c r="E66" i="118"/>
  <c r="F54" i="118"/>
  <c r="E54" i="118"/>
  <c r="D54" i="118"/>
  <c r="C54" i="118"/>
  <c r="E62" i="118"/>
  <c r="O41" i="118"/>
  <c r="B36" i="118"/>
  <c r="E35" i="118"/>
  <c r="C27" i="118"/>
  <c r="B3" i="118"/>
  <c r="AH161" i="161"/>
  <c r="AE161" i="161"/>
  <c r="AD161" i="161"/>
  <c r="AA161" i="161"/>
  <c r="Z161" i="161"/>
  <c r="W161" i="161"/>
  <c r="V161" i="161"/>
  <c r="S161" i="161"/>
  <c r="R161" i="161"/>
  <c r="O161" i="161"/>
  <c r="N161" i="161"/>
  <c r="M161" i="161"/>
  <c r="AH160" i="161"/>
  <c r="AE160" i="161"/>
  <c r="AD160" i="161"/>
  <c r="AA160" i="161"/>
  <c r="Z160" i="161"/>
  <c r="W160" i="161"/>
  <c r="V160" i="161"/>
  <c r="S160" i="161"/>
  <c r="R160" i="161"/>
  <c r="O160" i="161"/>
  <c r="N160" i="161"/>
  <c r="M160" i="161"/>
  <c r="AH159" i="161"/>
  <c r="AE159" i="161"/>
  <c r="AD159" i="161"/>
  <c r="AA159" i="161"/>
  <c r="Z159" i="161"/>
  <c r="W159" i="161"/>
  <c r="V159" i="161"/>
  <c r="S159" i="161"/>
  <c r="R159" i="161"/>
  <c r="O159" i="161"/>
  <c r="N159" i="161"/>
  <c r="M159" i="161"/>
  <c r="AH158" i="161"/>
  <c r="AE158" i="161"/>
  <c r="AD158" i="161"/>
  <c r="AA158" i="161"/>
  <c r="Z158" i="161"/>
  <c r="W158" i="161"/>
  <c r="V158" i="161"/>
  <c r="S158" i="161"/>
  <c r="R158" i="161"/>
  <c r="O158" i="161"/>
  <c r="N158" i="161"/>
  <c r="M158" i="161"/>
  <c r="AH157" i="161"/>
  <c r="AE157" i="161"/>
  <c r="AD157" i="161"/>
  <c r="AA157" i="161"/>
  <c r="Z157" i="161"/>
  <c r="W157" i="161"/>
  <c r="V157" i="161"/>
  <c r="S157" i="161"/>
  <c r="R157" i="161"/>
  <c r="O157" i="161"/>
  <c r="N157" i="161"/>
  <c r="M157" i="161"/>
  <c r="AH156" i="161"/>
  <c r="AE156" i="161"/>
  <c r="AD156" i="161"/>
  <c r="AA156" i="161"/>
  <c r="Z156" i="161"/>
  <c r="W156" i="161"/>
  <c r="V156" i="161"/>
  <c r="S156" i="161"/>
  <c r="R156" i="161"/>
  <c r="O156" i="161"/>
  <c r="N156" i="161"/>
  <c r="M156" i="161"/>
  <c r="AH155" i="161"/>
  <c r="AE155" i="161"/>
  <c r="AD155" i="161"/>
  <c r="AA155" i="161"/>
  <c r="Z155" i="161"/>
  <c r="W155" i="161"/>
  <c r="V155" i="161"/>
  <c r="S155" i="161"/>
  <c r="R155" i="161"/>
  <c r="O155" i="161"/>
  <c r="N155" i="161"/>
  <c r="M155" i="161"/>
  <c r="AH154" i="161"/>
  <c r="AE154" i="161"/>
  <c r="AD154" i="161"/>
  <c r="AA154" i="161"/>
  <c r="Z154" i="161"/>
  <c r="W154" i="161"/>
  <c r="V154" i="161"/>
  <c r="S154" i="161"/>
  <c r="R154" i="161"/>
  <c r="O154" i="161"/>
  <c r="N154" i="161"/>
  <c r="M154" i="161"/>
  <c r="AH153" i="161"/>
  <c r="AE153" i="161"/>
  <c r="AD153" i="161"/>
  <c r="AA153" i="161"/>
  <c r="Z153" i="161"/>
  <c r="W153" i="161"/>
  <c r="V153" i="161"/>
  <c r="S153" i="161"/>
  <c r="R153" i="161"/>
  <c r="O153" i="161"/>
  <c r="N153" i="161"/>
  <c r="M153" i="161"/>
  <c r="AH152" i="161"/>
  <c r="AE152" i="161"/>
  <c r="AE162" i="161"/>
  <c r="AD152" i="161"/>
  <c r="AD162" i="161"/>
  <c r="AA152" i="161"/>
  <c r="AA162" i="161"/>
  <c r="Z152" i="161"/>
  <c r="W152" i="161"/>
  <c r="V152" i="161"/>
  <c r="V162" i="161"/>
  <c r="S152" i="161"/>
  <c r="R152" i="161"/>
  <c r="R162" i="161"/>
  <c r="O152" i="161"/>
  <c r="N152" i="161"/>
  <c r="N162" i="161"/>
  <c r="M152" i="161"/>
  <c r="N149" i="161"/>
  <c r="AM147" i="161"/>
  <c r="AL145" i="161"/>
  <c r="AK145" i="161"/>
  <c r="AE145" i="161"/>
  <c r="AA145" i="161"/>
  <c r="Z145" i="161"/>
  <c r="AB145" i="161"/>
  <c r="W145" i="161"/>
  <c r="V145" i="161"/>
  <c r="X145" i="161"/>
  <c r="S145" i="161"/>
  <c r="U145" i="161"/>
  <c r="T145" i="161"/>
  <c r="O145" i="161"/>
  <c r="N145" i="161"/>
  <c r="AL144" i="161"/>
  <c r="AK144" i="161"/>
  <c r="AE144" i="161"/>
  <c r="AA144" i="161"/>
  <c r="Z144" i="161"/>
  <c r="AB144" i="161"/>
  <c r="W144" i="161"/>
  <c r="V144" i="161"/>
  <c r="X144" i="161"/>
  <c r="S144" i="161"/>
  <c r="R144" i="161"/>
  <c r="T144" i="161"/>
  <c r="O144" i="161"/>
  <c r="N144" i="161"/>
  <c r="AL143" i="161"/>
  <c r="AK143" i="161"/>
  <c r="AE143" i="161"/>
  <c r="AA143" i="161"/>
  <c r="Z143" i="161"/>
  <c r="AB143" i="161"/>
  <c r="W143" i="161"/>
  <c r="V143" i="161"/>
  <c r="X143" i="161"/>
  <c r="S143" i="161"/>
  <c r="R143" i="161"/>
  <c r="T143" i="161"/>
  <c r="O143" i="161"/>
  <c r="N143" i="161"/>
  <c r="AL142" i="161"/>
  <c r="AK142" i="161"/>
  <c r="AE142" i="161"/>
  <c r="AA142" i="161"/>
  <c r="Z142" i="161"/>
  <c r="AB142" i="161"/>
  <c r="W142" i="161"/>
  <c r="V142" i="161"/>
  <c r="X142" i="161"/>
  <c r="S142" i="161"/>
  <c r="R142" i="161"/>
  <c r="T142" i="161"/>
  <c r="O142" i="161"/>
  <c r="N142" i="161"/>
  <c r="AL141" i="161"/>
  <c r="AK141" i="161"/>
  <c r="AE141" i="161"/>
  <c r="AA141" i="161"/>
  <c r="Z141" i="161"/>
  <c r="AB141" i="161"/>
  <c r="W141" i="161"/>
  <c r="V141" i="161"/>
  <c r="X141" i="161"/>
  <c r="S141" i="161"/>
  <c r="R141" i="161"/>
  <c r="T141" i="161"/>
  <c r="O141" i="161"/>
  <c r="AL140" i="161"/>
  <c r="AK140" i="161"/>
  <c r="AE140" i="161"/>
  <c r="AA140" i="161"/>
  <c r="Z140" i="161"/>
  <c r="AB140" i="161"/>
  <c r="W140" i="161"/>
  <c r="V140" i="161"/>
  <c r="X140" i="161"/>
  <c r="S140" i="161"/>
  <c r="R140" i="161"/>
  <c r="T140" i="161"/>
  <c r="O140" i="161"/>
  <c r="N140" i="161"/>
  <c r="AL139" i="161"/>
  <c r="AK139" i="161"/>
  <c r="AE139" i="161"/>
  <c r="AA139" i="161"/>
  <c r="Z139" i="161"/>
  <c r="AB139" i="161"/>
  <c r="W139" i="161"/>
  <c r="V139" i="161"/>
  <c r="X139" i="161"/>
  <c r="S139" i="161"/>
  <c r="R139" i="161"/>
  <c r="T139" i="161"/>
  <c r="O139" i="161"/>
  <c r="N139" i="161"/>
  <c r="AL138" i="161"/>
  <c r="AK138" i="161"/>
  <c r="AE138" i="161"/>
  <c r="AA138" i="161"/>
  <c r="Z138" i="161"/>
  <c r="AB138" i="161"/>
  <c r="W138" i="161"/>
  <c r="V138" i="161"/>
  <c r="X138" i="161"/>
  <c r="R138" i="161"/>
  <c r="T138" i="161"/>
  <c r="O138" i="161"/>
  <c r="N138" i="161"/>
  <c r="AL137" i="161"/>
  <c r="AK137" i="161"/>
  <c r="AE137" i="161"/>
  <c r="AA137" i="161"/>
  <c r="Z137" i="161"/>
  <c r="AB137" i="161"/>
  <c r="W137" i="161"/>
  <c r="V137" i="161"/>
  <c r="X137" i="161"/>
  <c r="S137" i="161"/>
  <c r="R137" i="161"/>
  <c r="T137" i="161"/>
  <c r="O137" i="161"/>
  <c r="N137" i="161"/>
  <c r="AL136" i="161"/>
  <c r="AK136" i="161"/>
  <c r="AE136" i="161"/>
  <c r="AA136" i="161"/>
  <c r="Z136" i="161"/>
  <c r="AB136" i="161"/>
  <c r="W136" i="161"/>
  <c r="V136" i="161"/>
  <c r="X136" i="161"/>
  <c r="S136" i="161"/>
  <c r="R136" i="161"/>
  <c r="T136" i="161"/>
  <c r="O136" i="161"/>
  <c r="N136" i="161"/>
  <c r="AJ135" i="161"/>
  <c r="AA100" i="162"/>
  <c r="R77" i="57"/>
  <c r="Q49" i="169"/>
  <c r="P33" i="169"/>
  <c r="R33" i="169"/>
  <c r="AM145" i="169"/>
  <c r="AI225" i="170"/>
  <c r="AA104" i="162"/>
  <c r="O58" i="55"/>
  <c r="AJ136" i="167"/>
  <c r="AF145" i="169"/>
  <c r="AG145" i="169"/>
  <c r="AA102" i="162"/>
  <c r="AA108" i="162"/>
  <c r="O58" i="123"/>
  <c r="W60" i="170"/>
  <c r="Q116" i="167"/>
  <c r="O51" i="117"/>
  <c r="F58" i="115"/>
  <c r="H58" i="115"/>
  <c r="R109" i="162"/>
  <c r="R110" i="162"/>
  <c r="O117" i="162"/>
  <c r="O58" i="56"/>
  <c r="E58" i="118"/>
  <c r="I58" i="118"/>
  <c r="K58" i="118"/>
  <c r="E58" i="116"/>
  <c r="I58" i="116"/>
  <c r="AE60" i="170"/>
  <c r="AF136" i="169"/>
  <c r="AH136" i="169"/>
  <c r="AG136" i="169"/>
  <c r="R77" i="66"/>
  <c r="AM136" i="169"/>
  <c r="AI216" i="170"/>
  <c r="AH141" i="165"/>
  <c r="Q80" i="102"/>
  <c r="R77" i="102"/>
  <c r="Q46" i="162"/>
  <c r="P30" i="162"/>
  <c r="AJ142" i="162"/>
  <c r="AD142" i="162"/>
  <c r="Q80" i="101"/>
  <c r="R77" i="101"/>
  <c r="Q47" i="162"/>
  <c r="AJ143" i="162"/>
  <c r="AD143" i="162"/>
  <c r="AD140" i="164"/>
  <c r="Q80" i="53"/>
  <c r="R77" i="53"/>
  <c r="Q44" i="164"/>
  <c r="AJ140" i="164"/>
  <c r="Q80" i="51"/>
  <c r="R77" i="51"/>
  <c r="Q46" i="164"/>
  <c r="AD142" i="164"/>
  <c r="AJ142" i="164"/>
  <c r="Q80" i="123"/>
  <c r="R77" i="123"/>
  <c r="Q49" i="164"/>
  <c r="AD145" i="164"/>
  <c r="AJ145" i="164"/>
  <c r="Q80" i="105"/>
  <c r="R77" i="105"/>
  <c r="Q43" i="162"/>
  <c r="AJ139" i="162"/>
  <c r="AD139" i="162"/>
  <c r="Q80" i="55"/>
  <c r="R77" i="55"/>
  <c r="Q42" i="164"/>
  <c r="AD138" i="164"/>
  <c r="AJ138" i="164"/>
  <c r="Q80" i="103"/>
  <c r="R77" i="103"/>
  <c r="Q45" i="162"/>
  <c r="AJ141" i="162"/>
  <c r="AD141" i="162"/>
  <c r="AF141" i="167"/>
  <c r="AH142" i="167"/>
  <c r="AG141" i="167"/>
  <c r="P29" i="167"/>
  <c r="R29" i="167"/>
  <c r="AM141" i="167"/>
  <c r="AF142" i="167"/>
  <c r="AH143" i="167"/>
  <c r="AG142" i="167"/>
  <c r="P30" i="167"/>
  <c r="R30" i="167"/>
  <c r="AM142" i="167"/>
  <c r="AF141" i="166"/>
  <c r="AH142" i="166"/>
  <c r="AG141" i="166"/>
  <c r="P29" i="166"/>
  <c r="R29" i="166"/>
  <c r="AM141" i="166"/>
  <c r="AF138" i="165"/>
  <c r="AH139" i="165"/>
  <c r="AG138" i="165"/>
  <c r="AM138" i="165"/>
  <c r="AF138" i="166"/>
  <c r="AH139" i="166"/>
  <c r="AG138" i="166"/>
  <c r="AM138" i="166"/>
  <c r="AH136" i="166"/>
  <c r="AF136" i="166"/>
  <c r="AD146" i="166"/>
  <c r="AH147" i="166"/>
  <c r="AG136" i="166"/>
  <c r="AM136" i="166"/>
  <c r="AF141" i="165"/>
  <c r="AH142" i="165"/>
  <c r="AG141" i="165"/>
  <c r="P29" i="165"/>
  <c r="R29" i="165"/>
  <c r="AM141" i="165"/>
  <c r="AF143" i="166"/>
  <c r="AH144" i="166"/>
  <c r="AG143" i="166"/>
  <c r="P31" i="166"/>
  <c r="R31" i="166"/>
  <c r="AM143" i="166"/>
  <c r="AF145" i="165"/>
  <c r="AG145" i="165"/>
  <c r="P33" i="165"/>
  <c r="R33" i="165"/>
  <c r="AM145" i="165"/>
  <c r="AF138" i="167"/>
  <c r="AH139" i="167"/>
  <c r="AG138" i="167"/>
  <c r="AM138" i="167"/>
  <c r="AF143" i="167"/>
  <c r="AG143" i="167"/>
  <c r="P31" i="167"/>
  <c r="R31" i="167"/>
  <c r="AM143" i="167"/>
  <c r="AF136" i="165"/>
  <c r="AH136" i="165"/>
  <c r="AG136" i="165"/>
  <c r="AD146" i="165"/>
  <c r="AH147" i="165"/>
  <c r="AM136" i="165"/>
  <c r="AF144" i="166"/>
  <c r="AH145" i="166"/>
  <c r="AG144" i="166"/>
  <c r="AM144" i="166"/>
  <c r="AM137" i="165"/>
  <c r="F58" i="114"/>
  <c r="H58" i="114"/>
  <c r="E58" i="113"/>
  <c r="G58" i="113"/>
  <c r="I58" i="113"/>
  <c r="Q80" i="108"/>
  <c r="R77" i="108"/>
  <c r="Q40" i="162"/>
  <c r="P24" i="162"/>
  <c r="R24" i="162"/>
  <c r="AJ136" i="162"/>
  <c r="AD136" i="162"/>
  <c r="Q80" i="107"/>
  <c r="R77" i="107"/>
  <c r="Q41" i="162"/>
  <c r="AJ137" i="162"/>
  <c r="AD137" i="162"/>
  <c r="Q80" i="100"/>
  <c r="R77" i="100"/>
  <c r="Q48" i="162"/>
  <c r="AJ144" i="162"/>
  <c r="AD144" i="162"/>
  <c r="Q80" i="104"/>
  <c r="R77" i="104"/>
  <c r="Q44" i="162"/>
  <c r="AJ140" i="162"/>
  <c r="AD140" i="162"/>
  <c r="Q80" i="50"/>
  <c r="R77" i="50"/>
  <c r="Q47" i="164"/>
  <c r="AD143" i="164"/>
  <c r="AJ143" i="164"/>
  <c r="Q80" i="69"/>
  <c r="R77" i="69"/>
  <c r="Q48" i="167"/>
  <c r="AJ144" i="167"/>
  <c r="AD144" i="167"/>
  <c r="Q80" i="106"/>
  <c r="R77" i="106"/>
  <c r="Q42" i="162"/>
  <c r="AJ138" i="162"/>
  <c r="AD138" i="162"/>
  <c r="Q80" i="52"/>
  <c r="R77" i="52"/>
  <c r="Q45" i="164"/>
  <c r="AD141" i="164"/>
  <c r="AJ141" i="164"/>
  <c r="AD144" i="164"/>
  <c r="Q80" i="122"/>
  <c r="R77" i="122"/>
  <c r="Q48" i="164"/>
  <c r="AJ144" i="164"/>
  <c r="Q80" i="56"/>
  <c r="R77" i="56"/>
  <c r="Q41" i="164"/>
  <c r="AD137" i="164"/>
  <c r="AJ137" i="164"/>
  <c r="AH136" i="167"/>
  <c r="AG136" i="167"/>
  <c r="AF136" i="167"/>
  <c r="AM136" i="167"/>
  <c r="AF143" i="165"/>
  <c r="AH144" i="165"/>
  <c r="AG143" i="165"/>
  <c r="P31" i="165"/>
  <c r="R31" i="165"/>
  <c r="AM143" i="165"/>
  <c r="AF139" i="167"/>
  <c r="AH140" i="167"/>
  <c r="AG139" i="167"/>
  <c r="AM139" i="167"/>
  <c r="AF137" i="167"/>
  <c r="AH138" i="167"/>
  <c r="AG137" i="167"/>
  <c r="AM137" i="167"/>
  <c r="AF137" i="166"/>
  <c r="AH138" i="166"/>
  <c r="AG137" i="166"/>
  <c r="AM137" i="166"/>
  <c r="AF144" i="165"/>
  <c r="AH145" i="165"/>
  <c r="AG144" i="165"/>
  <c r="AM144" i="165"/>
  <c r="AF142" i="166"/>
  <c r="AH143" i="166"/>
  <c r="AG142" i="166"/>
  <c r="P30" i="166"/>
  <c r="R30" i="166"/>
  <c r="AM142" i="166"/>
  <c r="AF145" i="166"/>
  <c r="AG145" i="166"/>
  <c r="P33" i="166"/>
  <c r="R33" i="166"/>
  <c r="AM145" i="166"/>
  <c r="AF139" i="165"/>
  <c r="AH140" i="165"/>
  <c r="AG139" i="165"/>
  <c r="AM139" i="165"/>
  <c r="AF137" i="169"/>
  <c r="AG137" i="169"/>
  <c r="AD146" i="169"/>
  <c r="AH147" i="169"/>
  <c r="AD217" i="170"/>
  <c r="AD226" i="170"/>
  <c r="AB226" i="170"/>
  <c r="AD227" i="170"/>
  <c r="AM137" i="169"/>
  <c r="AI217" i="170"/>
  <c r="AF140" i="167"/>
  <c r="AH141" i="167"/>
  <c r="AG140" i="167"/>
  <c r="AM140" i="167"/>
  <c r="AF139" i="166"/>
  <c r="AH140" i="166"/>
  <c r="AG139" i="166"/>
  <c r="AM139" i="166"/>
  <c r="AF142" i="165"/>
  <c r="AH143" i="165"/>
  <c r="AG142" i="165"/>
  <c r="P30" i="165"/>
  <c r="R30" i="165"/>
  <c r="AM142" i="165"/>
  <c r="AF140" i="166"/>
  <c r="AH141" i="166"/>
  <c r="AG140" i="166"/>
  <c r="AM140" i="166"/>
  <c r="AF137" i="165"/>
  <c r="AH138" i="165"/>
  <c r="AG137" i="165"/>
  <c r="Y57" i="170"/>
  <c r="X57" i="170"/>
  <c r="N62" i="102"/>
  <c r="N62" i="101"/>
  <c r="N62" i="53"/>
  <c r="N62" i="51"/>
  <c r="N62" i="123"/>
  <c r="N62" i="105"/>
  <c r="N62" i="55"/>
  <c r="F58" i="111"/>
  <c r="H58" i="111"/>
  <c r="I58" i="109"/>
  <c r="K58" i="109"/>
  <c r="N58" i="109"/>
  <c r="Q54" i="108"/>
  <c r="N62" i="108"/>
  <c r="N62" i="107"/>
  <c r="N62" i="100"/>
  <c r="N62" i="104"/>
  <c r="N62" i="50"/>
  <c r="N62" i="69"/>
  <c r="N62" i="106"/>
  <c r="N62" i="52"/>
  <c r="N62" i="122"/>
  <c r="N62" i="56"/>
  <c r="AB57" i="170"/>
  <c r="AA110" i="166"/>
  <c r="C58" i="117"/>
  <c r="I58" i="117"/>
  <c r="M58" i="117"/>
  <c r="O51" i="113"/>
  <c r="H58" i="112"/>
  <c r="F58" i="110"/>
  <c r="H58" i="110"/>
  <c r="O51" i="109"/>
  <c r="O54" i="109"/>
  <c r="Q54" i="109"/>
  <c r="O51" i="118"/>
  <c r="K58" i="117"/>
  <c r="O51" i="116"/>
  <c r="D58" i="118"/>
  <c r="F58" i="118"/>
  <c r="H58" i="118"/>
  <c r="J58" i="118"/>
  <c r="L58" i="118"/>
  <c r="N58" i="118"/>
  <c r="D58" i="116"/>
  <c r="F58" i="116"/>
  <c r="H58" i="116"/>
  <c r="J58" i="116"/>
  <c r="L58" i="116"/>
  <c r="N58" i="116"/>
  <c r="E58" i="115"/>
  <c r="E58" i="112"/>
  <c r="E58" i="110"/>
  <c r="G58" i="110"/>
  <c r="O58" i="52"/>
  <c r="U110" i="164"/>
  <c r="AC57" i="170"/>
  <c r="W110" i="164"/>
  <c r="O122" i="164"/>
  <c r="Y110" i="164"/>
  <c r="O124" i="164"/>
  <c r="D58" i="109"/>
  <c r="F58" i="109"/>
  <c r="H58" i="109"/>
  <c r="J58" i="109"/>
  <c r="L58" i="109"/>
  <c r="S110" i="164"/>
  <c r="AA110" i="165"/>
  <c r="O54" i="99"/>
  <c r="N66" i="99"/>
  <c r="N80" i="99"/>
  <c r="O58" i="122"/>
  <c r="C54" i="115"/>
  <c r="D58" i="115"/>
  <c r="K54" i="115"/>
  <c r="K58" i="115"/>
  <c r="L58" i="115"/>
  <c r="C58" i="113"/>
  <c r="O54" i="113"/>
  <c r="N62" i="113"/>
  <c r="K54" i="112"/>
  <c r="K58" i="112"/>
  <c r="L58" i="112"/>
  <c r="C54" i="110"/>
  <c r="C58" i="110"/>
  <c r="D58" i="110"/>
  <c r="K54" i="110"/>
  <c r="K58" i="110"/>
  <c r="L58" i="110"/>
  <c r="C58" i="118"/>
  <c r="D54" i="117"/>
  <c r="E58" i="117"/>
  <c r="C58" i="116"/>
  <c r="C54" i="114"/>
  <c r="C58" i="114"/>
  <c r="D58" i="114"/>
  <c r="K54" i="114"/>
  <c r="K58" i="114"/>
  <c r="L58" i="114"/>
  <c r="C54" i="112"/>
  <c r="C58" i="112"/>
  <c r="D58" i="112"/>
  <c r="C54" i="111"/>
  <c r="C58" i="111"/>
  <c r="D58" i="111"/>
  <c r="K54" i="111"/>
  <c r="K58" i="111"/>
  <c r="L58" i="111"/>
  <c r="C58" i="109"/>
  <c r="N62" i="109"/>
  <c r="C58" i="115"/>
  <c r="D58" i="117"/>
  <c r="H58" i="117"/>
  <c r="J58" i="117"/>
  <c r="L58" i="117"/>
  <c r="N58" i="117"/>
  <c r="E58" i="114"/>
  <c r="D58" i="113"/>
  <c r="F58" i="113"/>
  <c r="H58" i="113"/>
  <c r="J58" i="113"/>
  <c r="L58" i="113"/>
  <c r="N58" i="113"/>
  <c r="E58" i="111"/>
  <c r="Q54" i="102"/>
  <c r="Q54" i="101"/>
  <c r="AA60" i="170"/>
  <c r="O118" i="167"/>
  <c r="O114" i="166"/>
  <c r="R114" i="166"/>
  <c r="W59" i="170"/>
  <c r="AE57" i="170"/>
  <c r="AA107" i="164"/>
  <c r="AC107" i="164"/>
  <c r="Q54" i="50"/>
  <c r="R115" i="169"/>
  <c r="Q115" i="169"/>
  <c r="AE100" i="169"/>
  <c r="AD101" i="169"/>
  <c r="AC101" i="169"/>
  <c r="AA108" i="167"/>
  <c r="Z108" i="167"/>
  <c r="Z110" i="167"/>
  <c r="Q54" i="69"/>
  <c r="Q54" i="105"/>
  <c r="O125" i="164"/>
  <c r="AH57" i="170"/>
  <c r="AA105" i="164"/>
  <c r="AC105" i="164"/>
  <c r="Q54" i="52"/>
  <c r="AA108" i="164"/>
  <c r="AC108" i="164"/>
  <c r="Q54" i="122"/>
  <c r="AA101" i="164"/>
  <c r="AC101" i="164"/>
  <c r="Q54" i="56"/>
  <c r="Q54" i="107"/>
  <c r="Q54" i="100"/>
  <c r="Q54" i="104"/>
  <c r="O122" i="166"/>
  <c r="AE59" i="170"/>
  <c r="AA104" i="164"/>
  <c r="AC104" i="164"/>
  <c r="Q54" i="53"/>
  <c r="AA106" i="164"/>
  <c r="AC106" i="164"/>
  <c r="Q54" i="51"/>
  <c r="AA109" i="164"/>
  <c r="AC109" i="164"/>
  <c r="Q54" i="123"/>
  <c r="AI181" i="170"/>
  <c r="AJ180" i="170"/>
  <c r="R100" i="164"/>
  <c r="F58" i="98"/>
  <c r="N100" i="164"/>
  <c r="C58" i="98"/>
  <c r="O58" i="98"/>
  <c r="O54" i="98"/>
  <c r="N66" i="98"/>
  <c r="N80" i="98"/>
  <c r="R103" i="164"/>
  <c r="F58" i="54"/>
  <c r="AA102" i="164"/>
  <c r="AC102" i="164"/>
  <c r="Q54" i="55"/>
  <c r="N103" i="164"/>
  <c r="O54" i="54"/>
  <c r="N66" i="54"/>
  <c r="N80" i="54"/>
  <c r="C58" i="54"/>
  <c r="Q44" i="117"/>
  <c r="F54" i="117"/>
  <c r="F58" i="117"/>
  <c r="G58" i="117"/>
  <c r="O44" i="115"/>
  <c r="O51" i="115"/>
  <c r="G54" i="115"/>
  <c r="G58" i="115"/>
  <c r="I54" i="115"/>
  <c r="I58" i="115"/>
  <c r="M54" i="115"/>
  <c r="M58" i="115"/>
  <c r="J58" i="115"/>
  <c r="N58" i="115"/>
  <c r="O44" i="114"/>
  <c r="Q44" i="114"/>
  <c r="O51" i="114"/>
  <c r="G54" i="114"/>
  <c r="G58" i="114"/>
  <c r="I54" i="114"/>
  <c r="I58" i="114"/>
  <c r="M54" i="114"/>
  <c r="M58" i="114"/>
  <c r="J58" i="114"/>
  <c r="N58" i="114"/>
  <c r="Q44" i="113"/>
  <c r="O44" i="112"/>
  <c r="Q44" i="112"/>
  <c r="O51" i="112"/>
  <c r="G54" i="112"/>
  <c r="F54" i="112"/>
  <c r="F58" i="112"/>
  <c r="I54" i="112"/>
  <c r="I58" i="112"/>
  <c r="M54" i="112"/>
  <c r="M58" i="112"/>
  <c r="J58" i="112"/>
  <c r="N58" i="112"/>
  <c r="O44" i="111"/>
  <c r="Q44" i="111"/>
  <c r="O51" i="111"/>
  <c r="G54" i="111"/>
  <c r="G58" i="111"/>
  <c r="I54" i="111"/>
  <c r="I58" i="111"/>
  <c r="M54" i="111"/>
  <c r="M58" i="111"/>
  <c r="J58" i="111"/>
  <c r="N58" i="111"/>
  <c r="O44" i="110"/>
  <c r="Q44" i="110"/>
  <c r="O51" i="110"/>
  <c r="I54" i="110"/>
  <c r="I58" i="110"/>
  <c r="M54" i="110"/>
  <c r="M58" i="110"/>
  <c r="J58" i="110"/>
  <c r="N58" i="110"/>
  <c r="Q44" i="109"/>
  <c r="O44" i="118"/>
  <c r="Q44" i="118"/>
  <c r="G54" i="118"/>
  <c r="G58" i="118"/>
  <c r="O44" i="116"/>
  <c r="Q44" i="116"/>
  <c r="G54" i="116"/>
  <c r="G58" i="116"/>
  <c r="Q44" i="115"/>
  <c r="AA103" i="162"/>
  <c r="AA107" i="162"/>
  <c r="O117" i="165"/>
  <c r="Q54" i="106"/>
  <c r="O58" i="50"/>
  <c r="O58" i="99"/>
  <c r="Z162" i="161"/>
  <c r="O162" i="161"/>
  <c r="AH162" i="161"/>
  <c r="AI137" i="161"/>
  <c r="Q139" i="161"/>
  <c r="AI136" i="161"/>
  <c r="S162" i="161"/>
  <c r="P137" i="161"/>
  <c r="Q137" i="161"/>
  <c r="P146" i="162"/>
  <c r="D24" i="162"/>
  <c r="P140" i="161"/>
  <c r="Q140" i="161"/>
  <c r="P145" i="161"/>
  <c r="Q145" i="161"/>
  <c r="AI138" i="161"/>
  <c r="AI139" i="161"/>
  <c r="Q146" i="162"/>
  <c r="P138" i="161"/>
  <c r="Q138" i="161"/>
  <c r="P144" i="161"/>
  <c r="Q144" i="161"/>
  <c r="P143" i="161"/>
  <c r="Q143" i="161"/>
  <c r="Q136" i="161"/>
  <c r="AI141" i="161"/>
  <c r="Q141" i="161"/>
  <c r="P142" i="161"/>
  <c r="Q142" i="161"/>
  <c r="AI140" i="161"/>
  <c r="P139" i="161"/>
  <c r="U146" i="162"/>
  <c r="P136" i="161"/>
  <c r="AB146" i="161"/>
  <c r="D27" i="161"/>
  <c r="X146" i="161"/>
  <c r="D26" i="161"/>
  <c r="T146" i="161"/>
  <c r="D25" i="161"/>
  <c r="R114" i="165"/>
  <c r="R115" i="165"/>
  <c r="Q116" i="165"/>
  <c r="AC146" i="162"/>
  <c r="AC136" i="161"/>
  <c r="Y138" i="161"/>
  <c r="U140" i="161"/>
  <c r="Y142" i="161"/>
  <c r="AC144" i="161"/>
  <c r="U136" i="161"/>
  <c r="AC140" i="161"/>
  <c r="U144" i="161"/>
  <c r="Y146" i="162"/>
  <c r="Y137" i="161"/>
  <c r="U139" i="161"/>
  <c r="Y141" i="161"/>
  <c r="U143" i="161"/>
  <c r="Y136" i="161"/>
  <c r="U138" i="161"/>
  <c r="Y140" i="161"/>
  <c r="U142" i="161"/>
  <c r="AC139" i="161"/>
  <c r="AC143" i="161"/>
  <c r="Y145" i="161"/>
  <c r="AC138" i="161"/>
  <c r="AC142" i="161"/>
  <c r="Y144" i="161"/>
  <c r="U137" i="161"/>
  <c r="AC137" i="161"/>
  <c r="Y139" i="161"/>
  <c r="U141" i="161"/>
  <c r="AC141" i="161"/>
  <c r="Y143" i="161"/>
  <c r="AC145" i="161"/>
  <c r="H24" i="162"/>
  <c r="W162" i="161"/>
  <c r="AI142" i="161"/>
  <c r="N146" i="161"/>
  <c r="V146" i="161"/>
  <c r="AI143" i="161"/>
  <c r="AI152" i="161"/>
  <c r="AI153" i="161"/>
  <c r="AI154" i="161"/>
  <c r="AI155" i="161"/>
  <c r="AI156" i="161"/>
  <c r="AI157" i="161"/>
  <c r="AI158" i="161"/>
  <c r="AI159" i="161"/>
  <c r="AI160" i="161"/>
  <c r="AI161" i="161"/>
  <c r="AA146" i="161"/>
  <c r="Q110" i="162"/>
  <c r="Y56" i="170"/>
  <c r="R146" i="161"/>
  <c r="Z146" i="161"/>
  <c r="AI145" i="161"/>
  <c r="N110" i="162"/>
  <c r="O114" i="162"/>
  <c r="R114" i="162"/>
  <c r="Q115" i="162"/>
  <c r="T110" i="162"/>
  <c r="O119" i="162"/>
  <c r="S146" i="161"/>
  <c r="O146" i="161"/>
  <c r="W146" i="161"/>
  <c r="AE146" i="161"/>
  <c r="AI144" i="161"/>
  <c r="S110" i="162"/>
  <c r="AA56" i="170"/>
  <c r="X110" i="162"/>
  <c r="C24" i="162"/>
  <c r="C24" i="164"/>
  <c r="E24" i="164"/>
  <c r="P84" i="170"/>
  <c r="P201" i="170"/>
  <c r="O201" i="170"/>
  <c r="W201" i="170"/>
  <c r="M162" i="161"/>
  <c r="V110" i="162"/>
  <c r="O110" i="162"/>
  <c r="Q117" i="167"/>
  <c r="R117" i="167"/>
  <c r="E24" i="162"/>
  <c r="N66" i="113"/>
  <c r="N80" i="113"/>
  <c r="N66" i="109"/>
  <c r="N80" i="109"/>
  <c r="AG146" i="169"/>
  <c r="AG146" i="166"/>
  <c r="AG146" i="165"/>
  <c r="AG57" i="170"/>
  <c r="O120" i="164"/>
  <c r="AE228" i="170"/>
  <c r="G49" i="170"/>
  <c r="AH137" i="167"/>
  <c r="AM137" i="164"/>
  <c r="AM144" i="164"/>
  <c r="AM141" i="164"/>
  <c r="P29" i="164"/>
  <c r="R29" i="164"/>
  <c r="AF144" i="167"/>
  <c r="AH145" i="167"/>
  <c r="AG144" i="167"/>
  <c r="AG146" i="167"/>
  <c r="AM144" i="167"/>
  <c r="AG143" i="164"/>
  <c r="AF143" i="164"/>
  <c r="AH144" i="164"/>
  <c r="AF140" i="162"/>
  <c r="AH141" i="162"/>
  <c r="AG140" i="162"/>
  <c r="AM140" i="162"/>
  <c r="AF137" i="162"/>
  <c r="AH138" i="162"/>
  <c r="AG137" i="162"/>
  <c r="AM137" i="162"/>
  <c r="AF146" i="165"/>
  <c r="D28" i="165"/>
  <c r="AH137" i="165"/>
  <c r="AI146" i="165"/>
  <c r="AM138" i="164"/>
  <c r="AM145" i="164"/>
  <c r="P33" i="164"/>
  <c r="R33" i="164"/>
  <c r="AF142" i="164"/>
  <c r="AH143" i="164"/>
  <c r="AG142" i="164"/>
  <c r="AF140" i="164"/>
  <c r="AH141" i="164"/>
  <c r="AG140" i="164"/>
  <c r="AF142" i="162"/>
  <c r="AH143" i="162"/>
  <c r="AG142" i="162"/>
  <c r="R30" i="162"/>
  <c r="AM142" i="162"/>
  <c r="Q54" i="99"/>
  <c r="AH144" i="167"/>
  <c r="Q80" i="54"/>
  <c r="R77" i="54"/>
  <c r="Q43" i="164"/>
  <c r="AD139" i="164"/>
  <c r="AJ139" i="164"/>
  <c r="AD136" i="164"/>
  <c r="Q80" i="98"/>
  <c r="R77" i="98"/>
  <c r="Q40" i="164"/>
  <c r="AJ136" i="164"/>
  <c r="Q80" i="99"/>
  <c r="R77" i="99"/>
  <c r="Q49" i="162"/>
  <c r="AJ145" i="162"/>
  <c r="AD145" i="162"/>
  <c r="AF146" i="169"/>
  <c r="D28" i="169"/>
  <c r="AH138" i="169"/>
  <c r="AH137" i="169"/>
  <c r="AF137" i="164"/>
  <c r="AH138" i="164"/>
  <c r="AG137" i="164"/>
  <c r="AF144" i="164"/>
  <c r="AH145" i="164"/>
  <c r="AG144" i="164"/>
  <c r="AG141" i="164"/>
  <c r="AF141" i="164"/>
  <c r="AH142" i="164"/>
  <c r="AF138" i="162"/>
  <c r="AH139" i="162"/>
  <c r="AG138" i="162"/>
  <c r="AM138" i="162"/>
  <c r="AM143" i="164"/>
  <c r="P31" i="164"/>
  <c r="R31" i="164"/>
  <c r="AF144" i="162"/>
  <c r="AG144" i="162"/>
  <c r="AM144" i="162"/>
  <c r="AH136" i="162"/>
  <c r="AG136" i="162"/>
  <c r="AD146" i="162"/>
  <c r="AH147" i="162"/>
  <c r="AF136" i="162"/>
  <c r="AM136" i="162"/>
  <c r="AF146" i="166"/>
  <c r="D28" i="166"/>
  <c r="AH137" i="166"/>
  <c r="AI146" i="166"/>
  <c r="AF141" i="162"/>
  <c r="AH142" i="162"/>
  <c r="AG141" i="162"/>
  <c r="P29" i="162"/>
  <c r="R29" i="162"/>
  <c r="AM141" i="162"/>
  <c r="AF138" i="164"/>
  <c r="AH139" i="164"/>
  <c r="AG138" i="164"/>
  <c r="AF139" i="162"/>
  <c r="AH140" i="162"/>
  <c r="AG139" i="162"/>
  <c r="AM139" i="162"/>
  <c r="AF145" i="164"/>
  <c r="AG145" i="164"/>
  <c r="AM142" i="164"/>
  <c r="P30" i="164"/>
  <c r="R30" i="164"/>
  <c r="AM140" i="164"/>
  <c r="AF143" i="162"/>
  <c r="AH144" i="162"/>
  <c r="AG143" i="162"/>
  <c r="P31" i="162"/>
  <c r="R31" i="162"/>
  <c r="AM143" i="162"/>
  <c r="AD146" i="167"/>
  <c r="AH147" i="167"/>
  <c r="N62" i="54"/>
  <c r="N62" i="98"/>
  <c r="AA109" i="162"/>
  <c r="N62" i="99"/>
  <c r="R110" i="164"/>
  <c r="Z57" i="170"/>
  <c r="P83" i="170"/>
  <c r="AA110" i="167"/>
  <c r="O54" i="116"/>
  <c r="N66" i="116"/>
  <c r="N80" i="116"/>
  <c r="O54" i="118"/>
  <c r="N66" i="118"/>
  <c r="N80" i="118"/>
  <c r="O118" i="164"/>
  <c r="AA57" i="170"/>
  <c r="N110" i="164"/>
  <c r="O114" i="164"/>
  <c r="R114" i="164"/>
  <c r="AA103" i="164"/>
  <c r="AC103" i="164"/>
  <c r="Q54" i="54"/>
  <c r="AA100" i="164"/>
  <c r="Q54" i="98"/>
  <c r="O117" i="164"/>
  <c r="AI180" i="170"/>
  <c r="AJ181" i="170"/>
  <c r="AH60" i="170"/>
  <c r="O125" i="167"/>
  <c r="AD100" i="169"/>
  <c r="AE101" i="169"/>
  <c r="R116" i="169"/>
  <c r="Q116" i="169"/>
  <c r="R115" i="166"/>
  <c r="Q115" i="166"/>
  <c r="O58" i="114"/>
  <c r="O58" i="110"/>
  <c r="O54" i="117"/>
  <c r="N66" i="117"/>
  <c r="N80" i="117"/>
  <c r="O58" i="54"/>
  <c r="G58" i="112"/>
  <c r="Q54" i="113"/>
  <c r="O54" i="111"/>
  <c r="N66" i="111"/>
  <c r="N80" i="111"/>
  <c r="O54" i="112"/>
  <c r="N66" i="112"/>
  <c r="N80" i="112"/>
  <c r="O54" i="114"/>
  <c r="N66" i="114"/>
  <c r="N80" i="114"/>
  <c r="O58" i="116"/>
  <c r="O58" i="118"/>
  <c r="O54" i="110"/>
  <c r="N66" i="110"/>
  <c r="N80" i="110"/>
  <c r="O54" i="115"/>
  <c r="N66" i="115"/>
  <c r="N80" i="115"/>
  <c r="P112" i="170"/>
  <c r="P111" i="170"/>
  <c r="P146" i="161"/>
  <c r="D24" i="161"/>
  <c r="Q146" i="161"/>
  <c r="Q115" i="165"/>
  <c r="U146" i="161"/>
  <c r="R116" i="165"/>
  <c r="Q117" i="165"/>
  <c r="Y146" i="161"/>
  <c r="AC146" i="161"/>
  <c r="AI162" i="161"/>
  <c r="Z56" i="170"/>
  <c r="W56" i="170"/>
  <c r="O116" i="162"/>
  <c r="AB56" i="170"/>
  <c r="O118" i="162"/>
  <c r="Y110" i="162"/>
  <c r="AG56" i="170"/>
  <c r="X56" i="170"/>
  <c r="O115" i="162"/>
  <c r="R115" i="162"/>
  <c r="P202" i="170"/>
  <c r="O202" i="170"/>
  <c r="W202" i="170"/>
  <c r="W110" i="162"/>
  <c r="AE56" i="170"/>
  <c r="AF56" i="170"/>
  <c r="O123" i="162"/>
  <c r="U110" i="162"/>
  <c r="AC56" i="170"/>
  <c r="AD56" i="170"/>
  <c r="O121" i="162"/>
  <c r="R118" i="167"/>
  <c r="Q118" i="167"/>
  <c r="AH145" i="162"/>
  <c r="Q80" i="115"/>
  <c r="R77" i="115"/>
  <c r="Q43" i="161"/>
  <c r="AJ139" i="161"/>
  <c r="AD139" i="161"/>
  <c r="Q80" i="114"/>
  <c r="R77" i="114"/>
  <c r="Q44" i="161"/>
  <c r="AJ140" i="161"/>
  <c r="AD140" i="161"/>
  <c r="Q80" i="118"/>
  <c r="R77" i="118"/>
  <c r="Q40" i="161"/>
  <c r="AJ136" i="161"/>
  <c r="AD136" i="161"/>
  <c r="Q80" i="110"/>
  <c r="R77" i="110"/>
  <c r="Q48" i="161"/>
  <c r="AJ144" i="161"/>
  <c r="AD144" i="161"/>
  <c r="Q80" i="112"/>
  <c r="R77" i="112"/>
  <c r="Q46" i="161"/>
  <c r="AJ142" i="161"/>
  <c r="AD142" i="161"/>
  <c r="Q80" i="117"/>
  <c r="R77" i="117"/>
  <c r="Q41" i="161"/>
  <c r="AD137" i="161"/>
  <c r="AJ137" i="161"/>
  <c r="Q80" i="116"/>
  <c r="R77" i="116"/>
  <c r="Q42" i="161"/>
  <c r="AJ138" i="161"/>
  <c r="AD138" i="161"/>
  <c r="Q37" i="166"/>
  <c r="AI148" i="166"/>
  <c r="AH137" i="162"/>
  <c r="AI146" i="162"/>
  <c r="AF136" i="164"/>
  <c r="AH136" i="164"/>
  <c r="AG136" i="164"/>
  <c r="AD146" i="164"/>
  <c r="AH147" i="164"/>
  <c r="AG139" i="164"/>
  <c r="AF139" i="164"/>
  <c r="AH140" i="164"/>
  <c r="Q54" i="118"/>
  <c r="AI146" i="169"/>
  <c r="AF146" i="167"/>
  <c r="D28" i="167"/>
  <c r="Q80" i="111"/>
  <c r="R77" i="111"/>
  <c r="Q47" i="161"/>
  <c r="AJ143" i="161"/>
  <c r="AD143" i="161"/>
  <c r="Q80" i="113"/>
  <c r="R77" i="113"/>
  <c r="Q45" i="161"/>
  <c r="AJ141" i="161"/>
  <c r="AD141" i="161"/>
  <c r="AF145" i="162"/>
  <c r="AF146" i="162"/>
  <c r="D28" i="162"/>
  <c r="AG145" i="162"/>
  <c r="AG146" i="162"/>
  <c r="P33" i="162"/>
  <c r="R33" i="162"/>
  <c r="AM145" i="162"/>
  <c r="AM136" i="164"/>
  <c r="AM139" i="164"/>
  <c r="Q80" i="109"/>
  <c r="R77" i="109"/>
  <c r="Q49" i="161"/>
  <c r="AJ145" i="161"/>
  <c r="AD145" i="161"/>
  <c r="AI148" i="165"/>
  <c r="Q37" i="165"/>
  <c r="AI146" i="167"/>
  <c r="Q54" i="110"/>
  <c r="N62" i="110"/>
  <c r="Q54" i="112"/>
  <c r="N62" i="112"/>
  <c r="N62" i="117"/>
  <c r="N62" i="118"/>
  <c r="Z109" i="162"/>
  <c r="Z110" i="162"/>
  <c r="AA110" i="162"/>
  <c r="N62" i="115"/>
  <c r="N62" i="114"/>
  <c r="N62" i="111"/>
  <c r="Q54" i="116"/>
  <c r="N62" i="116"/>
  <c r="W57" i="170"/>
  <c r="R116" i="166"/>
  <c r="Q116" i="166"/>
  <c r="Q117" i="169"/>
  <c r="R117" i="169"/>
  <c r="Q115" i="164"/>
  <c r="R115" i="164"/>
  <c r="Q54" i="115"/>
  <c r="E62" i="117"/>
  <c r="Q54" i="117"/>
  <c r="AC100" i="164"/>
  <c r="AA110" i="164"/>
  <c r="Q54" i="114"/>
  <c r="Q54" i="111"/>
  <c r="R117" i="165"/>
  <c r="R118" i="165"/>
  <c r="Q116" i="162"/>
  <c r="R116" i="162"/>
  <c r="R117" i="162"/>
  <c r="P203" i="170"/>
  <c r="O203" i="170"/>
  <c r="W203" i="170"/>
  <c r="Q119" i="167"/>
  <c r="R119" i="167"/>
  <c r="R113" i="161"/>
  <c r="Q114" i="161"/>
  <c r="N111" i="161"/>
  <c r="AA109" i="161"/>
  <c r="Z109" i="161"/>
  <c r="Y109" i="161"/>
  <c r="X109" i="161"/>
  <c r="W109" i="161"/>
  <c r="V109" i="161"/>
  <c r="U109" i="161"/>
  <c r="T109" i="161"/>
  <c r="S109" i="161"/>
  <c r="R109" i="161"/>
  <c r="Q109" i="161"/>
  <c r="O109" i="161"/>
  <c r="N109" i="161"/>
  <c r="AA108" i="161"/>
  <c r="Z108" i="161"/>
  <c r="Y108" i="161"/>
  <c r="X108" i="161"/>
  <c r="W108" i="161"/>
  <c r="V108" i="161"/>
  <c r="U108" i="161"/>
  <c r="T108" i="161"/>
  <c r="S108" i="161"/>
  <c r="R108" i="161"/>
  <c r="Q108" i="161"/>
  <c r="O108" i="161"/>
  <c r="N108" i="161"/>
  <c r="AA107" i="161"/>
  <c r="Z107" i="161"/>
  <c r="Y107" i="161"/>
  <c r="X107" i="161"/>
  <c r="W107" i="161"/>
  <c r="V107" i="161"/>
  <c r="U107" i="161"/>
  <c r="T107" i="161"/>
  <c r="S107" i="161"/>
  <c r="R107" i="161"/>
  <c r="Q107" i="161"/>
  <c r="O107" i="161"/>
  <c r="N107" i="161"/>
  <c r="AA106" i="161"/>
  <c r="Z106" i="161"/>
  <c r="Y106" i="161"/>
  <c r="X106" i="161"/>
  <c r="W106" i="161"/>
  <c r="V106" i="161"/>
  <c r="U106" i="161"/>
  <c r="T106" i="161"/>
  <c r="S106" i="161"/>
  <c r="R106" i="161"/>
  <c r="Q106" i="161"/>
  <c r="O106" i="161"/>
  <c r="N106" i="161"/>
  <c r="AA105" i="161"/>
  <c r="Z105" i="161"/>
  <c r="Y105" i="161"/>
  <c r="X105" i="161"/>
  <c r="W105" i="161"/>
  <c r="V105" i="161"/>
  <c r="U105" i="161"/>
  <c r="T105" i="161"/>
  <c r="S105" i="161"/>
  <c r="R105" i="161"/>
  <c r="Q105" i="161"/>
  <c r="O105" i="161"/>
  <c r="N105" i="161"/>
  <c r="AA104" i="161"/>
  <c r="Z104" i="161"/>
  <c r="Y104" i="161"/>
  <c r="X104" i="161"/>
  <c r="W104" i="161"/>
  <c r="V104" i="161"/>
  <c r="U104" i="161"/>
  <c r="T104" i="161"/>
  <c r="S104" i="161"/>
  <c r="R104" i="161"/>
  <c r="Q104" i="161"/>
  <c r="O104" i="161"/>
  <c r="N104" i="161"/>
  <c r="AA103" i="161"/>
  <c r="Z103" i="161"/>
  <c r="Y103" i="161"/>
  <c r="X103" i="161"/>
  <c r="W103" i="161"/>
  <c r="V103" i="161"/>
  <c r="U103" i="161"/>
  <c r="T103" i="161"/>
  <c r="S103" i="161"/>
  <c r="R103" i="161"/>
  <c r="Q103" i="161"/>
  <c r="O103" i="161"/>
  <c r="N103" i="161"/>
  <c r="AA102" i="161"/>
  <c r="Z102" i="161"/>
  <c r="Y102" i="161"/>
  <c r="X102" i="161"/>
  <c r="W102" i="161"/>
  <c r="V102" i="161"/>
  <c r="U102" i="161"/>
  <c r="T102" i="161"/>
  <c r="S102" i="161"/>
  <c r="R102" i="161"/>
  <c r="Q102" i="161"/>
  <c r="O102" i="161"/>
  <c r="N102" i="161"/>
  <c r="AA101" i="161"/>
  <c r="Z101" i="161"/>
  <c r="Y101" i="161"/>
  <c r="X101" i="161"/>
  <c r="W101" i="161"/>
  <c r="V101" i="161"/>
  <c r="U101" i="161"/>
  <c r="T101" i="161"/>
  <c r="S101" i="161"/>
  <c r="R101" i="161"/>
  <c r="Q101" i="161"/>
  <c r="O101" i="161"/>
  <c r="N101" i="161"/>
  <c r="AA100" i="161"/>
  <c r="Z100" i="161"/>
  <c r="Y100" i="161"/>
  <c r="X100" i="161"/>
  <c r="W100" i="161"/>
  <c r="V100" i="161"/>
  <c r="U100" i="161"/>
  <c r="T100" i="161"/>
  <c r="S100" i="161"/>
  <c r="R100" i="161"/>
  <c r="Q100" i="161"/>
  <c r="O100" i="161"/>
  <c r="N100" i="161"/>
  <c r="AE99" i="161"/>
  <c r="AC99" i="161"/>
  <c r="X97" i="161"/>
  <c r="W97" i="161"/>
  <c r="V97" i="161"/>
  <c r="U97" i="161"/>
  <c r="T97" i="161"/>
  <c r="S97" i="161"/>
  <c r="R97" i="161"/>
  <c r="Q97" i="161"/>
  <c r="O97" i="161"/>
  <c r="B57" i="161"/>
  <c r="H24" i="161"/>
  <c r="N51" i="119"/>
  <c r="M51" i="119"/>
  <c r="L51" i="119"/>
  <c r="K51" i="119"/>
  <c r="J51" i="119"/>
  <c r="I51" i="119"/>
  <c r="H51" i="119"/>
  <c r="G51" i="119"/>
  <c r="F51" i="119"/>
  <c r="E51" i="119"/>
  <c r="D51" i="119"/>
  <c r="C51" i="119"/>
  <c r="O47" i="119"/>
  <c r="N54" i="119"/>
  <c r="M54" i="119"/>
  <c r="E72" i="119"/>
  <c r="L54" i="119"/>
  <c r="K54" i="119"/>
  <c r="E70" i="119"/>
  <c r="J54" i="119"/>
  <c r="I54" i="119"/>
  <c r="E68" i="119"/>
  <c r="H54" i="119"/>
  <c r="E66" i="119"/>
  <c r="F54" i="119"/>
  <c r="E54" i="119"/>
  <c r="D54" i="119"/>
  <c r="C54" i="119"/>
  <c r="E62" i="119"/>
  <c r="O41" i="119"/>
  <c r="B36" i="119"/>
  <c r="E35" i="119"/>
  <c r="C27" i="119"/>
  <c r="B3" i="119"/>
  <c r="N54" i="120"/>
  <c r="J54" i="120"/>
  <c r="N51" i="120"/>
  <c r="M51" i="120"/>
  <c r="L51" i="120"/>
  <c r="K51" i="120"/>
  <c r="J51" i="120"/>
  <c r="I51" i="120"/>
  <c r="H51" i="120"/>
  <c r="G51" i="120"/>
  <c r="F51" i="120"/>
  <c r="E51" i="120"/>
  <c r="D51" i="120"/>
  <c r="C51" i="120"/>
  <c r="O47" i="120"/>
  <c r="E72" i="120"/>
  <c r="L54" i="120"/>
  <c r="E70" i="120"/>
  <c r="E68" i="120"/>
  <c r="H54" i="120"/>
  <c r="G54" i="120"/>
  <c r="F54" i="120"/>
  <c r="E54" i="120"/>
  <c r="D54" i="120"/>
  <c r="E62" i="120"/>
  <c r="O41" i="120"/>
  <c r="B36" i="120"/>
  <c r="E35" i="120"/>
  <c r="C27" i="120"/>
  <c r="B3" i="120"/>
  <c r="N51" i="121"/>
  <c r="M51" i="121"/>
  <c r="L51" i="121"/>
  <c r="K51" i="121"/>
  <c r="J51" i="121"/>
  <c r="I51" i="121"/>
  <c r="H51" i="121"/>
  <c r="G51" i="121"/>
  <c r="F51" i="121"/>
  <c r="E51" i="121"/>
  <c r="D51" i="121"/>
  <c r="C51" i="121"/>
  <c r="O47" i="121"/>
  <c r="N54" i="121"/>
  <c r="M54" i="121"/>
  <c r="M58" i="121"/>
  <c r="E72" i="121"/>
  <c r="L54" i="121"/>
  <c r="K54" i="121"/>
  <c r="K58" i="121"/>
  <c r="E70" i="121"/>
  <c r="J54" i="121"/>
  <c r="I54" i="121"/>
  <c r="I58" i="121"/>
  <c r="E68" i="121"/>
  <c r="H54" i="121"/>
  <c r="E66" i="121"/>
  <c r="F54" i="121"/>
  <c r="E54" i="121"/>
  <c r="D54" i="121"/>
  <c r="C54" i="121"/>
  <c r="E62" i="121"/>
  <c r="O41" i="121"/>
  <c r="B36" i="121"/>
  <c r="E35" i="121"/>
  <c r="C27" i="121"/>
  <c r="B3" i="121"/>
  <c r="N51" i="49"/>
  <c r="M51" i="49"/>
  <c r="L51" i="49"/>
  <c r="K51" i="49"/>
  <c r="J51" i="49"/>
  <c r="I51" i="49"/>
  <c r="H51" i="49"/>
  <c r="G51" i="49"/>
  <c r="F51" i="49"/>
  <c r="E51" i="49"/>
  <c r="D51" i="49"/>
  <c r="C51" i="49"/>
  <c r="O47" i="49"/>
  <c r="N54" i="49"/>
  <c r="M54" i="49"/>
  <c r="L54" i="49"/>
  <c r="K54" i="49"/>
  <c r="J54" i="49"/>
  <c r="I54" i="49"/>
  <c r="H54" i="49"/>
  <c r="E66" i="49"/>
  <c r="E65" i="49"/>
  <c r="E54" i="49"/>
  <c r="D54" i="49"/>
  <c r="E63" i="49"/>
  <c r="O44" i="49"/>
  <c r="O41" i="49"/>
  <c r="B36" i="49"/>
  <c r="E35" i="49"/>
  <c r="C27" i="49"/>
  <c r="B3" i="49"/>
  <c r="N51" i="48"/>
  <c r="M51" i="48"/>
  <c r="L51" i="48"/>
  <c r="K51" i="48"/>
  <c r="J51" i="48"/>
  <c r="I51" i="48"/>
  <c r="H51" i="48"/>
  <c r="G51" i="48"/>
  <c r="F51" i="48"/>
  <c r="E51" i="48"/>
  <c r="D51" i="48"/>
  <c r="C51" i="48"/>
  <c r="O47" i="48"/>
  <c r="N54" i="48"/>
  <c r="M54" i="48"/>
  <c r="E72" i="48"/>
  <c r="L54" i="48"/>
  <c r="K54" i="48"/>
  <c r="E70" i="48"/>
  <c r="J54" i="48"/>
  <c r="I54" i="48"/>
  <c r="E68" i="48"/>
  <c r="H54" i="48"/>
  <c r="G54" i="48"/>
  <c r="F54" i="48"/>
  <c r="E54" i="48"/>
  <c r="D54" i="48"/>
  <c r="C54" i="48"/>
  <c r="O44" i="48"/>
  <c r="O41" i="48"/>
  <c r="B36" i="48"/>
  <c r="E35" i="48"/>
  <c r="C27" i="48"/>
  <c r="B3" i="48"/>
  <c r="N51" i="47"/>
  <c r="M51" i="47"/>
  <c r="L51" i="47"/>
  <c r="K51" i="47"/>
  <c r="J51" i="47"/>
  <c r="I51" i="47"/>
  <c r="H51" i="47"/>
  <c r="G51" i="47"/>
  <c r="F51" i="47"/>
  <c r="E51" i="47"/>
  <c r="D51" i="47"/>
  <c r="C51" i="47"/>
  <c r="O47" i="47"/>
  <c r="N54" i="47"/>
  <c r="M54" i="47"/>
  <c r="E72" i="47"/>
  <c r="L54" i="47"/>
  <c r="K54" i="47"/>
  <c r="E70" i="47"/>
  <c r="J54" i="47"/>
  <c r="I54" i="47"/>
  <c r="E68" i="47"/>
  <c r="H54" i="47"/>
  <c r="E66" i="47"/>
  <c r="F54" i="47"/>
  <c r="E54" i="47"/>
  <c r="D54" i="47"/>
  <c r="C54" i="47"/>
  <c r="E62" i="47"/>
  <c r="O41" i="47"/>
  <c r="B36" i="47"/>
  <c r="E35" i="47"/>
  <c r="C27" i="47"/>
  <c r="B3" i="47"/>
  <c r="N51" i="46"/>
  <c r="M51" i="46"/>
  <c r="L51" i="46"/>
  <c r="K51" i="46"/>
  <c r="J51" i="46"/>
  <c r="I51" i="46"/>
  <c r="H51" i="46"/>
  <c r="G51" i="46"/>
  <c r="F51" i="46"/>
  <c r="E51" i="46"/>
  <c r="D51" i="46"/>
  <c r="C51" i="46"/>
  <c r="O47" i="46"/>
  <c r="N54" i="46"/>
  <c r="M54" i="46"/>
  <c r="E72" i="46"/>
  <c r="L54" i="46"/>
  <c r="K54" i="46"/>
  <c r="E70" i="46"/>
  <c r="J54" i="46"/>
  <c r="I54" i="46"/>
  <c r="E68" i="46"/>
  <c r="H54" i="46"/>
  <c r="E66" i="46"/>
  <c r="F54" i="46"/>
  <c r="E54" i="46"/>
  <c r="D54" i="46"/>
  <c r="C54" i="46"/>
  <c r="E62" i="46"/>
  <c r="O41" i="46"/>
  <c r="B36" i="46"/>
  <c r="E35" i="46"/>
  <c r="C27" i="46"/>
  <c r="B3" i="46"/>
  <c r="N51" i="45"/>
  <c r="M51" i="45"/>
  <c r="L51" i="45"/>
  <c r="K51" i="45"/>
  <c r="J51" i="45"/>
  <c r="I51" i="45"/>
  <c r="H51" i="45"/>
  <c r="G51" i="45"/>
  <c r="F51" i="45"/>
  <c r="E51" i="45"/>
  <c r="D51" i="45"/>
  <c r="C51" i="45"/>
  <c r="O47" i="45"/>
  <c r="N54" i="45"/>
  <c r="M54" i="45"/>
  <c r="E72" i="45"/>
  <c r="L54" i="45"/>
  <c r="K54" i="45"/>
  <c r="E70" i="45"/>
  <c r="J54" i="45"/>
  <c r="I54" i="45"/>
  <c r="E68" i="45"/>
  <c r="H54" i="45"/>
  <c r="E66" i="45"/>
  <c r="F54" i="45"/>
  <c r="E54" i="45"/>
  <c r="D54" i="45"/>
  <c r="C54" i="45"/>
  <c r="E62" i="45"/>
  <c r="O41" i="45"/>
  <c r="B36" i="45"/>
  <c r="E35" i="45"/>
  <c r="C27" i="45"/>
  <c r="B3" i="45"/>
  <c r="N51" i="44"/>
  <c r="M51" i="44"/>
  <c r="L51" i="44"/>
  <c r="K51" i="44"/>
  <c r="J51" i="44"/>
  <c r="I51" i="44"/>
  <c r="H51" i="44"/>
  <c r="G51" i="44"/>
  <c r="F51" i="44"/>
  <c r="E51" i="44"/>
  <c r="D51" i="44"/>
  <c r="C51" i="44"/>
  <c r="O47" i="44"/>
  <c r="N54" i="44"/>
  <c r="M54" i="44"/>
  <c r="E72" i="44"/>
  <c r="L54" i="44"/>
  <c r="K54" i="44"/>
  <c r="E70" i="44"/>
  <c r="J54" i="44"/>
  <c r="I54" i="44"/>
  <c r="E68" i="44"/>
  <c r="H54" i="44"/>
  <c r="E66" i="44"/>
  <c r="F54" i="44"/>
  <c r="E54" i="44"/>
  <c r="D54" i="44"/>
  <c r="C54" i="44"/>
  <c r="E62" i="44"/>
  <c r="O41" i="44"/>
  <c r="B36" i="44"/>
  <c r="E35" i="44"/>
  <c r="C27" i="44"/>
  <c r="B3" i="44"/>
  <c r="N51" i="43"/>
  <c r="M51" i="43"/>
  <c r="L51" i="43"/>
  <c r="K51" i="43"/>
  <c r="J51" i="43"/>
  <c r="I51" i="43"/>
  <c r="H51" i="43"/>
  <c r="G51" i="43"/>
  <c r="F51" i="43"/>
  <c r="E51" i="43"/>
  <c r="D51" i="43"/>
  <c r="C51" i="43"/>
  <c r="O47" i="43"/>
  <c r="N54" i="43"/>
  <c r="M54" i="43"/>
  <c r="E72" i="43"/>
  <c r="L54" i="43"/>
  <c r="K54" i="43"/>
  <c r="E70" i="43"/>
  <c r="J54" i="43"/>
  <c r="I54" i="43"/>
  <c r="E68" i="43"/>
  <c r="H54" i="43"/>
  <c r="E66" i="43"/>
  <c r="F54" i="43"/>
  <c r="E54" i="43"/>
  <c r="D54" i="43"/>
  <c r="C54" i="43"/>
  <c r="E62" i="43"/>
  <c r="O41" i="43"/>
  <c r="B36" i="43"/>
  <c r="E35" i="43"/>
  <c r="C27" i="43"/>
  <c r="B3" i="43"/>
  <c r="AC168" i="160"/>
  <c r="AE167" i="160"/>
  <c r="AH166" i="160"/>
  <c r="AJ165" i="160"/>
  <c r="AL164" i="160"/>
  <c r="AL163" i="160"/>
  <c r="AL162" i="160"/>
  <c r="AJ162" i="160"/>
  <c r="AL161" i="160"/>
  <c r="AJ161" i="160"/>
  <c r="AH161" i="160"/>
  <c r="AE161" i="160"/>
  <c r="AD161" i="160"/>
  <c r="AA161" i="160"/>
  <c r="Z161" i="160"/>
  <c r="W161" i="160"/>
  <c r="V161" i="160"/>
  <c r="S161" i="160"/>
  <c r="R161" i="160"/>
  <c r="O161" i="160"/>
  <c r="N161" i="160"/>
  <c r="M161" i="160"/>
  <c r="AL160" i="160"/>
  <c r="AJ160" i="160"/>
  <c r="AH160" i="160"/>
  <c r="AE160" i="160"/>
  <c r="AD160" i="160"/>
  <c r="AA160" i="160"/>
  <c r="Z160" i="160"/>
  <c r="W160" i="160"/>
  <c r="V160" i="160"/>
  <c r="S160" i="160"/>
  <c r="R160" i="160"/>
  <c r="O160" i="160"/>
  <c r="N160" i="160"/>
  <c r="M160" i="160"/>
  <c r="AL159" i="160"/>
  <c r="AJ159" i="160"/>
  <c r="AH159" i="160"/>
  <c r="AE159" i="160"/>
  <c r="AD159" i="160"/>
  <c r="AA159" i="160"/>
  <c r="Z159" i="160"/>
  <c r="W159" i="160"/>
  <c r="V159" i="160"/>
  <c r="S159" i="160"/>
  <c r="R159" i="160"/>
  <c r="O159" i="160"/>
  <c r="N159" i="160"/>
  <c r="M159" i="160"/>
  <c r="AH158" i="160"/>
  <c r="AE158" i="160"/>
  <c r="AD158" i="160"/>
  <c r="AA158" i="160"/>
  <c r="Z158" i="160"/>
  <c r="W158" i="160"/>
  <c r="V158" i="160"/>
  <c r="S158" i="160"/>
  <c r="R158" i="160"/>
  <c r="O158" i="160"/>
  <c r="N158" i="160"/>
  <c r="M158" i="160"/>
  <c r="AH157" i="160"/>
  <c r="AE157" i="160"/>
  <c r="AD157" i="160"/>
  <c r="AA157" i="160"/>
  <c r="Z157" i="160"/>
  <c r="W157" i="160"/>
  <c r="V157" i="160"/>
  <c r="S157" i="160"/>
  <c r="R157" i="160"/>
  <c r="O157" i="160"/>
  <c r="N157" i="160"/>
  <c r="M157" i="160"/>
  <c r="AH156" i="160"/>
  <c r="AE156" i="160"/>
  <c r="AD156" i="160"/>
  <c r="AA156" i="160"/>
  <c r="Z156" i="160"/>
  <c r="W156" i="160"/>
  <c r="V156" i="160"/>
  <c r="S156" i="160"/>
  <c r="R156" i="160"/>
  <c r="O156" i="160"/>
  <c r="N156" i="160"/>
  <c r="M156" i="160"/>
  <c r="AH155" i="160"/>
  <c r="AE155" i="160"/>
  <c r="AD155" i="160"/>
  <c r="AA155" i="160"/>
  <c r="Z155" i="160"/>
  <c r="W155" i="160"/>
  <c r="V155" i="160"/>
  <c r="S155" i="160"/>
  <c r="R155" i="160"/>
  <c r="O155" i="160"/>
  <c r="N155" i="160"/>
  <c r="M155" i="160"/>
  <c r="AH154" i="160"/>
  <c r="AE154" i="160"/>
  <c r="AD154" i="160"/>
  <c r="AA154" i="160"/>
  <c r="Z154" i="160"/>
  <c r="W154" i="160"/>
  <c r="V154" i="160"/>
  <c r="S154" i="160"/>
  <c r="R154" i="160"/>
  <c r="O154" i="160"/>
  <c r="N154" i="160"/>
  <c r="M154" i="160"/>
  <c r="AH153" i="160"/>
  <c r="AE153" i="160"/>
  <c r="AD153" i="160"/>
  <c r="AA153" i="160"/>
  <c r="Z153" i="160"/>
  <c r="W153" i="160"/>
  <c r="V153" i="160"/>
  <c r="S153" i="160"/>
  <c r="R153" i="160"/>
  <c r="O153" i="160"/>
  <c r="N153" i="160"/>
  <c r="M153" i="160"/>
  <c r="AH152" i="160"/>
  <c r="AE152" i="160"/>
  <c r="AD152" i="160"/>
  <c r="AA152" i="160"/>
  <c r="Z152" i="160"/>
  <c r="W152" i="160"/>
  <c r="V152" i="160"/>
  <c r="S152" i="160"/>
  <c r="R152" i="160"/>
  <c r="O152" i="160"/>
  <c r="N152" i="160"/>
  <c r="M152" i="160"/>
  <c r="AM147" i="160"/>
  <c r="AL145" i="160"/>
  <c r="AK145" i="160"/>
  <c r="AE145" i="160"/>
  <c r="AA145" i="160"/>
  <c r="Z145" i="160"/>
  <c r="AB145" i="160"/>
  <c r="W145" i="160"/>
  <c r="V145" i="160"/>
  <c r="X145" i="160"/>
  <c r="S145" i="160"/>
  <c r="U145" i="160"/>
  <c r="T145" i="160"/>
  <c r="O145" i="160"/>
  <c r="N145" i="160"/>
  <c r="AL144" i="160"/>
  <c r="AK144" i="160"/>
  <c r="AE144" i="160"/>
  <c r="AA144" i="160"/>
  <c r="Z144" i="160"/>
  <c r="AB144" i="160"/>
  <c r="W144" i="160"/>
  <c r="V144" i="160"/>
  <c r="X144" i="160"/>
  <c r="S144" i="160"/>
  <c r="R144" i="160"/>
  <c r="T144" i="160"/>
  <c r="O144" i="160"/>
  <c r="N144" i="160"/>
  <c r="AL143" i="160"/>
  <c r="AK143" i="160"/>
  <c r="AE143" i="160"/>
  <c r="AA143" i="160"/>
  <c r="Z143" i="160"/>
  <c r="AB143" i="160"/>
  <c r="W143" i="160"/>
  <c r="V143" i="160"/>
  <c r="X143" i="160"/>
  <c r="S143" i="160"/>
  <c r="R143" i="160"/>
  <c r="T143" i="160"/>
  <c r="O143" i="160"/>
  <c r="N143" i="160"/>
  <c r="AL142" i="160"/>
  <c r="AK142" i="160"/>
  <c r="AE142" i="160"/>
  <c r="AA142" i="160"/>
  <c r="Z142" i="160"/>
  <c r="AB142" i="160"/>
  <c r="W142" i="160"/>
  <c r="V142" i="160"/>
  <c r="X142" i="160"/>
  <c r="S142" i="160"/>
  <c r="R142" i="160"/>
  <c r="T142" i="160"/>
  <c r="O142" i="160"/>
  <c r="N142" i="160"/>
  <c r="AL141" i="160"/>
  <c r="AK141" i="160"/>
  <c r="AE141" i="160"/>
  <c r="AA141" i="160"/>
  <c r="Z141" i="160"/>
  <c r="AB141" i="160"/>
  <c r="W141" i="160"/>
  <c r="V141" i="160"/>
  <c r="X141" i="160"/>
  <c r="S141" i="160"/>
  <c r="R141" i="160"/>
  <c r="T141" i="160"/>
  <c r="O141" i="160"/>
  <c r="AL140" i="160"/>
  <c r="AK140" i="160"/>
  <c r="AE140" i="160"/>
  <c r="AA140" i="160"/>
  <c r="Z140" i="160"/>
  <c r="AB140" i="160"/>
  <c r="W140" i="160"/>
  <c r="V140" i="160"/>
  <c r="X140" i="160"/>
  <c r="S140" i="160"/>
  <c r="R140" i="160"/>
  <c r="T140" i="160"/>
  <c r="O140" i="160"/>
  <c r="N140" i="160"/>
  <c r="AL139" i="160"/>
  <c r="AK139" i="160"/>
  <c r="AE139" i="160"/>
  <c r="AA139" i="160"/>
  <c r="Z139" i="160"/>
  <c r="AB139" i="160"/>
  <c r="W139" i="160"/>
  <c r="V139" i="160"/>
  <c r="X139" i="160"/>
  <c r="S139" i="160"/>
  <c r="R139" i="160"/>
  <c r="T139" i="160"/>
  <c r="O139" i="160"/>
  <c r="N139" i="160"/>
  <c r="AL138" i="160"/>
  <c r="AK138" i="160"/>
  <c r="AE138" i="160"/>
  <c r="AA138" i="160"/>
  <c r="Z138" i="160"/>
  <c r="AB138" i="160"/>
  <c r="W138" i="160"/>
  <c r="V138" i="160"/>
  <c r="X138" i="160"/>
  <c r="R138" i="160"/>
  <c r="T138" i="160"/>
  <c r="O138" i="160"/>
  <c r="N138" i="160"/>
  <c r="AL137" i="160"/>
  <c r="AK137" i="160"/>
  <c r="AE137" i="160"/>
  <c r="AA137" i="160"/>
  <c r="Z137" i="160"/>
  <c r="AB137" i="160"/>
  <c r="W137" i="160"/>
  <c r="V137" i="160"/>
  <c r="X137" i="160"/>
  <c r="S137" i="160"/>
  <c r="R137" i="160"/>
  <c r="T137" i="160"/>
  <c r="O137" i="160"/>
  <c r="N137" i="160"/>
  <c r="AL136" i="160"/>
  <c r="AK136" i="160"/>
  <c r="AE136" i="160"/>
  <c r="AA136" i="160"/>
  <c r="Z136" i="160"/>
  <c r="AB136" i="160"/>
  <c r="W136" i="160"/>
  <c r="V136" i="160"/>
  <c r="X136" i="160"/>
  <c r="S136" i="160"/>
  <c r="R136" i="160"/>
  <c r="T136" i="160"/>
  <c r="O136" i="160"/>
  <c r="N136" i="160"/>
  <c r="AJ135" i="160"/>
  <c r="AG146" i="164"/>
  <c r="AF145" i="161"/>
  <c r="AG145" i="161"/>
  <c r="AM145" i="161"/>
  <c r="AF143" i="161"/>
  <c r="AH144" i="161"/>
  <c r="AG143" i="161"/>
  <c r="P31" i="161"/>
  <c r="R31" i="161"/>
  <c r="AM143" i="161"/>
  <c r="Q37" i="169"/>
  <c r="AI148" i="169"/>
  <c r="AI148" i="162"/>
  <c r="Q37" i="162"/>
  <c r="AF138" i="161"/>
  <c r="AH139" i="161"/>
  <c r="AG138" i="161"/>
  <c r="AM138" i="161"/>
  <c r="AF137" i="161"/>
  <c r="AH138" i="161"/>
  <c r="AG137" i="161"/>
  <c r="AF142" i="161"/>
  <c r="AH143" i="161"/>
  <c r="AG142" i="161"/>
  <c r="P30" i="161"/>
  <c r="R30" i="161"/>
  <c r="AM142" i="161"/>
  <c r="AH136" i="161"/>
  <c r="AF136" i="161"/>
  <c r="AD146" i="161"/>
  <c r="AH147" i="161"/>
  <c r="AG136" i="161"/>
  <c r="AM136" i="161"/>
  <c r="AF139" i="161"/>
  <c r="AH140" i="161"/>
  <c r="AG139" i="161"/>
  <c r="AM139" i="161"/>
  <c r="Q37" i="167"/>
  <c r="AI148" i="167"/>
  <c r="AF141" i="161"/>
  <c r="AH142" i="161"/>
  <c r="AG141" i="161"/>
  <c r="P29" i="161"/>
  <c r="R29" i="161"/>
  <c r="AM141" i="161"/>
  <c r="AH137" i="164"/>
  <c r="AI146" i="164"/>
  <c r="AF146" i="164"/>
  <c r="D28" i="164"/>
  <c r="AM137" i="161"/>
  <c r="AF144" i="161"/>
  <c r="AH145" i="161"/>
  <c r="AG144" i="161"/>
  <c r="AM144" i="161"/>
  <c r="AF140" i="161"/>
  <c r="AH141" i="161"/>
  <c r="AG140" i="161"/>
  <c r="AM140" i="161"/>
  <c r="P33" i="161"/>
  <c r="R33" i="161"/>
  <c r="AH56" i="170"/>
  <c r="O125" i="162"/>
  <c r="O51" i="49"/>
  <c r="E58" i="121"/>
  <c r="F58" i="120"/>
  <c r="H58" i="120"/>
  <c r="O51" i="120"/>
  <c r="D58" i="43"/>
  <c r="F58" i="43"/>
  <c r="H58" i="43"/>
  <c r="J58" i="43"/>
  <c r="L58" i="43"/>
  <c r="N58" i="43"/>
  <c r="D58" i="45"/>
  <c r="F58" i="45"/>
  <c r="H58" i="45"/>
  <c r="J58" i="45"/>
  <c r="L58" i="45"/>
  <c r="N58" i="45"/>
  <c r="O54" i="48"/>
  <c r="N62" i="48"/>
  <c r="O51" i="48"/>
  <c r="Q54" i="48"/>
  <c r="O51" i="121"/>
  <c r="O51" i="43"/>
  <c r="O51" i="45"/>
  <c r="E58" i="44"/>
  <c r="E58" i="46"/>
  <c r="D58" i="47"/>
  <c r="F58" i="47"/>
  <c r="H58" i="47"/>
  <c r="J58" i="47"/>
  <c r="L58" i="47"/>
  <c r="N58" i="47"/>
  <c r="C54" i="120"/>
  <c r="C58" i="120"/>
  <c r="D58" i="120"/>
  <c r="K54" i="120"/>
  <c r="K58" i="120"/>
  <c r="L58" i="120"/>
  <c r="E58" i="43"/>
  <c r="I58" i="43"/>
  <c r="K58" i="43"/>
  <c r="M58" i="43"/>
  <c r="D58" i="44"/>
  <c r="F58" i="44"/>
  <c r="H58" i="44"/>
  <c r="J58" i="44"/>
  <c r="L58" i="44"/>
  <c r="N58" i="44"/>
  <c r="E58" i="45"/>
  <c r="I58" i="45"/>
  <c r="K58" i="45"/>
  <c r="M58" i="45"/>
  <c r="D58" i="46"/>
  <c r="F58" i="46"/>
  <c r="H58" i="46"/>
  <c r="J58" i="46"/>
  <c r="L58" i="46"/>
  <c r="N58" i="46"/>
  <c r="C58" i="47"/>
  <c r="E58" i="47"/>
  <c r="I58" i="47"/>
  <c r="K58" i="47"/>
  <c r="M58" i="47"/>
  <c r="D58" i="48"/>
  <c r="F58" i="48"/>
  <c r="H58" i="48"/>
  <c r="J58" i="48"/>
  <c r="L58" i="48"/>
  <c r="N58" i="48"/>
  <c r="E58" i="49"/>
  <c r="I58" i="49"/>
  <c r="K58" i="49"/>
  <c r="M58" i="49"/>
  <c r="D58" i="121"/>
  <c r="F58" i="121"/>
  <c r="H58" i="121"/>
  <c r="J58" i="121"/>
  <c r="L58" i="121"/>
  <c r="N58" i="121"/>
  <c r="E58" i="120"/>
  <c r="G58" i="120"/>
  <c r="D58" i="119"/>
  <c r="F58" i="119"/>
  <c r="H58" i="119"/>
  <c r="J58" i="119"/>
  <c r="L58" i="119"/>
  <c r="N58" i="119"/>
  <c r="C58" i="121"/>
  <c r="C58" i="44"/>
  <c r="I58" i="44"/>
  <c r="K58" i="44"/>
  <c r="M58" i="44"/>
  <c r="C58" i="46"/>
  <c r="I58" i="46"/>
  <c r="K58" i="46"/>
  <c r="M58" i="46"/>
  <c r="E58" i="48"/>
  <c r="G58" i="48"/>
  <c r="I58" i="48"/>
  <c r="K58" i="48"/>
  <c r="M58" i="48"/>
  <c r="D58" i="49"/>
  <c r="H58" i="49"/>
  <c r="J58" i="49"/>
  <c r="L58" i="49"/>
  <c r="N58" i="49"/>
  <c r="C58" i="119"/>
  <c r="E58" i="119"/>
  <c r="I58" i="119"/>
  <c r="K58" i="119"/>
  <c r="M58" i="119"/>
  <c r="AD101" i="164"/>
  <c r="AD102" i="164"/>
  <c r="AD103" i="164"/>
  <c r="AD104" i="164"/>
  <c r="AD105" i="164"/>
  <c r="AD106" i="164"/>
  <c r="AD107" i="164"/>
  <c r="AD108" i="164"/>
  <c r="AD109" i="164"/>
  <c r="AC110" i="164"/>
  <c r="AE100" i="164"/>
  <c r="AE101" i="164"/>
  <c r="AE102" i="164"/>
  <c r="AE103" i="164"/>
  <c r="AE104" i="164"/>
  <c r="AE105" i="164"/>
  <c r="AE106" i="164"/>
  <c r="AE107" i="164"/>
  <c r="AE108" i="164"/>
  <c r="AE109" i="164"/>
  <c r="R117" i="166"/>
  <c r="Q117" i="166"/>
  <c r="C58" i="43"/>
  <c r="O44" i="44"/>
  <c r="O51" i="44"/>
  <c r="G54" i="44"/>
  <c r="O54" i="44"/>
  <c r="N62" i="44"/>
  <c r="C58" i="45"/>
  <c r="O44" i="46"/>
  <c r="Q44" i="46"/>
  <c r="O51" i="46"/>
  <c r="G54" i="46"/>
  <c r="O54" i="46"/>
  <c r="N62" i="46"/>
  <c r="O44" i="47"/>
  <c r="Q44" i="47"/>
  <c r="O51" i="47"/>
  <c r="G54" i="47"/>
  <c r="G58" i="47"/>
  <c r="Q44" i="48"/>
  <c r="C58" i="48"/>
  <c r="E62" i="48"/>
  <c r="E66" i="48"/>
  <c r="Q44" i="49"/>
  <c r="C54" i="49"/>
  <c r="C58" i="49"/>
  <c r="G54" i="49"/>
  <c r="F54" i="49"/>
  <c r="F58" i="49"/>
  <c r="O44" i="121"/>
  <c r="Q44" i="121"/>
  <c r="G54" i="121"/>
  <c r="G58" i="121"/>
  <c r="O44" i="119"/>
  <c r="O51" i="119"/>
  <c r="G54" i="119"/>
  <c r="G58" i="119"/>
  <c r="Q116" i="164"/>
  <c r="R116" i="164"/>
  <c r="Q118" i="169"/>
  <c r="R118" i="169"/>
  <c r="O44" i="43"/>
  <c r="Q44" i="43"/>
  <c r="G54" i="43"/>
  <c r="G58" i="43"/>
  <c r="Q44" i="44"/>
  <c r="O44" i="45"/>
  <c r="Q44" i="45"/>
  <c r="G54" i="45"/>
  <c r="G58" i="45"/>
  <c r="O44" i="120"/>
  <c r="Q44" i="120"/>
  <c r="I54" i="120"/>
  <c r="I58" i="120"/>
  <c r="M54" i="120"/>
  <c r="M58" i="120"/>
  <c r="J58" i="120"/>
  <c r="N58" i="120"/>
  <c r="Q44" i="119"/>
  <c r="AI140" i="160"/>
  <c r="Q118" i="165"/>
  <c r="Q139" i="160"/>
  <c r="AI136" i="160"/>
  <c r="P143" i="160"/>
  <c r="Q143" i="160"/>
  <c r="Q136" i="160"/>
  <c r="AI141" i="160"/>
  <c r="Q141" i="160"/>
  <c r="P142" i="160"/>
  <c r="Q142" i="160"/>
  <c r="P138" i="160"/>
  <c r="Q138" i="160"/>
  <c r="P144" i="160"/>
  <c r="Q144" i="160"/>
  <c r="AI137" i="160"/>
  <c r="P137" i="160"/>
  <c r="Q137" i="160"/>
  <c r="P140" i="160"/>
  <c r="Q140" i="160"/>
  <c r="P145" i="160"/>
  <c r="Q145" i="160"/>
  <c r="AI138" i="160"/>
  <c r="AI139" i="160"/>
  <c r="P139" i="160"/>
  <c r="AB146" i="160"/>
  <c r="D27" i="160"/>
  <c r="T146" i="160"/>
  <c r="D25" i="160"/>
  <c r="P136" i="160"/>
  <c r="X146" i="160"/>
  <c r="D26" i="160"/>
  <c r="Y137" i="160"/>
  <c r="U139" i="160"/>
  <c r="Y141" i="160"/>
  <c r="AC143" i="160"/>
  <c r="Y145" i="160"/>
  <c r="AC139" i="160"/>
  <c r="U143" i="160"/>
  <c r="U138" i="160"/>
  <c r="AC142" i="160"/>
  <c r="Y144" i="160"/>
  <c r="Y136" i="160"/>
  <c r="AC138" i="160"/>
  <c r="Y140" i="160"/>
  <c r="U142" i="160"/>
  <c r="U137" i="160"/>
  <c r="AC141" i="160"/>
  <c r="AC145" i="160"/>
  <c r="AC137" i="160"/>
  <c r="Y139" i="160"/>
  <c r="U141" i="160"/>
  <c r="Y143" i="160"/>
  <c r="U136" i="160"/>
  <c r="AC136" i="160"/>
  <c r="Y138" i="160"/>
  <c r="U140" i="160"/>
  <c r="AC140" i="160"/>
  <c r="Y142" i="160"/>
  <c r="U144" i="160"/>
  <c r="AC144" i="160"/>
  <c r="AI144" i="160"/>
  <c r="O162" i="160"/>
  <c r="W162" i="160"/>
  <c r="AE162" i="160"/>
  <c r="R146" i="160"/>
  <c r="Z146" i="160"/>
  <c r="R162" i="160"/>
  <c r="Z162" i="160"/>
  <c r="AH162" i="160"/>
  <c r="T110" i="161"/>
  <c r="AB55" i="170"/>
  <c r="AA110" i="161"/>
  <c r="AE146" i="160"/>
  <c r="AI160" i="160"/>
  <c r="S110" i="161"/>
  <c r="O118" i="161"/>
  <c r="V146" i="160"/>
  <c r="AI143" i="160"/>
  <c r="N162" i="160"/>
  <c r="V162" i="160"/>
  <c r="AD162" i="160"/>
  <c r="R110" i="161"/>
  <c r="O117" i="161"/>
  <c r="O146" i="160"/>
  <c r="W146" i="160"/>
  <c r="S146" i="160"/>
  <c r="AA146" i="160"/>
  <c r="AI142" i="160"/>
  <c r="M162" i="160"/>
  <c r="S162" i="160"/>
  <c r="AA162" i="160"/>
  <c r="AI153" i="160"/>
  <c r="AI154" i="160"/>
  <c r="AI155" i="160"/>
  <c r="AI156" i="160"/>
  <c r="AI157" i="160"/>
  <c r="AI158" i="160"/>
  <c r="AI159" i="160"/>
  <c r="AI161" i="160"/>
  <c r="Q110" i="161"/>
  <c r="O116" i="161"/>
  <c r="O113" i="161"/>
  <c r="AI145" i="160"/>
  <c r="N146" i="160"/>
  <c r="Z110" i="161"/>
  <c r="P204" i="170"/>
  <c r="O204" i="170"/>
  <c r="W204" i="170"/>
  <c r="Q117" i="162"/>
  <c r="R118" i="162"/>
  <c r="Q118" i="162"/>
  <c r="X110" i="161"/>
  <c r="N68" i="170"/>
  <c r="AI152" i="160"/>
  <c r="V110" i="161"/>
  <c r="Q119" i="165"/>
  <c r="R119" i="165"/>
  <c r="O110" i="161"/>
  <c r="Q120" i="167"/>
  <c r="O120" i="167"/>
  <c r="R120" i="167"/>
  <c r="R113" i="160"/>
  <c r="Q114" i="160"/>
  <c r="N111" i="160"/>
  <c r="Z109" i="160"/>
  <c r="Y109" i="160"/>
  <c r="X109" i="160"/>
  <c r="W109" i="160"/>
  <c r="V109" i="160"/>
  <c r="U109" i="160"/>
  <c r="T109" i="160"/>
  <c r="R109" i="160"/>
  <c r="Q109" i="160"/>
  <c r="O109" i="160"/>
  <c r="N109" i="160"/>
  <c r="Z108" i="160"/>
  <c r="X108" i="160"/>
  <c r="W108" i="160"/>
  <c r="V108" i="160"/>
  <c r="U108" i="160"/>
  <c r="T108" i="160"/>
  <c r="S108" i="160"/>
  <c r="R108" i="160"/>
  <c r="Q108" i="160"/>
  <c r="O108" i="160"/>
  <c r="Z107" i="160"/>
  <c r="Y107" i="160"/>
  <c r="X107" i="160"/>
  <c r="W107" i="160"/>
  <c r="V107" i="160"/>
  <c r="U107" i="160"/>
  <c r="T107" i="160"/>
  <c r="R107" i="160"/>
  <c r="Q107" i="160"/>
  <c r="O107" i="160"/>
  <c r="N107" i="160"/>
  <c r="Z106" i="160"/>
  <c r="Y106" i="160"/>
  <c r="X106" i="160"/>
  <c r="W106" i="160"/>
  <c r="V106" i="160"/>
  <c r="U106" i="160"/>
  <c r="T106" i="160"/>
  <c r="S106" i="160"/>
  <c r="R106" i="160"/>
  <c r="Q106" i="160"/>
  <c r="O106" i="160"/>
  <c r="AA105" i="160"/>
  <c r="Z105" i="160"/>
  <c r="Y105" i="160"/>
  <c r="X105" i="160"/>
  <c r="W105" i="160"/>
  <c r="V105" i="160"/>
  <c r="U105" i="160"/>
  <c r="T105" i="160"/>
  <c r="S105" i="160"/>
  <c r="R105" i="160"/>
  <c r="Q105" i="160"/>
  <c r="O105" i="160"/>
  <c r="N105" i="160"/>
  <c r="Z104" i="160"/>
  <c r="Y104" i="160"/>
  <c r="X104" i="160"/>
  <c r="W104" i="160"/>
  <c r="V104" i="160"/>
  <c r="U104" i="160"/>
  <c r="T104" i="160"/>
  <c r="S104" i="160"/>
  <c r="R104" i="160"/>
  <c r="Q104" i="160"/>
  <c r="O104" i="160"/>
  <c r="N104" i="160"/>
  <c r="Z103" i="160"/>
  <c r="Y103" i="160"/>
  <c r="X103" i="160"/>
  <c r="W103" i="160"/>
  <c r="V103" i="160"/>
  <c r="U103" i="160"/>
  <c r="T103" i="160"/>
  <c r="R103" i="160"/>
  <c r="Q103" i="160"/>
  <c r="O103" i="160"/>
  <c r="N103" i="160"/>
  <c r="Z102" i="160"/>
  <c r="Y102" i="160"/>
  <c r="X102" i="160"/>
  <c r="W102" i="160"/>
  <c r="V102" i="160"/>
  <c r="U102" i="160"/>
  <c r="T102" i="160"/>
  <c r="S102" i="160"/>
  <c r="R102" i="160"/>
  <c r="Q102" i="160"/>
  <c r="O102" i="160"/>
  <c r="N102" i="160"/>
  <c r="Z101" i="160"/>
  <c r="Y101" i="160"/>
  <c r="X101" i="160"/>
  <c r="W101" i="160"/>
  <c r="V101" i="160"/>
  <c r="U101" i="160"/>
  <c r="T101" i="160"/>
  <c r="R101" i="160"/>
  <c r="Q101" i="160"/>
  <c r="O101" i="160"/>
  <c r="N101" i="160"/>
  <c r="Z100" i="160"/>
  <c r="Y100" i="160"/>
  <c r="X100" i="160"/>
  <c r="W100" i="160"/>
  <c r="V100" i="160"/>
  <c r="U100" i="160"/>
  <c r="T100" i="160"/>
  <c r="S100" i="160"/>
  <c r="R100" i="160"/>
  <c r="Q100" i="160"/>
  <c r="O100" i="160"/>
  <c r="N100" i="160"/>
  <c r="AE99" i="160"/>
  <c r="AC99" i="160"/>
  <c r="X97" i="160"/>
  <c r="W97" i="160"/>
  <c r="V97" i="160"/>
  <c r="U97" i="160"/>
  <c r="T97" i="160"/>
  <c r="S97" i="160"/>
  <c r="R97" i="160"/>
  <c r="Q97" i="160"/>
  <c r="O97" i="160"/>
  <c r="B57" i="160"/>
  <c r="N51" i="42"/>
  <c r="M51" i="42"/>
  <c r="L51" i="42"/>
  <c r="K51" i="42"/>
  <c r="J51" i="42"/>
  <c r="I51" i="42"/>
  <c r="H51" i="42"/>
  <c r="G51" i="42"/>
  <c r="F51" i="42"/>
  <c r="E51" i="42"/>
  <c r="D51" i="42"/>
  <c r="C51" i="42"/>
  <c r="O47" i="42"/>
  <c r="N54" i="42"/>
  <c r="M54" i="42"/>
  <c r="E72" i="42"/>
  <c r="L54" i="42"/>
  <c r="K54" i="42"/>
  <c r="E70" i="42"/>
  <c r="J54" i="42"/>
  <c r="I54" i="42"/>
  <c r="E68" i="42"/>
  <c r="H54" i="42"/>
  <c r="E66" i="42"/>
  <c r="F54" i="42"/>
  <c r="E54" i="42"/>
  <c r="D54" i="42"/>
  <c r="C54" i="42"/>
  <c r="E62" i="42"/>
  <c r="O41" i="42"/>
  <c r="B36" i="42"/>
  <c r="E35" i="42"/>
  <c r="C27" i="42"/>
  <c r="B3" i="42"/>
  <c r="N51" i="41"/>
  <c r="M51" i="41"/>
  <c r="L51" i="41"/>
  <c r="K51" i="41"/>
  <c r="J51" i="41"/>
  <c r="I51" i="41"/>
  <c r="H51" i="41"/>
  <c r="G51" i="41"/>
  <c r="F51" i="41"/>
  <c r="E51" i="41"/>
  <c r="D51" i="41"/>
  <c r="C51" i="41"/>
  <c r="O47" i="41"/>
  <c r="N54" i="41"/>
  <c r="M54" i="41"/>
  <c r="E72" i="41"/>
  <c r="L54" i="41"/>
  <c r="K54" i="41"/>
  <c r="E70" i="41"/>
  <c r="J54" i="41"/>
  <c r="I54" i="41"/>
  <c r="E68" i="41"/>
  <c r="H54" i="41"/>
  <c r="E66" i="41"/>
  <c r="F54" i="41"/>
  <c r="E54" i="41"/>
  <c r="D54" i="41"/>
  <c r="C54" i="41"/>
  <c r="E62" i="41"/>
  <c r="O41" i="41"/>
  <c r="B36" i="41"/>
  <c r="E35" i="41"/>
  <c r="C27" i="41"/>
  <c r="B3" i="41"/>
  <c r="N51" i="40"/>
  <c r="M51" i="40"/>
  <c r="L51" i="40"/>
  <c r="K51" i="40"/>
  <c r="J51" i="40"/>
  <c r="I51" i="40"/>
  <c r="H51" i="40"/>
  <c r="G51" i="40"/>
  <c r="F51" i="40"/>
  <c r="E51" i="40"/>
  <c r="D51" i="40"/>
  <c r="C51" i="40"/>
  <c r="O47" i="40"/>
  <c r="N54" i="40"/>
  <c r="M54" i="40"/>
  <c r="E72" i="40"/>
  <c r="L54" i="40"/>
  <c r="K54" i="40"/>
  <c r="E70" i="40"/>
  <c r="J54" i="40"/>
  <c r="I54" i="40"/>
  <c r="E68" i="40"/>
  <c r="H54" i="40"/>
  <c r="G54" i="40"/>
  <c r="F54" i="40"/>
  <c r="E54" i="40"/>
  <c r="D54" i="40"/>
  <c r="C54" i="40"/>
  <c r="O44" i="40"/>
  <c r="O41" i="40"/>
  <c r="B36" i="40"/>
  <c r="E35" i="40"/>
  <c r="C27" i="40"/>
  <c r="B3" i="40"/>
  <c r="N51" i="39"/>
  <c r="M51" i="39"/>
  <c r="L51" i="39"/>
  <c r="K51" i="39"/>
  <c r="J51" i="39"/>
  <c r="I51" i="39"/>
  <c r="H51" i="39"/>
  <c r="G51" i="39"/>
  <c r="F51" i="39"/>
  <c r="E51" i="39"/>
  <c r="D51" i="39"/>
  <c r="C51" i="39"/>
  <c r="O47" i="39"/>
  <c r="N54" i="39"/>
  <c r="M54" i="39"/>
  <c r="E72" i="39"/>
  <c r="L54" i="39"/>
  <c r="K54" i="39"/>
  <c r="E70" i="39"/>
  <c r="J54" i="39"/>
  <c r="I54" i="39"/>
  <c r="E68" i="39"/>
  <c r="H54" i="39"/>
  <c r="G54" i="39"/>
  <c r="F54" i="39"/>
  <c r="E54" i="39"/>
  <c r="D54" i="39"/>
  <c r="C54" i="39"/>
  <c r="O44" i="39"/>
  <c r="O41" i="39"/>
  <c r="B36" i="39"/>
  <c r="E35" i="39"/>
  <c r="C27" i="39"/>
  <c r="B3" i="39"/>
  <c r="N51" i="38"/>
  <c r="M51" i="38"/>
  <c r="L51" i="38"/>
  <c r="K51" i="38"/>
  <c r="J51" i="38"/>
  <c r="I51" i="38"/>
  <c r="H51" i="38"/>
  <c r="G51" i="38"/>
  <c r="F51" i="38"/>
  <c r="E51" i="38"/>
  <c r="D51" i="38"/>
  <c r="C51" i="38"/>
  <c r="O47" i="38"/>
  <c r="N54" i="38"/>
  <c r="M54" i="38"/>
  <c r="E72" i="38"/>
  <c r="L54" i="38"/>
  <c r="K54" i="38"/>
  <c r="E70" i="38"/>
  <c r="J54" i="38"/>
  <c r="I54" i="38"/>
  <c r="E68" i="38"/>
  <c r="H54" i="38"/>
  <c r="G54" i="38"/>
  <c r="F54" i="38"/>
  <c r="E54" i="38"/>
  <c r="D54" i="38"/>
  <c r="C54" i="38"/>
  <c r="E62" i="38"/>
  <c r="O41" i="38"/>
  <c r="B36" i="38"/>
  <c r="E35" i="38"/>
  <c r="C27" i="38"/>
  <c r="B3" i="38"/>
  <c r="N51" i="37"/>
  <c r="M51" i="37"/>
  <c r="L51" i="37"/>
  <c r="K51" i="37"/>
  <c r="J51" i="37"/>
  <c r="I51" i="37"/>
  <c r="H51" i="37"/>
  <c r="G51" i="37"/>
  <c r="F51" i="37"/>
  <c r="E51" i="37"/>
  <c r="D51" i="37"/>
  <c r="C51" i="37"/>
  <c r="O47" i="37"/>
  <c r="N54" i="37"/>
  <c r="M54" i="37"/>
  <c r="E72" i="37"/>
  <c r="L54" i="37"/>
  <c r="K54" i="37"/>
  <c r="E70" i="37"/>
  <c r="J54" i="37"/>
  <c r="I54" i="37"/>
  <c r="E68" i="37"/>
  <c r="H54" i="37"/>
  <c r="E66" i="37"/>
  <c r="F54" i="37"/>
  <c r="E54" i="37"/>
  <c r="D54" i="37"/>
  <c r="C54" i="37"/>
  <c r="E62" i="37"/>
  <c r="O41" i="37"/>
  <c r="B36" i="37"/>
  <c r="E35" i="37"/>
  <c r="C27" i="37"/>
  <c r="B3" i="37"/>
  <c r="N51" i="36"/>
  <c r="M51" i="36"/>
  <c r="L51" i="36"/>
  <c r="K51" i="36"/>
  <c r="J51" i="36"/>
  <c r="I51" i="36"/>
  <c r="H51" i="36"/>
  <c r="G51" i="36"/>
  <c r="F51" i="36"/>
  <c r="E51" i="36"/>
  <c r="D51" i="36"/>
  <c r="C51" i="36"/>
  <c r="O47" i="36"/>
  <c r="N54" i="36"/>
  <c r="M54" i="36"/>
  <c r="E72" i="36"/>
  <c r="L54" i="36"/>
  <c r="K54" i="36"/>
  <c r="E70" i="36"/>
  <c r="J54" i="36"/>
  <c r="I54" i="36"/>
  <c r="E68" i="36"/>
  <c r="H54" i="36"/>
  <c r="E66" i="36"/>
  <c r="F54" i="36"/>
  <c r="E54" i="36"/>
  <c r="D54" i="36"/>
  <c r="C54" i="36"/>
  <c r="E62" i="36"/>
  <c r="O41" i="36"/>
  <c r="B36" i="36"/>
  <c r="E35" i="36"/>
  <c r="C27" i="36"/>
  <c r="B3" i="36"/>
  <c r="N51" i="35"/>
  <c r="M51" i="35"/>
  <c r="L51" i="35"/>
  <c r="K51" i="35"/>
  <c r="J51" i="35"/>
  <c r="I51" i="35"/>
  <c r="H51" i="35"/>
  <c r="G51" i="35"/>
  <c r="F51" i="35"/>
  <c r="E51" i="35"/>
  <c r="D51" i="35"/>
  <c r="C51" i="35"/>
  <c r="O47" i="35"/>
  <c r="N54" i="35"/>
  <c r="M54" i="35"/>
  <c r="E72" i="35"/>
  <c r="L54" i="35"/>
  <c r="K54" i="35"/>
  <c r="E70" i="35"/>
  <c r="J54" i="35"/>
  <c r="I54" i="35"/>
  <c r="E68" i="35"/>
  <c r="H54" i="35"/>
  <c r="E66" i="35"/>
  <c r="F54" i="35"/>
  <c r="E54" i="35"/>
  <c r="D54" i="35"/>
  <c r="C54" i="35"/>
  <c r="E62" i="35"/>
  <c r="O41" i="35"/>
  <c r="B36" i="35"/>
  <c r="E35" i="35"/>
  <c r="C27" i="35"/>
  <c r="B3" i="35"/>
  <c r="N51" i="34"/>
  <c r="M51" i="34"/>
  <c r="L51" i="34"/>
  <c r="K51" i="34"/>
  <c r="J51" i="34"/>
  <c r="I51" i="34"/>
  <c r="H51" i="34"/>
  <c r="G51" i="34"/>
  <c r="F51" i="34"/>
  <c r="E51" i="34"/>
  <c r="D51" i="34"/>
  <c r="C51" i="34"/>
  <c r="O47" i="34"/>
  <c r="N54" i="34"/>
  <c r="M54" i="34"/>
  <c r="E72" i="34"/>
  <c r="L54" i="34"/>
  <c r="K54" i="34"/>
  <c r="E70" i="34"/>
  <c r="J54" i="34"/>
  <c r="I54" i="34"/>
  <c r="E68" i="34"/>
  <c r="H54" i="34"/>
  <c r="G54" i="34"/>
  <c r="F54" i="34"/>
  <c r="E54" i="34"/>
  <c r="D54" i="34"/>
  <c r="C54" i="34"/>
  <c r="O44" i="34"/>
  <c r="O41" i="34"/>
  <c r="B36" i="34"/>
  <c r="E35" i="34"/>
  <c r="C27" i="34"/>
  <c r="B3" i="34"/>
  <c r="N51" i="33"/>
  <c r="M51" i="33"/>
  <c r="L51" i="33"/>
  <c r="K51" i="33"/>
  <c r="J51" i="33"/>
  <c r="I51" i="33"/>
  <c r="H51" i="33"/>
  <c r="G51" i="33"/>
  <c r="F51" i="33"/>
  <c r="E51" i="33"/>
  <c r="D51" i="33"/>
  <c r="C51" i="33"/>
  <c r="O47" i="33"/>
  <c r="N54" i="33"/>
  <c r="M54" i="33"/>
  <c r="E72" i="33"/>
  <c r="L54" i="33"/>
  <c r="K54" i="33"/>
  <c r="E70" i="33"/>
  <c r="J54" i="33"/>
  <c r="I54" i="33"/>
  <c r="E68" i="33"/>
  <c r="H54" i="33"/>
  <c r="G54" i="33"/>
  <c r="F54" i="33"/>
  <c r="E54" i="33"/>
  <c r="D54" i="33"/>
  <c r="C54" i="33"/>
  <c r="E62" i="33"/>
  <c r="O41" i="33"/>
  <c r="B36" i="33"/>
  <c r="E35" i="33"/>
  <c r="C27" i="33"/>
  <c r="B3" i="33"/>
  <c r="AJ165" i="159"/>
  <c r="AL164" i="159"/>
  <c r="AL163" i="159"/>
  <c r="AL162" i="159"/>
  <c r="AJ162" i="159"/>
  <c r="AL161" i="159"/>
  <c r="AJ161" i="159"/>
  <c r="AH161" i="159"/>
  <c r="AE161" i="159"/>
  <c r="AD161" i="159"/>
  <c r="AA161" i="159"/>
  <c r="Z161" i="159"/>
  <c r="W161" i="159"/>
  <c r="V161" i="159"/>
  <c r="S161" i="159"/>
  <c r="R161" i="159"/>
  <c r="O161" i="159"/>
  <c r="N161" i="159"/>
  <c r="M161" i="159"/>
  <c r="AL160" i="159"/>
  <c r="AJ160" i="159"/>
  <c r="AH160" i="159"/>
  <c r="AE160" i="159"/>
  <c r="AD160" i="159"/>
  <c r="AA160" i="159"/>
  <c r="Z160" i="159"/>
  <c r="W160" i="159"/>
  <c r="V160" i="159"/>
  <c r="S160" i="159"/>
  <c r="R160" i="159"/>
  <c r="O160" i="159"/>
  <c r="N160" i="159"/>
  <c r="M160" i="159"/>
  <c r="AL159" i="159"/>
  <c r="AJ159" i="159"/>
  <c r="AH159" i="159"/>
  <c r="AE159" i="159"/>
  <c r="AD159" i="159"/>
  <c r="AA159" i="159"/>
  <c r="Z159" i="159"/>
  <c r="W159" i="159"/>
  <c r="V159" i="159"/>
  <c r="S159" i="159"/>
  <c r="R159" i="159"/>
  <c r="O159" i="159"/>
  <c r="N159" i="159"/>
  <c r="M159" i="159"/>
  <c r="AH158" i="159"/>
  <c r="AE158" i="159"/>
  <c r="AD158" i="159"/>
  <c r="AA158" i="159"/>
  <c r="Z158" i="159"/>
  <c r="W158" i="159"/>
  <c r="V158" i="159"/>
  <c r="S158" i="159"/>
  <c r="R158" i="159"/>
  <c r="O158" i="159"/>
  <c r="N158" i="159"/>
  <c r="M158" i="159"/>
  <c r="AH157" i="159"/>
  <c r="AE157" i="159"/>
  <c r="AD157" i="159"/>
  <c r="AA157" i="159"/>
  <c r="Z157" i="159"/>
  <c r="W157" i="159"/>
  <c r="V157" i="159"/>
  <c r="S157" i="159"/>
  <c r="R157" i="159"/>
  <c r="O157" i="159"/>
  <c r="N157" i="159"/>
  <c r="M157" i="159"/>
  <c r="AH156" i="159"/>
  <c r="AE156" i="159"/>
  <c r="AD156" i="159"/>
  <c r="AA156" i="159"/>
  <c r="Z156" i="159"/>
  <c r="W156" i="159"/>
  <c r="V156" i="159"/>
  <c r="S156" i="159"/>
  <c r="R156" i="159"/>
  <c r="O156" i="159"/>
  <c r="N156" i="159"/>
  <c r="M156" i="159"/>
  <c r="AH155" i="159"/>
  <c r="AE155" i="159"/>
  <c r="AD155" i="159"/>
  <c r="AA155" i="159"/>
  <c r="Z155" i="159"/>
  <c r="W155" i="159"/>
  <c r="V155" i="159"/>
  <c r="S155" i="159"/>
  <c r="R155" i="159"/>
  <c r="O155" i="159"/>
  <c r="N155" i="159"/>
  <c r="M155" i="159"/>
  <c r="AH154" i="159"/>
  <c r="AE154" i="159"/>
  <c r="AD154" i="159"/>
  <c r="AA154" i="159"/>
  <c r="Z154" i="159"/>
  <c r="W154" i="159"/>
  <c r="V154" i="159"/>
  <c r="S154" i="159"/>
  <c r="R154" i="159"/>
  <c r="O154" i="159"/>
  <c r="N154" i="159"/>
  <c r="M154" i="159"/>
  <c r="AH153" i="159"/>
  <c r="AE153" i="159"/>
  <c r="AD153" i="159"/>
  <c r="AA153" i="159"/>
  <c r="Z153" i="159"/>
  <c r="W153" i="159"/>
  <c r="V153" i="159"/>
  <c r="S153" i="159"/>
  <c r="R153" i="159"/>
  <c r="O153" i="159"/>
  <c r="N153" i="159"/>
  <c r="M153" i="159"/>
  <c r="AH152" i="159"/>
  <c r="AE152" i="159"/>
  <c r="AD152" i="159"/>
  <c r="AA152" i="159"/>
  <c r="Z152" i="159"/>
  <c r="W152" i="159"/>
  <c r="V152" i="159"/>
  <c r="S152" i="159"/>
  <c r="R152" i="159"/>
  <c r="O152" i="159"/>
  <c r="N152" i="159"/>
  <c r="M152" i="159"/>
  <c r="AM147" i="159"/>
  <c r="AL145" i="159"/>
  <c r="AK145" i="159"/>
  <c r="AE145" i="159"/>
  <c r="AA145" i="159"/>
  <c r="Z145" i="159"/>
  <c r="AB145" i="159"/>
  <c r="W145" i="159"/>
  <c r="V145" i="159"/>
  <c r="X145" i="159"/>
  <c r="S145" i="159"/>
  <c r="U145" i="159"/>
  <c r="T145" i="159"/>
  <c r="O145" i="159"/>
  <c r="N145" i="159"/>
  <c r="AL144" i="159"/>
  <c r="AK144" i="159"/>
  <c r="AE144" i="159"/>
  <c r="AA144" i="159"/>
  <c r="Z144" i="159"/>
  <c r="AB144" i="159"/>
  <c r="W144" i="159"/>
  <c r="V144" i="159"/>
  <c r="X144" i="159"/>
  <c r="S144" i="159"/>
  <c r="R144" i="159"/>
  <c r="T144" i="159"/>
  <c r="O144" i="159"/>
  <c r="N144" i="159"/>
  <c r="AL143" i="159"/>
  <c r="AK143" i="159"/>
  <c r="AE143" i="159"/>
  <c r="AA143" i="159"/>
  <c r="Z143" i="159"/>
  <c r="AB143" i="159"/>
  <c r="W143" i="159"/>
  <c r="V143" i="159"/>
  <c r="X143" i="159"/>
  <c r="S143" i="159"/>
  <c r="R143" i="159"/>
  <c r="T143" i="159"/>
  <c r="O143" i="159"/>
  <c r="N143" i="159"/>
  <c r="AL142" i="159"/>
  <c r="AK142" i="159"/>
  <c r="AE142" i="159"/>
  <c r="AA142" i="159"/>
  <c r="Z142" i="159"/>
  <c r="AB142" i="159"/>
  <c r="W142" i="159"/>
  <c r="V142" i="159"/>
  <c r="X142" i="159"/>
  <c r="S142" i="159"/>
  <c r="R142" i="159"/>
  <c r="T142" i="159"/>
  <c r="O142" i="159"/>
  <c r="N142" i="159"/>
  <c r="AL141" i="159"/>
  <c r="AK141" i="159"/>
  <c r="AE141" i="159"/>
  <c r="AA141" i="159"/>
  <c r="Z141" i="159"/>
  <c r="AB141" i="159"/>
  <c r="W141" i="159"/>
  <c r="V141" i="159"/>
  <c r="X141" i="159"/>
  <c r="S141" i="159"/>
  <c r="R141" i="159"/>
  <c r="T141" i="159"/>
  <c r="O141" i="159"/>
  <c r="AL140" i="159"/>
  <c r="AK140" i="159"/>
  <c r="AE140" i="159"/>
  <c r="AA140" i="159"/>
  <c r="Z140" i="159"/>
  <c r="AB140" i="159"/>
  <c r="W140" i="159"/>
  <c r="V140" i="159"/>
  <c r="X140" i="159"/>
  <c r="S140" i="159"/>
  <c r="R140" i="159"/>
  <c r="T140" i="159"/>
  <c r="O140" i="159"/>
  <c r="N140" i="159"/>
  <c r="AL139" i="159"/>
  <c r="AK139" i="159"/>
  <c r="AE139" i="159"/>
  <c r="AA139" i="159"/>
  <c r="Z139" i="159"/>
  <c r="AB139" i="159"/>
  <c r="W139" i="159"/>
  <c r="V139" i="159"/>
  <c r="X139" i="159"/>
  <c r="S139" i="159"/>
  <c r="R139" i="159"/>
  <c r="T139" i="159"/>
  <c r="O139" i="159"/>
  <c r="N139" i="159"/>
  <c r="AL138" i="159"/>
  <c r="AK138" i="159"/>
  <c r="AE138" i="159"/>
  <c r="AA138" i="159"/>
  <c r="Z138" i="159"/>
  <c r="AB138" i="159"/>
  <c r="W138" i="159"/>
  <c r="V138" i="159"/>
  <c r="X138" i="159"/>
  <c r="R138" i="159"/>
  <c r="T138" i="159"/>
  <c r="O138" i="159"/>
  <c r="N138" i="159"/>
  <c r="AL137" i="159"/>
  <c r="AK137" i="159"/>
  <c r="AE137" i="159"/>
  <c r="AA137" i="159"/>
  <c r="Z137" i="159"/>
  <c r="AB137" i="159"/>
  <c r="W137" i="159"/>
  <c r="V137" i="159"/>
  <c r="X137" i="159"/>
  <c r="S137" i="159"/>
  <c r="R137" i="159"/>
  <c r="T137" i="159"/>
  <c r="O137" i="159"/>
  <c r="N137" i="159"/>
  <c r="AL136" i="159"/>
  <c r="AK136" i="159"/>
  <c r="AE136" i="159"/>
  <c r="AA136" i="159"/>
  <c r="Z136" i="159"/>
  <c r="AB136" i="159"/>
  <c r="W136" i="159"/>
  <c r="V136" i="159"/>
  <c r="X136" i="159"/>
  <c r="S136" i="159"/>
  <c r="R136" i="159"/>
  <c r="T136" i="159"/>
  <c r="O136" i="159"/>
  <c r="N136" i="159"/>
  <c r="AJ135" i="159"/>
  <c r="O54" i="39"/>
  <c r="N62" i="39"/>
  <c r="S101" i="160"/>
  <c r="N106" i="160"/>
  <c r="S107" i="160"/>
  <c r="N108" i="160"/>
  <c r="S103" i="160"/>
  <c r="S109" i="160"/>
  <c r="S110" i="160"/>
  <c r="AA54" i="170"/>
  <c r="N66" i="39"/>
  <c r="N80" i="39"/>
  <c r="Y108" i="160"/>
  <c r="N66" i="48"/>
  <c r="N80" i="48"/>
  <c r="AJ141" i="160"/>
  <c r="N66" i="46"/>
  <c r="N80" i="46"/>
  <c r="N66" i="44"/>
  <c r="N80" i="44"/>
  <c r="AG146" i="161"/>
  <c r="Q37" i="164"/>
  <c r="AI148" i="164"/>
  <c r="AF146" i="161"/>
  <c r="D28" i="161"/>
  <c r="AH137" i="161"/>
  <c r="AI146" i="161"/>
  <c r="O51" i="39"/>
  <c r="O51" i="34"/>
  <c r="O51" i="40"/>
  <c r="O54" i="40"/>
  <c r="Q54" i="40"/>
  <c r="O51" i="38"/>
  <c r="O54" i="38"/>
  <c r="Q54" i="38"/>
  <c r="O51" i="41"/>
  <c r="O54" i="34"/>
  <c r="N62" i="34"/>
  <c r="N62" i="38"/>
  <c r="N62" i="40"/>
  <c r="AA103" i="160"/>
  <c r="AA101" i="160"/>
  <c r="O54" i="33"/>
  <c r="N62" i="33"/>
  <c r="C58" i="33"/>
  <c r="E58" i="33"/>
  <c r="G58" i="33"/>
  <c r="I58" i="33"/>
  <c r="K58" i="33"/>
  <c r="M58" i="33"/>
  <c r="D58" i="34"/>
  <c r="F58" i="34"/>
  <c r="H58" i="34"/>
  <c r="J58" i="34"/>
  <c r="L58" i="34"/>
  <c r="N58" i="34"/>
  <c r="C58" i="35"/>
  <c r="E58" i="35"/>
  <c r="I58" i="35"/>
  <c r="K58" i="35"/>
  <c r="M58" i="35"/>
  <c r="D58" i="36"/>
  <c r="F58" i="36"/>
  <c r="H58" i="36"/>
  <c r="J58" i="36"/>
  <c r="L58" i="36"/>
  <c r="N58" i="36"/>
  <c r="C58" i="37"/>
  <c r="E58" i="37"/>
  <c r="I58" i="37"/>
  <c r="K58" i="37"/>
  <c r="M58" i="37"/>
  <c r="D58" i="38"/>
  <c r="F58" i="38"/>
  <c r="H58" i="38"/>
  <c r="J58" i="38"/>
  <c r="L58" i="38"/>
  <c r="N58" i="38"/>
  <c r="Q54" i="39"/>
  <c r="E58" i="39"/>
  <c r="G58" i="39"/>
  <c r="I58" i="39"/>
  <c r="K58" i="39"/>
  <c r="M58" i="39"/>
  <c r="D58" i="40"/>
  <c r="F58" i="40"/>
  <c r="H58" i="40"/>
  <c r="J58" i="40"/>
  <c r="L58" i="40"/>
  <c r="N58" i="40"/>
  <c r="E58" i="41"/>
  <c r="I58" i="41"/>
  <c r="K58" i="41"/>
  <c r="M58" i="41"/>
  <c r="D58" i="42"/>
  <c r="F58" i="42"/>
  <c r="H58" i="42"/>
  <c r="J58" i="42"/>
  <c r="L58" i="42"/>
  <c r="N58" i="42"/>
  <c r="D58" i="33"/>
  <c r="F58" i="33"/>
  <c r="H58" i="33"/>
  <c r="J58" i="33"/>
  <c r="L58" i="33"/>
  <c r="N58" i="33"/>
  <c r="Q54" i="34"/>
  <c r="E58" i="34"/>
  <c r="G58" i="34"/>
  <c r="I58" i="34"/>
  <c r="K58" i="34"/>
  <c r="M58" i="34"/>
  <c r="D58" i="35"/>
  <c r="F58" i="35"/>
  <c r="H58" i="35"/>
  <c r="J58" i="35"/>
  <c r="L58" i="35"/>
  <c r="N58" i="35"/>
  <c r="C58" i="36"/>
  <c r="E58" i="36"/>
  <c r="I58" i="36"/>
  <c r="K58" i="36"/>
  <c r="M58" i="36"/>
  <c r="D58" i="37"/>
  <c r="F58" i="37"/>
  <c r="H58" i="37"/>
  <c r="J58" i="37"/>
  <c r="L58" i="37"/>
  <c r="N58" i="37"/>
  <c r="E58" i="38"/>
  <c r="G58" i="38"/>
  <c r="I58" i="38"/>
  <c r="K58" i="38"/>
  <c r="M58" i="38"/>
  <c r="D58" i="39"/>
  <c r="F58" i="39"/>
  <c r="H58" i="39"/>
  <c r="J58" i="39"/>
  <c r="L58" i="39"/>
  <c r="N58" i="39"/>
  <c r="E58" i="40"/>
  <c r="G58" i="40"/>
  <c r="I58" i="40"/>
  <c r="K58" i="40"/>
  <c r="M58" i="40"/>
  <c r="D58" i="41"/>
  <c r="F58" i="41"/>
  <c r="H58" i="41"/>
  <c r="J58" i="41"/>
  <c r="L58" i="41"/>
  <c r="N58" i="41"/>
  <c r="C58" i="42"/>
  <c r="E58" i="42"/>
  <c r="I58" i="42"/>
  <c r="K58" i="42"/>
  <c r="M58" i="42"/>
  <c r="O44" i="33"/>
  <c r="Q44" i="33"/>
  <c r="O51" i="33"/>
  <c r="AE99" i="159"/>
  <c r="Q44" i="34"/>
  <c r="C58" i="34"/>
  <c r="E62" i="34"/>
  <c r="E66" i="34"/>
  <c r="O44" i="35"/>
  <c r="Q44" i="35"/>
  <c r="O51" i="35"/>
  <c r="G54" i="35"/>
  <c r="G58" i="35"/>
  <c r="O44" i="36"/>
  <c r="O51" i="36"/>
  <c r="G54" i="36"/>
  <c r="O54" i="36"/>
  <c r="N62" i="36"/>
  <c r="C58" i="38"/>
  <c r="Q44" i="39"/>
  <c r="C58" i="39"/>
  <c r="E62" i="39"/>
  <c r="E66" i="39"/>
  <c r="Q44" i="40"/>
  <c r="C58" i="40"/>
  <c r="E62" i="40"/>
  <c r="E66" i="40"/>
  <c r="C58" i="41"/>
  <c r="O44" i="42"/>
  <c r="Q44" i="42"/>
  <c r="O51" i="42"/>
  <c r="G54" i="42"/>
  <c r="O54" i="42"/>
  <c r="N62" i="42"/>
  <c r="O54" i="49"/>
  <c r="N66" i="49"/>
  <c r="N80" i="49"/>
  <c r="O58" i="45"/>
  <c r="O58" i="43"/>
  <c r="O54" i="119"/>
  <c r="N66" i="119"/>
  <c r="N80" i="119"/>
  <c r="G58" i="44"/>
  <c r="O54" i="121"/>
  <c r="N66" i="121"/>
  <c r="N80" i="121"/>
  <c r="O54" i="47"/>
  <c r="N66" i="47"/>
  <c r="N80" i="47"/>
  <c r="O54" i="45"/>
  <c r="N66" i="45"/>
  <c r="N80" i="45"/>
  <c r="O54" i="43"/>
  <c r="N66" i="43"/>
  <c r="N80" i="43"/>
  <c r="O54" i="120"/>
  <c r="N66" i="120"/>
  <c r="N80" i="120"/>
  <c r="R119" i="169"/>
  <c r="Q120" i="169"/>
  <c r="O120" i="169"/>
  <c r="R120" i="169"/>
  <c r="Q121" i="169"/>
  <c r="O121" i="169"/>
  <c r="R121" i="169"/>
  <c r="Q122" i="169"/>
  <c r="O122" i="169"/>
  <c r="R122" i="169"/>
  <c r="R123" i="169"/>
  <c r="Q119" i="169"/>
  <c r="R117" i="164"/>
  <c r="Q117" i="164"/>
  <c r="R118" i="166"/>
  <c r="Q118" i="166"/>
  <c r="Q44" i="36"/>
  <c r="O44" i="37"/>
  <c r="Q44" i="37"/>
  <c r="O51" i="37"/>
  <c r="G54" i="37"/>
  <c r="G58" i="37"/>
  <c r="O44" i="38"/>
  <c r="Q44" i="38"/>
  <c r="O44" i="41"/>
  <c r="Q44" i="41"/>
  <c r="G54" i="41"/>
  <c r="G58" i="41"/>
  <c r="O58" i="120"/>
  <c r="Q54" i="47"/>
  <c r="Q54" i="46"/>
  <c r="Q54" i="44"/>
  <c r="G58" i="46"/>
  <c r="O58" i="46"/>
  <c r="O58" i="121"/>
  <c r="G58" i="49"/>
  <c r="O58" i="49"/>
  <c r="O58" i="47"/>
  <c r="AI136" i="159"/>
  <c r="AI140" i="159"/>
  <c r="Q139" i="159"/>
  <c r="P137" i="159"/>
  <c r="Q137" i="159"/>
  <c r="Q136" i="159"/>
  <c r="AI141" i="159"/>
  <c r="Q141" i="159"/>
  <c r="P142" i="159"/>
  <c r="Q142" i="159"/>
  <c r="P138" i="159"/>
  <c r="Q138" i="159"/>
  <c r="P144" i="159"/>
  <c r="Q144" i="159"/>
  <c r="Q146" i="160"/>
  <c r="AI137" i="159"/>
  <c r="P143" i="159"/>
  <c r="Q143" i="159"/>
  <c r="P140" i="159"/>
  <c r="Q140" i="159"/>
  <c r="P145" i="159"/>
  <c r="Q145" i="159"/>
  <c r="AI138" i="159"/>
  <c r="AI139" i="159"/>
  <c r="U146" i="160"/>
  <c r="P139" i="159"/>
  <c r="P146" i="160"/>
  <c r="D24" i="160"/>
  <c r="AB146" i="159"/>
  <c r="D27" i="159"/>
  <c r="T146" i="159"/>
  <c r="D25" i="159"/>
  <c r="P136" i="159"/>
  <c r="X146" i="159"/>
  <c r="D26" i="159"/>
  <c r="Y146" i="160"/>
  <c r="Y136" i="159"/>
  <c r="Y144" i="159"/>
  <c r="AC137" i="159"/>
  <c r="Y140" i="159"/>
  <c r="U142" i="159"/>
  <c r="AC146" i="160"/>
  <c r="U137" i="159"/>
  <c r="Y139" i="159"/>
  <c r="U141" i="159"/>
  <c r="AC141" i="159"/>
  <c r="Y143" i="159"/>
  <c r="AC145" i="159"/>
  <c r="U136" i="159"/>
  <c r="Y138" i="159"/>
  <c r="AC140" i="159"/>
  <c r="Y142" i="159"/>
  <c r="AC144" i="159"/>
  <c r="O119" i="161"/>
  <c r="U138" i="159"/>
  <c r="AC138" i="159"/>
  <c r="AC142" i="159"/>
  <c r="AC136" i="159"/>
  <c r="U140" i="159"/>
  <c r="U144" i="159"/>
  <c r="Y137" i="159"/>
  <c r="U139" i="159"/>
  <c r="AC139" i="159"/>
  <c r="Y141" i="159"/>
  <c r="U143" i="159"/>
  <c r="AC143" i="159"/>
  <c r="Y145" i="159"/>
  <c r="AA55" i="170"/>
  <c r="AI142" i="159"/>
  <c r="M162" i="159"/>
  <c r="S162" i="159"/>
  <c r="AA162" i="159"/>
  <c r="N146" i="159"/>
  <c r="V146" i="159"/>
  <c r="AI143" i="159"/>
  <c r="N162" i="159"/>
  <c r="V162" i="159"/>
  <c r="AD162" i="159"/>
  <c r="Y55" i="170"/>
  <c r="Z55" i="170"/>
  <c r="AA146" i="159"/>
  <c r="AI154" i="159"/>
  <c r="AI157" i="159"/>
  <c r="AI158" i="159"/>
  <c r="AI161" i="159"/>
  <c r="O146" i="159"/>
  <c r="W146" i="159"/>
  <c r="AE146" i="159"/>
  <c r="AI144" i="159"/>
  <c r="O162" i="159"/>
  <c r="W162" i="159"/>
  <c r="AE162" i="159"/>
  <c r="AI160" i="159"/>
  <c r="AI162" i="160"/>
  <c r="H24" i="160"/>
  <c r="O54" i="170"/>
  <c r="S146" i="159"/>
  <c r="AI153" i="159"/>
  <c r="AI155" i="159"/>
  <c r="AI156" i="159"/>
  <c r="AI159" i="159"/>
  <c r="R110" i="160"/>
  <c r="Z54" i="170"/>
  <c r="R146" i="159"/>
  <c r="Z146" i="159"/>
  <c r="AI145" i="159"/>
  <c r="R162" i="159"/>
  <c r="Z162" i="159"/>
  <c r="AH162" i="159"/>
  <c r="Q110" i="160"/>
  <c r="Y54" i="170"/>
  <c r="O113" i="160"/>
  <c r="P205" i="170"/>
  <c r="O205" i="170"/>
  <c r="O206" i="170"/>
  <c r="N67" i="170"/>
  <c r="Q119" i="162"/>
  <c r="R119" i="162"/>
  <c r="AI152" i="159"/>
  <c r="V110" i="160"/>
  <c r="W110" i="161"/>
  <c r="AF55" i="170"/>
  <c r="O123" i="161"/>
  <c r="Y110" i="161"/>
  <c r="AG55" i="170"/>
  <c r="AH55" i="170"/>
  <c r="O125" i="161"/>
  <c r="O110" i="160"/>
  <c r="T110" i="160"/>
  <c r="N110" i="161"/>
  <c r="X55" i="170"/>
  <c r="O115" i="161"/>
  <c r="Q120" i="165"/>
  <c r="O120" i="165"/>
  <c r="R120" i="165"/>
  <c r="U110" i="161"/>
  <c r="AC55" i="170"/>
  <c r="AD55" i="170"/>
  <c r="O121" i="161"/>
  <c r="Z110" i="160"/>
  <c r="X110" i="160"/>
  <c r="R121" i="167"/>
  <c r="Q121" i="167"/>
  <c r="R113" i="159"/>
  <c r="Q114" i="159"/>
  <c r="N111" i="159"/>
  <c r="Z109" i="159"/>
  <c r="Y109" i="159"/>
  <c r="X109" i="159"/>
  <c r="W109" i="159"/>
  <c r="V109" i="159"/>
  <c r="U109" i="159"/>
  <c r="T109" i="159"/>
  <c r="S109" i="159"/>
  <c r="R109" i="159"/>
  <c r="Q109" i="159"/>
  <c r="O109" i="159"/>
  <c r="N109" i="159"/>
  <c r="Z108" i="159"/>
  <c r="Y108" i="159"/>
  <c r="X108" i="159"/>
  <c r="W108" i="159"/>
  <c r="V108" i="159"/>
  <c r="U108" i="159"/>
  <c r="T108" i="159"/>
  <c r="S108" i="159"/>
  <c r="R108" i="159"/>
  <c r="Q108" i="159"/>
  <c r="O108" i="159"/>
  <c r="N108" i="159"/>
  <c r="AA107" i="159"/>
  <c r="Z107" i="159"/>
  <c r="Y107" i="159"/>
  <c r="X107" i="159"/>
  <c r="W107" i="159"/>
  <c r="V107" i="159"/>
  <c r="U107" i="159"/>
  <c r="T107" i="159"/>
  <c r="S107" i="159"/>
  <c r="R107" i="159"/>
  <c r="Q107" i="159"/>
  <c r="O107" i="159"/>
  <c r="N107" i="159"/>
  <c r="AA106" i="159"/>
  <c r="Z106" i="159"/>
  <c r="Y106" i="159"/>
  <c r="X106" i="159"/>
  <c r="W106" i="159"/>
  <c r="V106" i="159"/>
  <c r="U106" i="159"/>
  <c r="T106" i="159"/>
  <c r="S106" i="159"/>
  <c r="R106" i="159"/>
  <c r="Q106" i="159"/>
  <c r="O106" i="159"/>
  <c r="N106" i="159"/>
  <c r="Z105" i="159"/>
  <c r="Y105" i="159"/>
  <c r="X105" i="159"/>
  <c r="W105" i="159"/>
  <c r="V105" i="159"/>
  <c r="U105" i="159"/>
  <c r="T105" i="159"/>
  <c r="S105" i="159"/>
  <c r="R105" i="159"/>
  <c r="Q105" i="159"/>
  <c r="O105" i="159"/>
  <c r="N105" i="159"/>
  <c r="Z104" i="159"/>
  <c r="Y104" i="159"/>
  <c r="X104" i="159"/>
  <c r="W104" i="159"/>
  <c r="V104" i="159"/>
  <c r="U104" i="159"/>
  <c r="T104" i="159"/>
  <c r="S104" i="159"/>
  <c r="R104" i="159"/>
  <c r="Q104" i="159"/>
  <c r="O104" i="159"/>
  <c r="N104" i="159"/>
  <c r="Z103" i="159"/>
  <c r="Y103" i="159"/>
  <c r="X103" i="159"/>
  <c r="W103" i="159"/>
  <c r="V103" i="159"/>
  <c r="U103" i="159"/>
  <c r="T103" i="159"/>
  <c r="S103" i="159"/>
  <c r="R103" i="159"/>
  <c r="Q103" i="159"/>
  <c r="O103" i="159"/>
  <c r="N103" i="159"/>
  <c r="Z102" i="159"/>
  <c r="Y102" i="159"/>
  <c r="X102" i="159"/>
  <c r="W102" i="159"/>
  <c r="V102" i="159"/>
  <c r="U102" i="159"/>
  <c r="T102" i="159"/>
  <c r="S102" i="159"/>
  <c r="R102" i="159"/>
  <c r="Q102" i="159"/>
  <c r="O102" i="159"/>
  <c r="N102" i="159"/>
  <c r="AA101" i="159"/>
  <c r="Z101" i="159"/>
  <c r="Y101" i="159"/>
  <c r="X101" i="159"/>
  <c r="W101" i="159"/>
  <c r="V101" i="159"/>
  <c r="U101" i="159"/>
  <c r="T101" i="159"/>
  <c r="S101" i="159"/>
  <c r="R101" i="159"/>
  <c r="Q101" i="159"/>
  <c r="O101" i="159"/>
  <c r="N101" i="159"/>
  <c r="AA100" i="159"/>
  <c r="Z100" i="159"/>
  <c r="Y100" i="159"/>
  <c r="X100" i="159"/>
  <c r="W100" i="159"/>
  <c r="V100" i="159"/>
  <c r="U100" i="159"/>
  <c r="T100" i="159"/>
  <c r="S100" i="159"/>
  <c r="R100" i="159"/>
  <c r="Q100" i="159"/>
  <c r="O100" i="159"/>
  <c r="N100" i="159"/>
  <c r="X97" i="159"/>
  <c r="W97" i="159"/>
  <c r="V97" i="159"/>
  <c r="U97" i="159"/>
  <c r="T97" i="159"/>
  <c r="S97" i="159"/>
  <c r="R97" i="159"/>
  <c r="Q97" i="159"/>
  <c r="O97" i="159"/>
  <c r="Q123" i="169"/>
  <c r="AC99" i="159"/>
  <c r="Q80" i="48"/>
  <c r="R77" i="48"/>
  <c r="Q45" i="160"/>
  <c r="AA105" i="159"/>
  <c r="O58" i="38"/>
  <c r="AD141" i="160"/>
  <c r="AC99" i="173"/>
  <c r="R113" i="173"/>
  <c r="AE99" i="173"/>
  <c r="AD100" i="173"/>
  <c r="N111" i="173"/>
  <c r="Q54" i="119"/>
  <c r="N66" i="33"/>
  <c r="N80" i="33"/>
  <c r="N66" i="42"/>
  <c r="N80" i="42"/>
  <c r="N66" i="40"/>
  <c r="N80" i="40"/>
  <c r="N66" i="38"/>
  <c r="N80" i="38"/>
  <c r="N66" i="36"/>
  <c r="N80" i="36"/>
  <c r="N66" i="34"/>
  <c r="N80" i="34"/>
  <c r="Q80" i="120"/>
  <c r="R77" i="120"/>
  <c r="Q48" i="160"/>
  <c r="AJ144" i="160"/>
  <c r="AD144" i="160"/>
  <c r="Q80" i="45"/>
  <c r="R77" i="45"/>
  <c r="Q42" i="160"/>
  <c r="AJ138" i="160"/>
  <c r="AD138" i="160"/>
  <c r="Q80" i="121"/>
  <c r="R77" i="121"/>
  <c r="Q47" i="160"/>
  <c r="AJ143" i="160"/>
  <c r="AD143" i="160"/>
  <c r="Q80" i="119"/>
  <c r="R77" i="119"/>
  <c r="Q49" i="160"/>
  <c r="AJ145" i="160"/>
  <c r="AD145" i="160"/>
  <c r="Q80" i="46"/>
  <c r="R77" i="46"/>
  <c r="Q43" i="160"/>
  <c r="AJ139" i="160"/>
  <c r="AD139" i="160"/>
  <c r="Q80" i="39"/>
  <c r="R77" i="39"/>
  <c r="Q46" i="159"/>
  <c r="AD142" i="159"/>
  <c r="AJ142" i="159"/>
  <c r="AI148" i="161"/>
  <c r="Q37" i="161"/>
  <c r="Q80" i="44"/>
  <c r="R77" i="44"/>
  <c r="Q41" i="160"/>
  <c r="AD137" i="160"/>
  <c r="AJ137" i="160"/>
  <c r="AF141" i="160"/>
  <c r="AG141" i="160"/>
  <c r="P29" i="160"/>
  <c r="R29" i="160"/>
  <c r="AM141" i="160"/>
  <c r="Q80" i="43"/>
  <c r="R77" i="43"/>
  <c r="Q40" i="160"/>
  <c r="AJ136" i="160"/>
  <c r="AD136" i="160"/>
  <c r="Q80" i="47"/>
  <c r="R77" i="47"/>
  <c r="Q44" i="160"/>
  <c r="AJ140" i="160"/>
  <c r="AD140" i="160"/>
  <c r="Q80" i="49"/>
  <c r="R77" i="49"/>
  <c r="Q46" i="160"/>
  <c r="AJ142" i="160"/>
  <c r="AD142" i="160"/>
  <c r="N62" i="43"/>
  <c r="N62" i="47"/>
  <c r="N62" i="49"/>
  <c r="N62" i="120"/>
  <c r="N62" i="45"/>
  <c r="N62" i="121"/>
  <c r="N62" i="119"/>
  <c r="AA103" i="159"/>
  <c r="AA109" i="159"/>
  <c r="AA108" i="160"/>
  <c r="Q54" i="120"/>
  <c r="Q54" i="45"/>
  <c r="AA102" i="160"/>
  <c r="Q54" i="121"/>
  <c r="AA107" i="160"/>
  <c r="O58" i="41"/>
  <c r="Q54" i="36"/>
  <c r="G58" i="42"/>
  <c r="Q54" i="42"/>
  <c r="G58" i="36"/>
  <c r="O54" i="41"/>
  <c r="N66" i="41"/>
  <c r="N80" i="41"/>
  <c r="O54" i="37"/>
  <c r="N66" i="37"/>
  <c r="N80" i="37"/>
  <c r="O54" i="35"/>
  <c r="N66" i="35"/>
  <c r="N80" i="35"/>
  <c r="Q119" i="166"/>
  <c r="R119" i="166"/>
  <c r="Q120" i="166"/>
  <c r="O120" i="166"/>
  <c r="R120" i="166"/>
  <c r="R118" i="164"/>
  <c r="Q118" i="164"/>
  <c r="Q54" i="43"/>
  <c r="AA100" i="160"/>
  <c r="AA104" i="160"/>
  <c r="AA109" i="160"/>
  <c r="E62" i="49"/>
  <c r="Q54" i="49"/>
  <c r="AA106" i="160"/>
  <c r="Q54" i="33"/>
  <c r="O58" i="33"/>
  <c r="Q146" i="159"/>
  <c r="P146" i="159"/>
  <c r="D24" i="159"/>
  <c r="U146" i="159"/>
  <c r="Y146" i="159"/>
  <c r="O116" i="160"/>
  <c r="AC146" i="159"/>
  <c r="O117" i="160"/>
  <c r="S110" i="159"/>
  <c r="O118" i="159"/>
  <c r="Y110" i="159"/>
  <c r="AG53" i="170"/>
  <c r="O113" i="159"/>
  <c r="W55" i="170"/>
  <c r="W110" i="159"/>
  <c r="AE53" i="170"/>
  <c r="Q110" i="159"/>
  <c r="O116" i="159"/>
  <c r="N110" i="159"/>
  <c r="O114" i="159"/>
  <c r="R114" i="159"/>
  <c r="T110" i="159"/>
  <c r="AB53" i="170"/>
  <c r="AI162" i="159"/>
  <c r="W205" i="170"/>
  <c r="R110" i="159"/>
  <c r="Z53" i="170"/>
  <c r="U110" i="159"/>
  <c r="O120" i="159"/>
  <c r="Y110" i="160"/>
  <c r="O124" i="160"/>
  <c r="O125" i="160"/>
  <c r="N110" i="160"/>
  <c r="X54" i="170"/>
  <c r="O115" i="160"/>
  <c r="AE55" i="170"/>
  <c r="O122" i="161"/>
  <c r="Q120" i="162"/>
  <c r="O120" i="162"/>
  <c r="R120" i="162"/>
  <c r="V110" i="159"/>
  <c r="Z110" i="159"/>
  <c r="Q121" i="165"/>
  <c r="R121" i="165"/>
  <c r="AB54" i="170"/>
  <c r="O119" i="160"/>
  <c r="N66" i="170"/>
  <c r="W110" i="160"/>
  <c r="O122" i="160"/>
  <c r="AF54" i="170"/>
  <c r="O123" i="160"/>
  <c r="Q124" i="169"/>
  <c r="O124" i="169"/>
  <c r="R124" i="169"/>
  <c r="O114" i="161"/>
  <c r="R114" i="161"/>
  <c r="R115" i="161"/>
  <c r="U110" i="160"/>
  <c r="AC54" i="170"/>
  <c r="AD54" i="170"/>
  <c r="O121" i="160"/>
  <c r="O110" i="159"/>
  <c r="X110" i="159"/>
  <c r="Q122" i="167"/>
  <c r="R122" i="167"/>
  <c r="B57" i="159"/>
  <c r="C26" i="159"/>
  <c r="E26" i="159"/>
  <c r="N51" i="32"/>
  <c r="M51" i="32"/>
  <c r="L51" i="32"/>
  <c r="K51" i="32"/>
  <c r="J51" i="32"/>
  <c r="I51" i="32"/>
  <c r="H51" i="32"/>
  <c r="G51" i="32"/>
  <c r="F51" i="32"/>
  <c r="E51" i="32"/>
  <c r="D51" i="32"/>
  <c r="C51" i="32"/>
  <c r="O47" i="32"/>
  <c r="N54" i="32"/>
  <c r="Z109" i="173"/>
  <c r="E72" i="32"/>
  <c r="L54" i="32"/>
  <c r="X109" i="173"/>
  <c r="E70" i="32"/>
  <c r="J54" i="32"/>
  <c r="V109" i="173"/>
  <c r="E68" i="32"/>
  <c r="H54" i="32"/>
  <c r="T109" i="173"/>
  <c r="G54" i="32"/>
  <c r="S109" i="173"/>
  <c r="F54" i="32"/>
  <c r="R109" i="173"/>
  <c r="E54" i="32"/>
  <c r="Q109" i="173"/>
  <c r="D54" i="32"/>
  <c r="O109" i="173"/>
  <c r="E62" i="32"/>
  <c r="O41" i="32"/>
  <c r="B36" i="32"/>
  <c r="E35" i="32"/>
  <c r="C27" i="32"/>
  <c r="B3" i="32"/>
  <c r="N51" i="31"/>
  <c r="M51" i="31"/>
  <c r="L51" i="31"/>
  <c r="K51" i="31"/>
  <c r="J51" i="31"/>
  <c r="I51" i="31"/>
  <c r="H51" i="31"/>
  <c r="G51" i="31"/>
  <c r="F51" i="31"/>
  <c r="E51" i="31"/>
  <c r="D51" i="31"/>
  <c r="C51" i="31"/>
  <c r="O47" i="31"/>
  <c r="N54" i="31"/>
  <c r="Z108" i="173"/>
  <c r="E72" i="31"/>
  <c r="L54" i="31"/>
  <c r="X108" i="173"/>
  <c r="E70" i="31"/>
  <c r="J54" i="31"/>
  <c r="V108" i="173"/>
  <c r="E68" i="31"/>
  <c r="H54" i="31"/>
  <c r="T108" i="173"/>
  <c r="E66" i="31"/>
  <c r="F54" i="31"/>
  <c r="R108" i="173"/>
  <c r="E54" i="31"/>
  <c r="Q108" i="173"/>
  <c r="D54" i="31"/>
  <c r="O108" i="173"/>
  <c r="E62" i="31"/>
  <c r="O41" i="31"/>
  <c r="B36" i="31"/>
  <c r="E35" i="31"/>
  <c r="C27" i="31"/>
  <c r="B2" i="31"/>
  <c r="N51" i="30"/>
  <c r="M51" i="30"/>
  <c r="L51" i="30"/>
  <c r="K51" i="30"/>
  <c r="J51" i="30"/>
  <c r="I51" i="30"/>
  <c r="H51" i="30"/>
  <c r="G51" i="30"/>
  <c r="F51" i="30"/>
  <c r="E51" i="30"/>
  <c r="D51" i="30"/>
  <c r="C51" i="30"/>
  <c r="O47" i="30"/>
  <c r="N54" i="30"/>
  <c r="Z107" i="173"/>
  <c r="E72" i="30"/>
  <c r="L54" i="30"/>
  <c r="X107" i="173"/>
  <c r="E70" i="30"/>
  <c r="J54" i="30"/>
  <c r="V107" i="173"/>
  <c r="E68" i="30"/>
  <c r="H54" i="30"/>
  <c r="T107" i="173"/>
  <c r="E66" i="30"/>
  <c r="F54" i="30"/>
  <c r="R107" i="173"/>
  <c r="E54" i="30"/>
  <c r="Q107" i="173"/>
  <c r="D54" i="30"/>
  <c r="O107" i="173"/>
  <c r="E62" i="30"/>
  <c r="O41" i="30"/>
  <c r="B36" i="30"/>
  <c r="E35" i="30"/>
  <c r="C27" i="30"/>
  <c r="B3" i="30"/>
  <c r="B2" i="30"/>
  <c r="N51" i="29"/>
  <c r="M51" i="29"/>
  <c r="L51" i="29"/>
  <c r="K51" i="29"/>
  <c r="J51" i="29"/>
  <c r="I51" i="29"/>
  <c r="H51" i="29"/>
  <c r="G51" i="29"/>
  <c r="F51" i="29"/>
  <c r="E51" i="29"/>
  <c r="D51" i="29"/>
  <c r="C51" i="29"/>
  <c r="O47" i="29"/>
  <c r="E73" i="29"/>
  <c r="E72" i="29"/>
  <c r="L54" i="29"/>
  <c r="X106" i="173"/>
  <c r="E70" i="29"/>
  <c r="J54" i="29"/>
  <c r="V106" i="173"/>
  <c r="E68" i="29"/>
  <c r="H54" i="29"/>
  <c r="T106" i="173"/>
  <c r="E66" i="29"/>
  <c r="F54" i="29"/>
  <c r="R106" i="173"/>
  <c r="E54" i="29"/>
  <c r="Q106" i="173"/>
  <c r="D54" i="29"/>
  <c r="O106" i="173"/>
  <c r="E62" i="29"/>
  <c r="O41" i="29"/>
  <c r="B36" i="29"/>
  <c r="E35" i="29"/>
  <c r="C27" i="29"/>
  <c r="B3" i="29"/>
  <c r="B2" i="29"/>
  <c r="N51" i="28"/>
  <c r="M51" i="28"/>
  <c r="L51" i="28"/>
  <c r="K51" i="28"/>
  <c r="J51" i="28"/>
  <c r="I51" i="28"/>
  <c r="H51" i="28"/>
  <c r="G51" i="28"/>
  <c r="F51" i="28"/>
  <c r="E51" i="28"/>
  <c r="D51" i="28"/>
  <c r="C51" i="28"/>
  <c r="O47" i="28"/>
  <c r="N54" i="28"/>
  <c r="Z105" i="173"/>
  <c r="E72" i="28"/>
  <c r="L54" i="28"/>
  <c r="X105" i="173"/>
  <c r="E70" i="28"/>
  <c r="J54" i="28"/>
  <c r="V105" i="173"/>
  <c r="E68" i="28"/>
  <c r="H54" i="28"/>
  <c r="T105" i="173"/>
  <c r="G54" i="28"/>
  <c r="S105" i="173"/>
  <c r="F54" i="28"/>
  <c r="R105" i="173"/>
  <c r="E54" i="28"/>
  <c r="Q105" i="173"/>
  <c r="D54" i="28"/>
  <c r="O105" i="173"/>
  <c r="E62" i="28"/>
  <c r="O41" i="28"/>
  <c r="B36" i="28"/>
  <c r="E35" i="28"/>
  <c r="C27" i="28"/>
  <c r="B3" i="28"/>
  <c r="B2" i="28"/>
  <c r="N51" i="27"/>
  <c r="M51" i="27"/>
  <c r="L51" i="27"/>
  <c r="K51" i="27"/>
  <c r="J51" i="27"/>
  <c r="I51" i="27"/>
  <c r="H51" i="27"/>
  <c r="G51" i="27"/>
  <c r="F51" i="27"/>
  <c r="E51" i="27"/>
  <c r="D51" i="27"/>
  <c r="C51" i="27"/>
  <c r="O47" i="27"/>
  <c r="N54" i="27"/>
  <c r="Z104" i="173"/>
  <c r="E72" i="27"/>
  <c r="L54" i="27"/>
  <c r="X104" i="173"/>
  <c r="E70" i="27"/>
  <c r="J54" i="27"/>
  <c r="V104" i="173"/>
  <c r="E68" i="27"/>
  <c r="H54" i="27"/>
  <c r="T104" i="173"/>
  <c r="E66" i="27"/>
  <c r="F54" i="27"/>
  <c r="R104" i="173"/>
  <c r="E54" i="27"/>
  <c r="Q104" i="173"/>
  <c r="D54" i="27"/>
  <c r="O104" i="173"/>
  <c r="E62" i="27"/>
  <c r="O41" i="27"/>
  <c r="B36" i="27"/>
  <c r="E35" i="27"/>
  <c r="C27" i="27"/>
  <c r="B3" i="27"/>
  <c r="B2" i="27"/>
  <c r="N51" i="26"/>
  <c r="M51" i="26"/>
  <c r="L51" i="26"/>
  <c r="K51" i="26"/>
  <c r="J51" i="26"/>
  <c r="I51" i="26"/>
  <c r="H51" i="26"/>
  <c r="G51" i="26"/>
  <c r="F51" i="26"/>
  <c r="E51" i="26"/>
  <c r="D51" i="26"/>
  <c r="C51" i="26"/>
  <c r="O47" i="26"/>
  <c r="N54" i="26"/>
  <c r="Z103" i="173"/>
  <c r="E72" i="26"/>
  <c r="L54" i="26"/>
  <c r="X103" i="173"/>
  <c r="E70" i="26"/>
  <c r="J54" i="26"/>
  <c r="V103" i="173"/>
  <c r="E68" i="26"/>
  <c r="H54" i="26"/>
  <c r="T103" i="173"/>
  <c r="E66" i="26"/>
  <c r="F54" i="26"/>
  <c r="R103" i="173"/>
  <c r="E54" i="26"/>
  <c r="Q103" i="173"/>
  <c r="D54" i="26"/>
  <c r="O103" i="173"/>
  <c r="E62" i="26"/>
  <c r="O41" i="26"/>
  <c r="B36" i="26"/>
  <c r="E35" i="26"/>
  <c r="C27" i="26"/>
  <c r="B3" i="26"/>
  <c r="B2" i="26"/>
  <c r="E71" i="25"/>
  <c r="L54" i="25"/>
  <c r="X102" i="173"/>
  <c r="N51" i="25"/>
  <c r="M51" i="25"/>
  <c r="L51" i="25"/>
  <c r="K51" i="25"/>
  <c r="J51" i="25"/>
  <c r="I51" i="25"/>
  <c r="H51" i="25"/>
  <c r="G51" i="25"/>
  <c r="F51" i="25"/>
  <c r="E51" i="25"/>
  <c r="D51" i="25"/>
  <c r="C51" i="25"/>
  <c r="O47" i="25"/>
  <c r="N54" i="25"/>
  <c r="Z102" i="173"/>
  <c r="E72" i="25"/>
  <c r="E70" i="25"/>
  <c r="J54" i="25"/>
  <c r="V102" i="173"/>
  <c r="E68" i="25"/>
  <c r="H54" i="25"/>
  <c r="T102" i="173"/>
  <c r="G54" i="25"/>
  <c r="S102" i="173"/>
  <c r="F54" i="25"/>
  <c r="R102" i="173"/>
  <c r="E54" i="25"/>
  <c r="Q102" i="173"/>
  <c r="D54" i="25"/>
  <c r="O102" i="173"/>
  <c r="E62" i="25"/>
  <c r="O41" i="25"/>
  <c r="B36" i="25"/>
  <c r="E35" i="25"/>
  <c r="C27" i="25"/>
  <c r="B3" i="25"/>
  <c r="B2" i="25"/>
  <c r="E73" i="24"/>
  <c r="E72" i="24"/>
  <c r="E71" i="24"/>
  <c r="E70" i="24"/>
  <c r="E69" i="24"/>
  <c r="E68" i="24"/>
  <c r="E67" i="24"/>
  <c r="E66" i="24"/>
  <c r="E65" i="24"/>
  <c r="E64" i="24"/>
  <c r="E63" i="24"/>
  <c r="E62" i="24"/>
  <c r="N54" i="24"/>
  <c r="Z101" i="173"/>
  <c r="M54" i="24"/>
  <c r="Y101" i="173"/>
  <c r="L54" i="24"/>
  <c r="X101" i="173"/>
  <c r="K54" i="24"/>
  <c r="W101" i="173"/>
  <c r="J54" i="24"/>
  <c r="V101" i="173"/>
  <c r="I54" i="24"/>
  <c r="U101" i="173"/>
  <c r="H54" i="24"/>
  <c r="T101" i="173"/>
  <c r="G54" i="24"/>
  <c r="S101" i="173"/>
  <c r="F54" i="24"/>
  <c r="R101" i="173"/>
  <c r="E54" i="24"/>
  <c r="Q101" i="173"/>
  <c r="D54" i="24"/>
  <c r="O101" i="173"/>
  <c r="C54" i="24"/>
  <c r="N101" i="173"/>
  <c r="N51" i="24"/>
  <c r="N58" i="24"/>
  <c r="M51" i="24"/>
  <c r="M58" i="24"/>
  <c r="L51" i="24"/>
  <c r="L58" i="24"/>
  <c r="K51" i="24"/>
  <c r="K58" i="24"/>
  <c r="J51" i="24"/>
  <c r="J58" i="24"/>
  <c r="I51" i="24"/>
  <c r="I58" i="24"/>
  <c r="H51" i="24"/>
  <c r="H58" i="24"/>
  <c r="G51" i="24"/>
  <c r="G58" i="24"/>
  <c r="F51" i="24"/>
  <c r="F58" i="24"/>
  <c r="E51" i="24"/>
  <c r="E58" i="24"/>
  <c r="D51" i="24"/>
  <c r="D58" i="24"/>
  <c r="C51" i="24"/>
  <c r="O47" i="24"/>
  <c r="O44" i="24"/>
  <c r="O41" i="24"/>
  <c r="B36" i="24"/>
  <c r="E35" i="24"/>
  <c r="C27" i="24"/>
  <c r="B3" i="24"/>
  <c r="B2" i="24"/>
  <c r="E73" i="23"/>
  <c r="E72" i="23"/>
  <c r="E71" i="23"/>
  <c r="E70" i="23"/>
  <c r="E69" i="23"/>
  <c r="E68" i="23"/>
  <c r="E67" i="23"/>
  <c r="E66" i="23"/>
  <c r="E65" i="23"/>
  <c r="E64" i="23"/>
  <c r="E63" i="23"/>
  <c r="E62" i="23"/>
  <c r="N54" i="23"/>
  <c r="Z100" i="173"/>
  <c r="M54" i="23"/>
  <c r="Y100" i="173"/>
  <c r="L54" i="23"/>
  <c r="X100" i="173"/>
  <c r="K54" i="23"/>
  <c r="W100" i="173"/>
  <c r="J54" i="23"/>
  <c r="V100" i="173"/>
  <c r="I54" i="23"/>
  <c r="U100" i="173"/>
  <c r="H54" i="23"/>
  <c r="T100" i="173"/>
  <c r="G54" i="23"/>
  <c r="S100" i="173"/>
  <c r="F54" i="23"/>
  <c r="R100" i="173"/>
  <c r="E54" i="23"/>
  <c r="Q100" i="173"/>
  <c r="D54" i="23"/>
  <c r="O100" i="173"/>
  <c r="C54" i="23"/>
  <c r="N100" i="173"/>
  <c r="N51" i="23"/>
  <c r="N58" i="23"/>
  <c r="M51" i="23"/>
  <c r="M58" i="23"/>
  <c r="L51" i="23"/>
  <c r="L58" i="23"/>
  <c r="K51" i="23"/>
  <c r="K58" i="23"/>
  <c r="J51" i="23"/>
  <c r="J58" i="23"/>
  <c r="I51" i="23"/>
  <c r="H51" i="23"/>
  <c r="H58" i="23"/>
  <c r="G51" i="23"/>
  <c r="G58" i="23"/>
  <c r="F51" i="23"/>
  <c r="F58" i="23"/>
  <c r="E51" i="23"/>
  <c r="E58" i="23"/>
  <c r="D51" i="23"/>
  <c r="D58" i="23"/>
  <c r="C51" i="23"/>
  <c r="O47" i="23"/>
  <c r="O44" i="23"/>
  <c r="O41" i="23"/>
  <c r="E61" i="23"/>
  <c r="B36" i="23"/>
  <c r="E35" i="23"/>
  <c r="C27" i="23"/>
  <c r="B3" i="23"/>
  <c r="B2" i="23"/>
  <c r="A2" i="134"/>
  <c r="A2" i="133"/>
  <c r="A2" i="132"/>
  <c r="A2" i="131"/>
  <c r="A2" i="130"/>
  <c r="A2" i="129"/>
  <c r="A2" i="128"/>
  <c r="A2" i="127"/>
  <c r="A2" i="126"/>
  <c r="A2" i="125"/>
  <c r="N40" i="19"/>
  <c r="P5" i="20"/>
  <c r="P79" i="17"/>
  <c r="E20" i="22"/>
  <c r="K19" i="22"/>
  <c r="H19" i="22"/>
  <c r="E19" i="22"/>
  <c r="B19" i="22"/>
  <c r="K18" i="22"/>
  <c r="H18" i="22"/>
  <c r="E18" i="22"/>
  <c r="B18" i="22"/>
  <c r="K17" i="22"/>
  <c r="H17" i="22"/>
  <c r="E17" i="22"/>
  <c r="B17" i="22"/>
  <c r="K16" i="22"/>
  <c r="H16" i="22"/>
  <c r="E16" i="22"/>
  <c r="B16" i="22"/>
  <c r="K15" i="22"/>
  <c r="H15" i="22"/>
  <c r="E15" i="22"/>
  <c r="B15" i="22"/>
  <c r="K5" i="22"/>
  <c r="H5" i="22"/>
  <c r="E5" i="22"/>
  <c r="B5" i="22"/>
  <c r="K4" i="22"/>
  <c r="H4" i="22"/>
  <c r="E4" i="22"/>
  <c r="B4" i="22"/>
  <c r="P79" i="19"/>
  <c r="D72" i="19"/>
  <c r="D71" i="19"/>
  <c r="D70" i="19"/>
  <c r="D69" i="19"/>
  <c r="D68" i="19"/>
  <c r="D67" i="19"/>
  <c r="D63" i="19"/>
  <c r="D62" i="19"/>
  <c r="D61" i="19"/>
  <c r="H50" i="19"/>
  <c r="H53" i="19"/>
  <c r="H57" i="19"/>
  <c r="M53" i="19"/>
  <c r="L53" i="19"/>
  <c r="K53" i="19"/>
  <c r="J53" i="19"/>
  <c r="J50" i="19"/>
  <c r="J57" i="19"/>
  <c r="I50" i="19"/>
  <c r="I53" i="19"/>
  <c r="I57" i="19"/>
  <c r="F43" i="19"/>
  <c r="F53" i="19"/>
  <c r="D53" i="19"/>
  <c r="C53" i="19"/>
  <c r="B53" i="19"/>
  <c r="M50" i="19"/>
  <c r="L50" i="19"/>
  <c r="L57" i="19"/>
  <c r="K50" i="19"/>
  <c r="K57" i="19"/>
  <c r="G50" i="19"/>
  <c r="F50" i="19"/>
  <c r="E50" i="19"/>
  <c r="D50" i="19"/>
  <c r="C50" i="19"/>
  <c r="C57" i="19"/>
  <c r="B50" i="19"/>
  <c r="B57" i="19"/>
  <c r="N46" i="19"/>
  <c r="G43" i="19"/>
  <c r="G53" i="19"/>
  <c r="D65" i="19"/>
  <c r="E43" i="19"/>
  <c r="D64" i="19"/>
  <c r="P79" i="18"/>
  <c r="D72" i="18"/>
  <c r="D71" i="18"/>
  <c r="D70" i="18"/>
  <c r="D69" i="18"/>
  <c r="H43" i="18"/>
  <c r="D67" i="18"/>
  <c r="G43" i="18"/>
  <c r="D66" i="18"/>
  <c r="D65" i="18"/>
  <c r="D64" i="18"/>
  <c r="D63" i="18"/>
  <c r="D62" i="18"/>
  <c r="D61" i="18"/>
  <c r="B50" i="18"/>
  <c r="B53" i="18"/>
  <c r="B57" i="18"/>
  <c r="M53" i="18"/>
  <c r="L53" i="18"/>
  <c r="K53" i="18"/>
  <c r="J53" i="18"/>
  <c r="H53" i="18"/>
  <c r="G53" i="18"/>
  <c r="F53" i="18"/>
  <c r="E53" i="18"/>
  <c r="D53" i="18"/>
  <c r="C53" i="18"/>
  <c r="I43" i="18"/>
  <c r="I53" i="18"/>
  <c r="N53" i="18"/>
  <c r="H8" i="22"/>
  <c r="M50" i="18"/>
  <c r="L50" i="18"/>
  <c r="L57" i="18"/>
  <c r="K50" i="18"/>
  <c r="K57" i="18"/>
  <c r="J50" i="18"/>
  <c r="J57" i="18"/>
  <c r="I50" i="18"/>
  <c r="I57" i="18"/>
  <c r="H50" i="18"/>
  <c r="H57" i="18"/>
  <c r="G50" i="18"/>
  <c r="G57" i="18"/>
  <c r="F50" i="18"/>
  <c r="F57" i="18"/>
  <c r="E50" i="18"/>
  <c r="E57" i="18"/>
  <c r="D50" i="18"/>
  <c r="D57" i="18"/>
  <c r="C50" i="18"/>
  <c r="C57" i="18"/>
  <c r="N50" i="18"/>
  <c r="P53" i="18"/>
  <c r="N46" i="18"/>
  <c r="N43" i="18"/>
  <c r="J6" i="20"/>
  <c r="N40" i="18"/>
  <c r="J5" i="20"/>
  <c r="D72" i="17"/>
  <c r="D71" i="17"/>
  <c r="D70" i="17"/>
  <c r="D69" i="17"/>
  <c r="H43" i="17"/>
  <c r="D67" i="17"/>
  <c r="D65" i="17"/>
  <c r="D64" i="17"/>
  <c r="D63" i="17"/>
  <c r="D62" i="17"/>
  <c r="D61" i="17"/>
  <c r="C50" i="17"/>
  <c r="C53" i="17"/>
  <c r="C57" i="17"/>
  <c r="B50" i="17"/>
  <c r="B53" i="17"/>
  <c r="B57" i="17"/>
  <c r="M53" i="17"/>
  <c r="L53" i="17"/>
  <c r="L50" i="17"/>
  <c r="L57" i="17"/>
  <c r="K50" i="17"/>
  <c r="K53" i="17"/>
  <c r="K57" i="17"/>
  <c r="J53" i="17"/>
  <c r="I43" i="17"/>
  <c r="I53" i="17"/>
  <c r="H53" i="17"/>
  <c r="F53" i="17"/>
  <c r="E53" i="17"/>
  <c r="D53" i="17"/>
  <c r="M50" i="17"/>
  <c r="J50" i="17"/>
  <c r="J57" i="17"/>
  <c r="I50" i="17"/>
  <c r="I57" i="17"/>
  <c r="H50" i="17"/>
  <c r="H57" i="17"/>
  <c r="G50" i="17"/>
  <c r="F50" i="17"/>
  <c r="E50" i="17"/>
  <c r="D50" i="17"/>
  <c r="N50" i="17"/>
  <c r="N46" i="17"/>
  <c r="E9" i="22"/>
  <c r="D68" i="17"/>
  <c r="G43" i="17"/>
  <c r="D66" i="17"/>
  <c r="N40" i="17"/>
  <c r="P79" i="16"/>
  <c r="B20" i="22"/>
  <c r="K43" i="16"/>
  <c r="D70" i="16"/>
  <c r="D43" i="16"/>
  <c r="D63" i="16"/>
  <c r="D8" i="21"/>
  <c r="L43" i="16"/>
  <c r="L53" i="16"/>
  <c r="K53" i="16"/>
  <c r="H43" i="16"/>
  <c r="H53" i="16"/>
  <c r="G43" i="16"/>
  <c r="G53" i="16"/>
  <c r="F43" i="16"/>
  <c r="F53" i="16"/>
  <c r="C43" i="16"/>
  <c r="C53" i="16"/>
  <c r="B43" i="16"/>
  <c r="B53" i="16"/>
  <c r="M50" i="16"/>
  <c r="L50" i="16"/>
  <c r="L57" i="16"/>
  <c r="K50" i="16"/>
  <c r="K57" i="16"/>
  <c r="J50" i="16"/>
  <c r="I50" i="16"/>
  <c r="H50" i="16"/>
  <c r="G50" i="16"/>
  <c r="F50" i="16"/>
  <c r="E50" i="16"/>
  <c r="D50" i="16"/>
  <c r="C50" i="16"/>
  <c r="B50" i="16"/>
  <c r="N50" i="16"/>
  <c r="N46" i="16"/>
  <c r="B9" i="22"/>
  <c r="M43" i="16"/>
  <c r="M53" i="16"/>
  <c r="J43" i="16"/>
  <c r="D69" i="16"/>
  <c r="I43" i="16"/>
  <c r="I53" i="16"/>
  <c r="D66" i="16"/>
  <c r="E43" i="16"/>
  <c r="E53" i="16"/>
  <c r="D53" i="16"/>
  <c r="N43" i="16"/>
  <c r="N40" i="16"/>
  <c r="D5" i="20"/>
  <c r="K20" i="22"/>
  <c r="G53" i="17"/>
  <c r="N53" i="17"/>
  <c r="E8" i="22"/>
  <c r="D14" i="21"/>
  <c r="D66" i="19"/>
  <c r="D11" i="21"/>
  <c r="E53" i="19"/>
  <c r="N53" i="19"/>
  <c r="P53" i="17"/>
  <c r="B7" i="22"/>
  <c r="D6" i="20"/>
  <c r="B57" i="16"/>
  <c r="P43" i="18"/>
  <c r="N43" i="19"/>
  <c r="H7" i="22"/>
  <c r="H9" i="22"/>
  <c r="H20" i="22"/>
  <c r="J53" i="16"/>
  <c r="J57" i="16"/>
  <c r="I57" i="16"/>
  <c r="H57" i="16"/>
  <c r="G57" i="16"/>
  <c r="F57" i="16"/>
  <c r="E57" i="16"/>
  <c r="D57" i="16"/>
  <c r="C57" i="16"/>
  <c r="N43" i="17"/>
  <c r="G57" i="17"/>
  <c r="F57" i="17"/>
  <c r="E57" i="17"/>
  <c r="D57" i="17"/>
  <c r="J65" i="18"/>
  <c r="H12" i="22"/>
  <c r="D68" i="18"/>
  <c r="N50" i="19"/>
  <c r="Q54" i="37"/>
  <c r="G57" i="19"/>
  <c r="F57" i="19"/>
  <c r="E57" i="19"/>
  <c r="D57" i="19"/>
  <c r="D15" i="21"/>
  <c r="P43" i="16"/>
  <c r="J65" i="17"/>
  <c r="E12" i="22"/>
  <c r="P43" i="19"/>
  <c r="K9" i="22"/>
  <c r="O51" i="32"/>
  <c r="AA100" i="173"/>
  <c r="AC100" i="173"/>
  <c r="AE100" i="173"/>
  <c r="O51" i="27"/>
  <c r="O113" i="173"/>
  <c r="Q114" i="173"/>
  <c r="O110" i="173"/>
  <c r="O115" i="173"/>
  <c r="R110" i="173"/>
  <c r="O117" i="173"/>
  <c r="T110" i="173"/>
  <c r="O119" i="173"/>
  <c r="V110" i="173"/>
  <c r="O121" i="173"/>
  <c r="X110" i="173"/>
  <c r="O123" i="173"/>
  <c r="Q110" i="173"/>
  <c r="O116" i="173"/>
  <c r="AB101" i="173"/>
  <c r="Q80" i="34"/>
  <c r="R77" i="34"/>
  <c r="Q41" i="159"/>
  <c r="AJ137" i="159"/>
  <c r="AD137" i="159"/>
  <c r="Q80" i="42"/>
  <c r="R77" i="42"/>
  <c r="Q49" i="159"/>
  <c r="AJ145" i="159"/>
  <c r="AD145" i="159"/>
  <c r="AF140" i="160"/>
  <c r="AH141" i="160"/>
  <c r="AG140" i="160"/>
  <c r="AM140" i="160"/>
  <c r="Q80" i="36"/>
  <c r="R77" i="36"/>
  <c r="Q43" i="159"/>
  <c r="AJ139" i="159"/>
  <c r="AD139" i="159"/>
  <c r="AM137" i="160"/>
  <c r="AF142" i="159"/>
  <c r="AG142" i="159"/>
  <c r="AF139" i="160"/>
  <c r="AH140" i="160"/>
  <c r="AG139" i="160"/>
  <c r="AM139" i="160"/>
  <c r="AF143" i="160"/>
  <c r="AH144" i="160"/>
  <c r="AG143" i="160"/>
  <c r="P31" i="160"/>
  <c r="R31" i="160"/>
  <c r="AM143" i="160"/>
  <c r="AF144" i="160"/>
  <c r="AH145" i="160"/>
  <c r="AG144" i="160"/>
  <c r="AM144" i="160"/>
  <c r="Q80" i="35"/>
  <c r="R77" i="35"/>
  <c r="Q42" i="159"/>
  <c r="AJ138" i="159"/>
  <c r="AD138" i="159"/>
  <c r="Q80" i="41"/>
  <c r="R77" i="41"/>
  <c r="Q48" i="159"/>
  <c r="AD144" i="159"/>
  <c r="AJ144" i="159"/>
  <c r="Q80" i="37"/>
  <c r="R77" i="37"/>
  <c r="Q44" i="159"/>
  <c r="AJ140" i="159"/>
  <c r="AD140" i="159"/>
  <c r="Q80" i="38"/>
  <c r="R77" i="38"/>
  <c r="Q45" i="159"/>
  <c r="AJ141" i="159"/>
  <c r="AD141" i="159"/>
  <c r="Q80" i="33"/>
  <c r="R77" i="33"/>
  <c r="Q40" i="159"/>
  <c r="AJ136" i="159"/>
  <c r="AD136" i="159"/>
  <c r="AF142" i="160"/>
  <c r="AH143" i="160"/>
  <c r="AG142" i="160"/>
  <c r="P30" i="160"/>
  <c r="R30" i="160"/>
  <c r="AM142" i="160"/>
  <c r="AH136" i="160"/>
  <c r="AG136" i="160"/>
  <c r="AD146" i="160"/>
  <c r="AH147" i="160"/>
  <c r="AF136" i="160"/>
  <c r="AM136" i="160"/>
  <c r="Q80" i="40"/>
  <c r="R77" i="40"/>
  <c r="Q47" i="159"/>
  <c r="AJ143" i="159"/>
  <c r="AD143" i="159"/>
  <c r="AF137" i="160"/>
  <c r="AH138" i="160"/>
  <c r="AG137" i="160"/>
  <c r="P30" i="159"/>
  <c r="R30" i="159"/>
  <c r="AM142" i="159"/>
  <c r="AF145" i="160"/>
  <c r="AG145" i="160"/>
  <c r="P33" i="160"/>
  <c r="R33" i="160"/>
  <c r="AM145" i="160"/>
  <c r="AF138" i="160"/>
  <c r="AH139" i="160"/>
  <c r="AG138" i="160"/>
  <c r="AM138" i="160"/>
  <c r="O51" i="30"/>
  <c r="AH142" i="160"/>
  <c r="O51" i="28"/>
  <c r="N62" i="37"/>
  <c r="Q54" i="35"/>
  <c r="N62" i="35"/>
  <c r="N62" i="41"/>
  <c r="I58" i="23"/>
  <c r="O51" i="23"/>
  <c r="O54" i="23"/>
  <c r="N66" i="23"/>
  <c r="N80" i="23"/>
  <c r="E58" i="26"/>
  <c r="E58" i="27"/>
  <c r="E58" i="28"/>
  <c r="G58" i="28"/>
  <c r="E58" i="29"/>
  <c r="E58" i="30"/>
  <c r="C54" i="25"/>
  <c r="N102" i="173"/>
  <c r="I54" i="25"/>
  <c r="U102" i="173"/>
  <c r="C54" i="31"/>
  <c r="N108" i="173"/>
  <c r="I54" i="31"/>
  <c r="U108" i="173"/>
  <c r="K54" i="31"/>
  <c r="W108" i="173"/>
  <c r="M54" i="31"/>
  <c r="Y108" i="173"/>
  <c r="D58" i="25"/>
  <c r="F58" i="25"/>
  <c r="H58" i="25"/>
  <c r="J58" i="25"/>
  <c r="N58" i="25"/>
  <c r="D58" i="26"/>
  <c r="F58" i="26"/>
  <c r="H58" i="26"/>
  <c r="J58" i="26"/>
  <c r="L58" i="26"/>
  <c r="N58" i="26"/>
  <c r="D58" i="27"/>
  <c r="F58" i="27"/>
  <c r="H58" i="27"/>
  <c r="J58" i="27"/>
  <c r="L58" i="27"/>
  <c r="N58" i="27"/>
  <c r="D58" i="28"/>
  <c r="F58" i="28"/>
  <c r="H58" i="28"/>
  <c r="J58" i="28"/>
  <c r="L58" i="28"/>
  <c r="N58" i="28"/>
  <c r="D58" i="29"/>
  <c r="F58" i="29"/>
  <c r="H58" i="29"/>
  <c r="J58" i="29"/>
  <c r="L58" i="29"/>
  <c r="D58" i="30"/>
  <c r="F58" i="30"/>
  <c r="H58" i="30"/>
  <c r="J58" i="30"/>
  <c r="L58" i="30"/>
  <c r="N58" i="30"/>
  <c r="C58" i="31"/>
  <c r="E58" i="31"/>
  <c r="D58" i="32"/>
  <c r="F58" i="32"/>
  <c r="H58" i="32"/>
  <c r="J58" i="32"/>
  <c r="L58" i="32"/>
  <c r="N58" i="32"/>
  <c r="M54" i="25"/>
  <c r="Y102" i="173"/>
  <c r="C54" i="26"/>
  <c r="I54" i="26"/>
  <c r="U103" i="173"/>
  <c r="K54" i="26"/>
  <c r="W103" i="173"/>
  <c r="M54" i="26"/>
  <c r="Y103" i="173"/>
  <c r="C54" i="27"/>
  <c r="I54" i="27"/>
  <c r="U104" i="173"/>
  <c r="K54" i="27"/>
  <c r="W104" i="173"/>
  <c r="M54" i="27"/>
  <c r="Y104" i="173"/>
  <c r="C54" i="28"/>
  <c r="N105" i="173"/>
  <c r="I54" i="28"/>
  <c r="U105" i="173"/>
  <c r="K54" i="28"/>
  <c r="W105" i="173"/>
  <c r="M54" i="28"/>
  <c r="Y105" i="173"/>
  <c r="C54" i="29"/>
  <c r="I54" i="29"/>
  <c r="U106" i="173"/>
  <c r="K54" i="29"/>
  <c r="W106" i="173"/>
  <c r="C54" i="30"/>
  <c r="I54" i="30"/>
  <c r="U107" i="173"/>
  <c r="K54" i="30"/>
  <c r="W107" i="173"/>
  <c r="M54" i="30"/>
  <c r="Y107" i="173"/>
  <c r="C54" i="32"/>
  <c r="I54" i="32"/>
  <c r="U109" i="173"/>
  <c r="K54" i="32"/>
  <c r="W109" i="173"/>
  <c r="M54" i="32"/>
  <c r="Y109" i="173"/>
  <c r="E58" i="25"/>
  <c r="G58" i="25"/>
  <c r="K58" i="27"/>
  <c r="I58" i="30"/>
  <c r="D58" i="31"/>
  <c r="F58" i="31"/>
  <c r="H58" i="31"/>
  <c r="J58" i="31"/>
  <c r="L58" i="31"/>
  <c r="N58" i="31"/>
  <c r="E58" i="32"/>
  <c r="G58" i="32"/>
  <c r="I58" i="32"/>
  <c r="Q119" i="164"/>
  <c r="R119" i="164"/>
  <c r="AA104" i="159"/>
  <c r="Q44" i="23"/>
  <c r="C58" i="23"/>
  <c r="O58" i="23"/>
  <c r="O44" i="25"/>
  <c r="Q44" i="25"/>
  <c r="O51" i="25"/>
  <c r="O44" i="26"/>
  <c r="O51" i="26"/>
  <c r="G54" i="26"/>
  <c r="S103" i="173"/>
  <c r="C58" i="28"/>
  <c r="O44" i="29"/>
  <c r="O51" i="29"/>
  <c r="G54" i="29"/>
  <c r="S106" i="173"/>
  <c r="N54" i="29"/>
  <c r="Z106" i="173"/>
  <c r="Z110" i="173"/>
  <c r="O125" i="173"/>
  <c r="O44" i="31"/>
  <c r="Q44" i="31"/>
  <c r="O51" i="31"/>
  <c r="G54" i="31"/>
  <c r="S108" i="173"/>
  <c r="E66" i="32"/>
  <c r="R121" i="166"/>
  <c r="Q121" i="166"/>
  <c r="AA102" i="159"/>
  <c r="Q54" i="41"/>
  <c r="AA108" i="159"/>
  <c r="D62" i="23"/>
  <c r="D63" i="23"/>
  <c r="D64" i="23"/>
  <c r="D65" i="23"/>
  <c r="D66" i="23"/>
  <c r="D67" i="23"/>
  <c r="D68" i="23"/>
  <c r="D69" i="23"/>
  <c r="D70" i="23"/>
  <c r="D71" i="23"/>
  <c r="D72" i="23"/>
  <c r="D73" i="23"/>
  <c r="AB52" i="170"/>
  <c r="L58" i="25"/>
  <c r="Q44" i="26"/>
  <c r="O44" i="27"/>
  <c r="Q44" i="27"/>
  <c r="G54" i="27"/>
  <c r="S104" i="173"/>
  <c r="O44" i="28"/>
  <c r="Q44" i="28"/>
  <c r="Q44" i="29"/>
  <c r="O44" i="30"/>
  <c r="Q44" i="30"/>
  <c r="G54" i="30"/>
  <c r="S107" i="173"/>
  <c r="O44" i="32"/>
  <c r="Q44" i="32"/>
  <c r="AA110" i="160"/>
  <c r="K54" i="25"/>
  <c r="W102" i="173"/>
  <c r="O51" i="24"/>
  <c r="C58" i="24"/>
  <c r="O58" i="24"/>
  <c r="O54" i="24"/>
  <c r="N66" i="24"/>
  <c r="N80" i="24"/>
  <c r="Q44" i="24"/>
  <c r="Q108" i="170"/>
  <c r="AA53" i="170"/>
  <c r="O117" i="159"/>
  <c r="O119" i="159"/>
  <c r="AG54" i="170"/>
  <c r="Y53" i="170"/>
  <c r="W53" i="170"/>
  <c r="H24" i="159"/>
  <c r="O6" i="20"/>
  <c r="I6" i="20"/>
  <c r="J7" i="20"/>
  <c r="Q125" i="169"/>
  <c r="O126" i="169"/>
  <c r="R125" i="169"/>
  <c r="Q121" i="162"/>
  <c r="R121" i="162"/>
  <c r="AF53" i="170"/>
  <c r="O123" i="159"/>
  <c r="D21" i="20"/>
  <c r="W54" i="170"/>
  <c r="Q122" i="165"/>
  <c r="O122" i="165"/>
  <c r="R122" i="165"/>
  <c r="AD53" i="170"/>
  <c r="AC53" i="170"/>
  <c r="O121" i="159"/>
  <c r="AH53" i="170"/>
  <c r="O125" i="159"/>
  <c r="AE54" i="170"/>
  <c r="X53" i="170"/>
  <c r="O115" i="159"/>
  <c r="R115" i="159"/>
  <c r="Q115" i="161"/>
  <c r="Q116" i="161"/>
  <c r="R116" i="161"/>
  <c r="O114" i="160"/>
  <c r="R114" i="160"/>
  <c r="R115" i="160"/>
  <c r="C6" i="20"/>
  <c r="C7" i="20"/>
  <c r="Q123" i="167"/>
  <c r="R123" i="167"/>
  <c r="D7" i="20"/>
  <c r="E7" i="22"/>
  <c r="I58" i="25"/>
  <c r="K58" i="31"/>
  <c r="P53" i="19"/>
  <c r="N53" i="16"/>
  <c r="K7" i="22"/>
  <c r="P6" i="20"/>
  <c r="P7" i="20"/>
  <c r="P43" i="17"/>
  <c r="K8" i="22"/>
  <c r="J65" i="19"/>
  <c r="K12" i="22"/>
  <c r="M58" i="28"/>
  <c r="I58" i="26"/>
  <c r="AD136" i="173"/>
  <c r="AJ136" i="173"/>
  <c r="Q80" i="23"/>
  <c r="C58" i="29"/>
  <c r="N106" i="173"/>
  <c r="I58" i="29"/>
  <c r="I58" i="28"/>
  <c r="M58" i="26"/>
  <c r="M58" i="25"/>
  <c r="AB105" i="173"/>
  <c r="M58" i="31"/>
  <c r="I58" i="31"/>
  <c r="AB108" i="173"/>
  <c r="AD101" i="173"/>
  <c r="C58" i="32"/>
  <c r="N109" i="173"/>
  <c r="AB109" i="173"/>
  <c r="C58" i="30"/>
  <c r="N107" i="173"/>
  <c r="AB107" i="173"/>
  <c r="Y52" i="170"/>
  <c r="Y62" i="170"/>
  <c r="Z52" i="170"/>
  <c r="AG146" i="160"/>
  <c r="W110" i="173"/>
  <c r="O122" i="173"/>
  <c r="C58" i="27"/>
  <c r="N104" i="173"/>
  <c r="AB104" i="173"/>
  <c r="S110" i="173"/>
  <c r="O118" i="173"/>
  <c r="U110" i="173"/>
  <c r="O120" i="173"/>
  <c r="C58" i="26"/>
  <c r="N103" i="173"/>
  <c r="AB102" i="173"/>
  <c r="O54" i="25"/>
  <c r="N66" i="25"/>
  <c r="N80" i="25"/>
  <c r="C58" i="25"/>
  <c r="N62" i="24"/>
  <c r="AA101" i="173"/>
  <c r="AF143" i="159"/>
  <c r="AH144" i="159"/>
  <c r="AG143" i="159"/>
  <c r="P31" i="159"/>
  <c r="R31" i="159"/>
  <c r="AM143" i="159"/>
  <c r="AF141" i="159"/>
  <c r="AH142" i="159"/>
  <c r="AG141" i="159"/>
  <c r="P29" i="159"/>
  <c r="R29" i="159"/>
  <c r="AM141" i="159"/>
  <c r="AM144" i="159"/>
  <c r="AF139" i="159"/>
  <c r="AH140" i="159"/>
  <c r="AG139" i="159"/>
  <c r="AM139" i="159"/>
  <c r="AF137" i="159"/>
  <c r="AH138" i="159"/>
  <c r="AG137" i="159"/>
  <c r="P25" i="159"/>
  <c r="R25" i="159"/>
  <c r="AM137" i="159"/>
  <c r="AF146" i="160"/>
  <c r="D28" i="160"/>
  <c r="AH137" i="160"/>
  <c r="AI146" i="160"/>
  <c r="AH136" i="159"/>
  <c r="AG136" i="159"/>
  <c r="AF136" i="159"/>
  <c r="AD146" i="159"/>
  <c r="AH147" i="159"/>
  <c r="AM136" i="159"/>
  <c r="AF140" i="159"/>
  <c r="AH141" i="159"/>
  <c r="AG140" i="159"/>
  <c r="AM140" i="159"/>
  <c r="AF144" i="159"/>
  <c r="AH145" i="159"/>
  <c r="AG144" i="159"/>
  <c r="AF138" i="159"/>
  <c r="AH139" i="159"/>
  <c r="AG138" i="159"/>
  <c r="AM138" i="159"/>
  <c r="AF145" i="159"/>
  <c r="AG145" i="159"/>
  <c r="P33" i="159"/>
  <c r="R33" i="159"/>
  <c r="AM145" i="159"/>
  <c r="K58" i="32"/>
  <c r="M58" i="30"/>
  <c r="K58" i="29"/>
  <c r="K58" i="28"/>
  <c r="M58" i="27"/>
  <c r="I58" i="27"/>
  <c r="K58" i="26"/>
  <c r="AH143" i="159"/>
  <c r="Q54" i="23"/>
  <c r="N62" i="23"/>
  <c r="X52" i="170"/>
  <c r="X62" i="170"/>
  <c r="M58" i="32"/>
  <c r="K58" i="30"/>
  <c r="R122" i="166"/>
  <c r="Q122" i="166"/>
  <c r="R120" i="164"/>
  <c r="Q120" i="164"/>
  <c r="O54" i="31"/>
  <c r="AA110" i="159"/>
  <c r="G58" i="30"/>
  <c r="G58" i="26"/>
  <c r="M54" i="29"/>
  <c r="Y106" i="173"/>
  <c r="Y110" i="173"/>
  <c r="O124" i="173"/>
  <c r="O54" i="32"/>
  <c r="O54" i="30"/>
  <c r="O54" i="28"/>
  <c r="O54" i="27"/>
  <c r="N66" i="27"/>
  <c r="N80" i="27"/>
  <c r="O54" i="26"/>
  <c r="N66" i="26"/>
  <c r="N80" i="26"/>
  <c r="G58" i="29"/>
  <c r="G58" i="27"/>
  <c r="K58" i="25"/>
  <c r="G58" i="31"/>
  <c r="N58" i="29"/>
  <c r="E74" i="23"/>
  <c r="E66" i="25"/>
  <c r="Q54" i="24"/>
  <c r="Z62" i="170"/>
  <c r="AB62" i="170"/>
  <c r="Q115" i="160"/>
  <c r="Q116" i="160"/>
  <c r="R116" i="160"/>
  <c r="Q115" i="159"/>
  <c r="Q116" i="159"/>
  <c r="R116" i="159"/>
  <c r="Q122" i="162"/>
  <c r="O122" i="162"/>
  <c r="R122" i="162"/>
  <c r="Q117" i="161"/>
  <c r="R117" i="161"/>
  <c r="D8" i="20"/>
  <c r="Q123" i="165"/>
  <c r="R123" i="165"/>
  <c r="Q124" i="167"/>
  <c r="O124" i="167"/>
  <c r="R124" i="167"/>
  <c r="J61" i="16"/>
  <c r="B8" i="22"/>
  <c r="J65" i="16"/>
  <c r="P53" i="16"/>
  <c r="O58" i="30"/>
  <c r="O58" i="28"/>
  <c r="AB106" i="173"/>
  <c r="AA105" i="173"/>
  <c r="AC105" i="173"/>
  <c r="N66" i="28"/>
  <c r="N80" i="28"/>
  <c r="AA109" i="173"/>
  <c r="AC109" i="173"/>
  <c r="N66" i="32"/>
  <c r="N80" i="32"/>
  <c r="AM136" i="173"/>
  <c r="R77" i="23"/>
  <c r="Q40" i="173"/>
  <c r="P24" i="173"/>
  <c r="R24" i="173"/>
  <c r="AF136" i="173"/>
  <c r="AG136" i="173"/>
  <c r="AH136" i="173"/>
  <c r="AA107" i="173"/>
  <c r="AC107" i="173"/>
  <c r="N66" i="30"/>
  <c r="N80" i="30"/>
  <c r="AA108" i="173"/>
  <c r="AC108" i="173"/>
  <c r="N66" i="31"/>
  <c r="N80" i="31"/>
  <c r="O58" i="31"/>
  <c r="O58" i="27"/>
  <c r="O58" i="32"/>
  <c r="AC52" i="170"/>
  <c r="AC62" i="170"/>
  <c r="AB72" i="170"/>
  <c r="AE52" i="170"/>
  <c r="AE62" i="170"/>
  <c r="AB74" i="170"/>
  <c r="AG146" i="159"/>
  <c r="N110" i="173"/>
  <c r="AA104" i="173"/>
  <c r="AC104" i="173"/>
  <c r="AD139" i="173"/>
  <c r="AJ139" i="173"/>
  <c r="AA103" i="173"/>
  <c r="AC103" i="173"/>
  <c r="AB103" i="173"/>
  <c r="AJ138" i="173"/>
  <c r="AD138" i="173"/>
  <c r="N62" i="25"/>
  <c r="AA102" i="173"/>
  <c r="AC102" i="173"/>
  <c r="Q54" i="25"/>
  <c r="AD137" i="173"/>
  <c r="AJ137" i="173"/>
  <c r="AC101" i="173"/>
  <c r="Q80" i="26"/>
  <c r="Q80" i="27"/>
  <c r="Q80" i="28"/>
  <c r="Q80" i="31"/>
  <c r="AF146" i="159"/>
  <c r="D28" i="159"/>
  <c r="AH137" i="159"/>
  <c r="AI146" i="159"/>
  <c r="Q80" i="32"/>
  <c r="Q80" i="24"/>
  <c r="Q80" i="25"/>
  <c r="AI148" i="160"/>
  <c r="Q37" i="160"/>
  <c r="Q54" i="26"/>
  <c r="Q54" i="31"/>
  <c r="AD52" i="170"/>
  <c r="AD62" i="170"/>
  <c r="AB73" i="170"/>
  <c r="N62" i="26"/>
  <c r="N62" i="27"/>
  <c r="N62" i="28"/>
  <c r="N62" i="31"/>
  <c r="N62" i="30"/>
  <c r="N62" i="32"/>
  <c r="AA52" i="170"/>
  <c r="AA62" i="170"/>
  <c r="AB70" i="170"/>
  <c r="M58" i="29"/>
  <c r="O58" i="29"/>
  <c r="R121" i="164"/>
  <c r="Q121" i="164"/>
  <c r="Q123" i="166"/>
  <c r="R123" i="166"/>
  <c r="Q124" i="166"/>
  <c r="O124" i="166"/>
  <c r="R124" i="166"/>
  <c r="Q125" i="166"/>
  <c r="O126" i="166"/>
  <c r="Q54" i="27"/>
  <c r="Q54" i="28"/>
  <c r="Q54" i="30"/>
  <c r="Q54" i="32"/>
  <c r="AH52" i="170"/>
  <c r="AH54" i="170"/>
  <c r="O54" i="29"/>
  <c r="AF52" i="170"/>
  <c r="AF62" i="170"/>
  <c r="AB75" i="170"/>
  <c r="Q123" i="162"/>
  <c r="R123" i="162"/>
  <c r="Q124" i="165"/>
  <c r="O124" i="165"/>
  <c r="R124" i="165"/>
  <c r="R118" i="161"/>
  <c r="Q118" i="161"/>
  <c r="Q117" i="159"/>
  <c r="R117" i="159"/>
  <c r="Q117" i="160"/>
  <c r="R117" i="160"/>
  <c r="Q125" i="167"/>
  <c r="O126" i="167"/>
  <c r="R125" i="167"/>
  <c r="AB71" i="170"/>
  <c r="AB69" i="170"/>
  <c r="AB68" i="170"/>
  <c r="AB67" i="170"/>
  <c r="AC100" i="167"/>
  <c r="AC101" i="167"/>
  <c r="AC102" i="167"/>
  <c r="AC103" i="167"/>
  <c r="AC104" i="167"/>
  <c r="AC105" i="167"/>
  <c r="AC106" i="167"/>
  <c r="AC107" i="167"/>
  <c r="AC108" i="167"/>
  <c r="AC109" i="167"/>
  <c r="V74" i="170"/>
  <c r="V73" i="170"/>
  <c r="AD100" i="167"/>
  <c r="C24" i="167"/>
  <c r="E24" i="167"/>
  <c r="C25" i="167"/>
  <c r="E25" i="167"/>
  <c r="C26" i="167"/>
  <c r="E26" i="167"/>
  <c r="C27" i="167"/>
  <c r="E27" i="167"/>
  <c r="C28" i="167"/>
  <c r="E28" i="167"/>
  <c r="P24" i="167"/>
  <c r="R24" i="167"/>
  <c r="P27" i="167"/>
  <c r="R27" i="167"/>
  <c r="P25" i="167"/>
  <c r="R25" i="167"/>
  <c r="P28" i="167"/>
  <c r="R28" i="167"/>
  <c r="P32" i="167"/>
  <c r="R32" i="167"/>
  <c r="O60" i="170"/>
  <c r="V67" i="170"/>
  <c r="V70" i="170"/>
  <c r="V72" i="170"/>
  <c r="V69" i="170"/>
  <c r="V71" i="170"/>
  <c r="P26" i="167"/>
  <c r="R26" i="167"/>
  <c r="V68" i="170"/>
  <c r="V75" i="170"/>
  <c r="D65" i="16"/>
  <c r="B12" i="22"/>
  <c r="D61" i="16"/>
  <c r="B11" i="22"/>
  <c r="AA106" i="173"/>
  <c r="AC106" i="173"/>
  <c r="H23" i="173"/>
  <c r="H25" i="173"/>
  <c r="N66" i="29"/>
  <c r="N80" i="29"/>
  <c r="Q80" i="29"/>
  <c r="AD144" i="173"/>
  <c r="AJ144" i="173"/>
  <c r="AD143" i="173"/>
  <c r="AJ143" i="173"/>
  <c r="AD145" i="173"/>
  <c r="AJ145" i="173"/>
  <c r="AD141" i="173"/>
  <c r="AJ141" i="173"/>
  <c r="Q80" i="30"/>
  <c r="R77" i="30"/>
  <c r="Q47" i="173"/>
  <c r="P31" i="173"/>
  <c r="R31" i="173"/>
  <c r="E29" i="167"/>
  <c r="B33" i="167"/>
  <c r="AA110" i="173"/>
  <c r="O114" i="173"/>
  <c r="R114" i="173"/>
  <c r="AB110" i="173"/>
  <c r="AD140" i="173"/>
  <c r="AJ140" i="173"/>
  <c r="AF139" i="173"/>
  <c r="AH140" i="173"/>
  <c r="AG139" i="173"/>
  <c r="AF138" i="173"/>
  <c r="AH139" i="173"/>
  <c r="AG138" i="173"/>
  <c r="AE101" i="173"/>
  <c r="AE102" i="173"/>
  <c r="AE103" i="173"/>
  <c r="AE104" i="173"/>
  <c r="AE105" i="173"/>
  <c r="AD102" i="173"/>
  <c r="AD103" i="173"/>
  <c r="AD104" i="173"/>
  <c r="AD105" i="173"/>
  <c r="AD106" i="173"/>
  <c r="AD107" i="173"/>
  <c r="AD108" i="173"/>
  <c r="AD109" i="173"/>
  <c r="AC110" i="173"/>
  <c r="AF137" i="173"/>
  <c r="AH137" i="173"/>
  <c r="AG137" i="173"/>
  <c r="AM137" i="173"/>
  <c r="R77" i="24"/>
  <c r="AM141" i="173"/>
  <c r="R77" i="28"/>
  <c r="Q45" i="173"/>
  <c r="P29" i="173"/>
  <c r="R29" i="173"/>
  <c r="AM139" i="173"/>
  <c r="R77" i="26"/>
  <c r="Q43" i="173"/>
  <c r="P27" i="173"/>
  <c r="R27" i="173"/>
  <c r="R77" i="25"/>
  <c r="Q42" i="173"/>
  <c r="P26" i="173"/>
  <c r="R26" i="173"/>
  <c r="AM138" i="173"/>
  <c r="AM145" i="173"/>
  <c r="R77" i="32"/>
  <c r="Q49" i="173"/>
  <c r="P33" i="173"/>
  <c r="R33" i="173"/>
  <c r="AM144" i="173"/>
  <c r="R77" i="31"/>
  <c r="Q48" i="173"/>
  <c r="P32" i="173"/>
  <c r="R32" i="173"/>
  <c r="AM140" i="173"/>
  <c r="R77" i="27"/>
  <c r="Q44" i="173"/>
  <c r="P28" i="173"/>
  <c r="R28" i="173"/>
  <c r="W52" i="170"/>
  <c r="W62" i="170"/>
  <c r="AB66" i="170"/>
  <c r="AI148" i="159"/>
  <c r="Q37" i="159"/>
  <c r="R125" i="166"/>
  <c r="N65" i="170"/>
  <c r="N75" i="170"/>
  <c r="X65" i="170"/>
  <c r="Y66" i="170"/>
  <c r="N62" i="29"/>
  <c r="R122" i="164"/>
  <c r="Q122" i="164"/>
  <c r="AG52" i="170"/>
  <c r="AG62" i="170"/>
  <c r="AB76" i="170"/>
  <c r="Q54" i="29"/>
  <c r="AH62" i="170"/>
  <c r="AB77" i="170"/>
  <c r="O30" i="167"/>
  <c r="K30" i="167"/>
  <c r="O31" i="167"/>
  <c r="K31" i="167"/>
  <c r="O29" i="167"/>
  <c r="K29" i="167"/>
  <c r="O26" i="167"/>
  <c r="K26" i="167"/>
  <c r="O33" i="167"/>
  <c r="K33" i="167"/>
  <c r="O28" i="167"/>
  <c r="K28" i="167"/>
  <c r="O24" i="167"/>
  <c r="K24" i="167"/>
  <c r="O32" i="167"/>
  <c r="K32" i="167"/>
  <c r="O27" i="167"/>
  <c r="K27" i="167"/>
  <c r="O25" i="167"/>
  <c r="K25" i="167"/>
  <c r="R115" i="170"/>
  <c r="Q115" i="170"/>
  <c r="P115" i="170"/>
  <c r="P87" i="170"/>
  <c r="H23" i="167"/>
  <c r="H25" i="167"/>
  <c r="P60" i="170"/>
  <c r="Q87" i="170"/>
  <c r="C29" i="167"/>
  <c r="AE100" i="167"/>
  <c r="AE101" i="167"/>
  <c r="AE102" i="167"/>
  <c r="AE103" i="167"/>
  <c r="AE104" i="167"/>
  <c r="AE105" i="167"/>
  <c r="AE106" i="167"/>
  <c r="AE107" i="167"/>
  <c r="AE108" i="167"/>
  <c r="AE109" i="167"/>
  <c r="R87" i="170"/>
  <c r="AD101" i="167"/>
  <c r="AD102" i="167"/>
  <c r="AD103" i="167"/>
  <c r="AD104" i="167"/>
  <c r="AD105" i="167"/>
  <c r="AD106" i="167"/>
  <c r="AD107" i="167"/>
  <c r="AD108" i="167"/>
  <c r="AD109" i="167"/>
  <c r="AC110" i="167"/>
  <c r="R118" i="159"/>
  <c r="Q118" i="159"/>
  <c r="R125" i="165"/>
  <c r="Q125" i="165"/>
  <c r="O126" i="165"/>
  <c r="Q119" i="161"/>
  <c r="R119" i="161"/>
  <c r="Q118" i="160"/>
  <c r="O118" i="160"/>
  <c r="R118" i="160"/>
  <c r="Q124" i="162"/>
  <c r="O124" i="162"/>
  <c r="R124" i="162"/>
  <c r="D6" i="21"/>
  <c r="D10" i="21"/>
  <c r="AM143" i="173"/>
  <c r="AF141" i="173"/>
  <c r="AG141" i="173"/>
  <c r="AF145" i="173"/>
  <c r="AG145" i="173"/>
  <c r="AF143" i="173"/>
  <c r="AH144" i="173"/>
  <c r="AG143" i="173"/>
  <c r="AF144" i="173"/>
  <c r="AH145" i="173"/>
  <c r="AG144" i="173"/>
  <c r="AD142" i="173"/>
  <c r="AJ142" i="173"/>
  <c r="AE106" i="173"/>
  <c r="AE107" i="173"/>
  <c r="AE108" i="173"/>
  <c r="AE109" i="173"/>
  <c r="Q41" i="173"/>
  <c r="P25" i="173"/>
  <c r="R25" i="173"/>
  <c r="AF140" i="173"/>
  <c r="AH141" i="173"/>
  <c r="AG140" i="173"/>
  <c r="R115" i="173"/>
  <c r="Q115" i="173"/>
  <c r="AH138" i="173"/>
  <c r="AM142" i="173"/>
  <c r="R77" i="29"/>
  <c r="Q46" i="173"/>
  <c r="P30" i="173"/>
  <c r="R30" i="173"/>
  <c r="Y65" i="170"/>
  <c r="AC65" i="170"/>
  <c r="AD66" i="170"/>
  <c r="AD67" i="170"/>
  <c r="AD68" i="170"/>
  <c r="AD69" i="170"/>
  <c r="AD70" i="170"/>
  <c r="AD71" i="170"/>
  <c r="AD72" i="170"/>
  <c r="AD73" i="170"/>
  <c r="AD74" i="170"/>
  <c r="AD75" i="170"/>
  <c r="AD76" i="170"/>
  <c r="AD77" i="170"/>
  <c r="Q123" i="164"/>
  <c r="R123" i="164"/>
  <c r="P52" i="170"/>
  <c r="AD78" i="170"/>
  <c r="J30" i="167"/>
  <c r="J25" i="167"/>
  <c r="J28" i="167"/>
  <c r="J24" i="167"/>
  <c r="J29" i="167"/>
  <c r="J27" i="167"/>
  <c r="J33" i="167"/>
  <c r="J31" i="167"/>
  <c r="J32" i="167"/>
  <c r="J26" i="167"/>
  <c r="S115" i="170"/>
  <c r="N60" i="170"/>
  <c r="W74" i="170"/>
  <c r="Q38" i="167"/>
  <c r="Q125" i="162"/>
  <c r="O126" i="162"/>
  <c r="R125" i="162"/>
  <c r="Q119" i="160"/>
  <c r="R119" i="160"/>
  <c r="H27" i="167"/>
  <c r="N96" i="167"/>
  <c r="Q119" i="159"/>
  <c r="R119" i="159"/>
  <c r="Q120" i="161"/>
  <c r="O120" i="161"/>
  <c r="R120" i="161"/>
  <c r="AF142" i="173"/>
  <c r="AH143" i="173"/>
  <c r="AG142" i="173"/>
  <c r="AG146" i="173"/>
  <c r="AH142" i="173"/>
  <c r="AI146" i="173"/>
  <c r="AD146" i="173"/>
  <c r="AH147" i="173"/>
  <c r="H65" i="170"/>
  <c r="P32" i="170"/>
  <c r="R32" i="170"/>
  <c r="O30" i="173"/>
  <c r="J30" i="173"/>
  <c r="O24" i="173"/>
  <c r="J24" i="173"/>
  <c r="O29" i="173"/>
  <c r="J29" i="173"/>
  <c r="O33" i="173"/>
  <c r="K33" i="173"/>
  <c r="O28" i="173"/>
  <c r="K28" i="173"/>
  <c r="O26" i="173"/>
  <c r="K26" i="173"/>
  <c r="O32" i="173"/>
  <c r="K32" i="173"/>
  <c r="O27" i="173"/>
  <c r="J27" i="173"/>
  <c r="O31" i="173"/>
  <c r="K31" i="173"/>
  <c r="O25" i="173"/>
  <c r="K25" i="173"/>
  <c r="R116" i="173"/>
  <c r="Q116" i="173"/>
  <c r="N52" i="170"/>
  <c r="AD65" i="170"/>
  <c r="Q124" i="164"/>
  <c r="R124" i="164"/>
  <c r="Q120" i="159"/>
  <c r="R120" i="159"/>
  <c r="R121" i="161"/>
  <c r="Q121" i="161"/>
  <c r="Q120" i="160"/>
  <c r="O120" i="160"/>
  <c r="R120" i="160"/>
  <c r="J25" i="173"/>
  <c r="J33" i="173"/>
  <c r="K24" i="173"/>
  <c r="J26" i="173"/>
  <c r="AF146" i="173"/>
  <c r="D28" i="173"/>
  <c r="E28" i="173"/>
  <c r="E29" i="173"/>
  <c r="B33" i="173"/>
  <c r="Q38" i="173"/>
  <c r="K27" i="173"/>
  <c r="AI148" i="173"/>
  <c r="K29" i="173"/>
  <c r="J31" i="173"/>
  <c r="Q37" i="173"/>
  <c r="J32" i="173"/>
  <c r="K30" i="173"/>
  <c r="J28" i="173"/>
  <c r="R117" i="173"/>
  <c r="Q117" i="173"/>
  <c r="R125" i="164"/>
  <c r="Q125" i="164"/>
  <c r="O126" i="164"/>
  <c r="R121" i="160"/>
  <c r="Q121" i="160"/>
  <c r="R121" i="159"/>
  <c r="Q121" i="159"/>
  <c r="Q122" i="161"/>
  <c r="R122" i="161"/>
  <c r="N96" i="173"/>
  <c r="H57" i="170"/>
  <c r="P24" i="170"/>
  <c r="R24" i="170"/>
  <c r="H27" i="173"/>
  <c r="Q118" i="173"/>
  <c r="R118" i="173"/>
  <c r="Q122" i="160"/>
  <c r="R122" i="160"/>
  <c r="R123" i="161"/>
  <c r="Q123" i="161"/>
  <c r="Q122" i="159"/>
  <c r="O122" i="159"/>
  <c r="R122" i="159"/>
  <c r="Q119" i="173"/>
  <c r="R119" i="173"/>
  <c r="R123" i="159"/>
  <c r="Q123" i="159"/>
  <c r="Q123" i="160"/>
  <c r="R123" i="160"/>
  <c r="Q124" i="161"/>
  <c r="O124" i="161"/>
  <c r="R124" i="161"/>
  <c r="Q120" i="173"/>
  <c r="R120" i="173"/>
  <c r="R125" i="161"/>
  <c r="Q125" i="161"/>
  <c r="O126" i="161"/>
  <c r="Q124" i="159"/>
  <c r="O124" i="159"/>
  <c r="R124" i="159"/>
  <c r="Q124" i="160"/>
  <c r="R124" i="160"/>
  <c r="R121" i="173"/>
  <c r="Q121" i="173"/>
  <c r="Q125" i="159"/>
  <c r="O126" i="159"/>
  <c r="R125" i="159"/>
  <c r="Q125" i="160"/>
  <c r="O126" i="160"/>
  <c r="R125" i="160"/>
  <c r="AC100" i="166"/>
  <c r="AD101" i="166"/>
  <c r="AC101" i="166"/>
  <c r="AC102" i="166"/>
  <c r="AC103" i="166"/>
  <c r="AC104" i="166"/>
  <c r="AC105" i="166"/>
  <c r="AC106" i="166"/>
  <c r="AC107" i="166"/>
  <c r="AC108" i="166"/>
  <c r="AC109" i="166"/>
  <c r="AC100" i="165"/>
  <c r="AC101" i="165"/>
  <c r="AC102" i="165"/>
  <c r="AC103" i="165"/>
  <c r="AC104" i="165"/>
  <c r="AC105" i="165"/>
  <c r="AC106" i="165"/>
  <c r="AC107" i="165"/>
  <c r="AC108" i="165"/>
  <c r="AC109" i="165"/>
  <c r="AC100" i="162"/>
  <c r="AE100" i="162"/>
  <c r="AC101" i="162"/>
  <c r="AC102" i="162"/>
  <c r="AC103" i="162"/>
  <c r="AC104" i="162"/>
  <c r="AC105" i="162"/>
  <c r="AC106" i="162"/>
  <c r="AC107" i="162"/>
  <c r="AC108" i="162"/>
  <c r="AC109" i="162"/>
  <c r="AC100" i="161"/>
  <c r="AD101" i="161"/>
  <c r="AC101" i="161"/>
  <c r="AC102" i="161"/>
  <c r="AC103" i="161"/>
  <c r="AC104" i="161"/>
  <c r="AC105" i="161"/>
  <c r="AC106" i="161"/>
  <c r="AC107" i="161"/>
  <c r="AC108" i="161"/>
  <c r="AC109" i="161"/>
  <c r="AC100" i="160"/>
  <c r="AD101" i="160"/>
  <c r="AC101" i="160"/>
  <c r="AC102" i="160"/>
  <c r="AC103" i="160"/>
  <c r="AC104" i="160"/>
  <c r="AC105" i="160"/>
  <c r="AC106" i="160"/>
  <c r="AC107" i="160"/>
  <c r="AC108" i="160"/>
  <c r="AC109" i="160"/>
  <c r="AC100" i="159"/>
  <c r="AD101" i="159"/>
  <c r="AC101" i="159"/>
  <c r="AC102" i="159"/>
  <c r="AC103" i="159"/>
  <c r="AC104" i="159"/>
  <c r="AC105" i="159"/>
  <c r="AC106" i="159"/>
  <c r="AC107" i="159"/>
  <c r="AC108" i="159"/>
  <c r="AC109" i="159"/>
  <c r="C24" i="160"/>
  <c r="E24" i="160"/>
  <c r="C25" i="160"/>
  <c r="E25" i="160"/>
  <c r="Q81" i="170"/>
  <c r="C26" i="160"/>
  <c r="E26" i="160"/>
  <c r="R81" i="170"/>
  <c r="C27" i="160"/>
  <c r="E27" i="160"/>
  <c r="C28" i="160"/>
  <c r="E28" i="160"/>
  <c r="C26" i="161"/>
  <c r="E26" i="161"/>
  <c r="C26" i="162"/>
  <c r="E26" i="162"/>
  <c r="C26" i="164"/>
  <c r="E26" i="164"/>
  <c r="C26" i="165"/>
  <c r="E26" i="165"/>
  <c r="C26" i="166"/>
  <c r="E26" i="166"/>
  <c r="C26" i="169"/>
  <c r="E26" i="169"/>
  <c r="C24" i="159"/>
  <c r="E24" i="159"/>
  <c r="C24" i="161"/>
  <c r="E24" i="161"/>
  <c r="C24" i="166"/>
  <c r="E24" i="166"/>
  <c r="C24" i="169"/>
  <c r="E24" i="169"/>
  <c r="C27" i="159"/>
  <c r="E27" i="159"/>
  <c r="C27" i="161"/>
  <c r="E27" i="161"/>
  <c r="C27" i="162"/>
  <c r="E27" i="162"/>
  <c r="C27" i="164"/>
  <c r="E27" i="164"/>
  <c r="C27" i="165"/>
  <c r="E27" i="165"/>
  <c r="C27" i="166"/>
  <c r="E27" i="166"/>
  <c r="C27" i="169"/>
  <c r="E27" i="169"/>
  <c r="Q80" i="170"/>
  <c r="Q83" i="170"/>
  <c r="Q85" i="170"/>
  <c r="Q88" i="170"/>
  <c r="P25" i="166"/>
  <c r="R25" i="166"/>
  <c r="V66" i="170"/>
  <c r="R80" i="170"/>
  <c r="R82" i="170"/>
  <c r="R83" i="170"/>
  <c r="R84" i="170"/>
  <c r="R85" i="170"/>
  <c r="R88" i="170"/>
  <c r="C25" i="166"/>
  <c r="E25" i="166"/>
  <c r="C28" i="166"/>
  <c r="E28" i="166"/>
  <c r="P26" i="164"/>
  <c r="R26" i="164"/>
  <c r="C25" i="159"/>
  <c r="E25" i="159"/>
  <c r="C28" i="159"/>
  <c r="E28" i="159"/>
  <c r="P26" i="166"/>
  <c r="R26" i="166"/>
  <c r="O53" i="170"/>
  <c r="O55" i="170"/>
  <c r="O56" i="170"/>
  <c r="O57" i="170"/>
  <c r="O58" i="170"/>
  <c r="O59" i="170"/>
  <c r="O61" i="170"/>
  <c r="AC102" i="169"/>
  <c r="AE102" i="169"/>
  <c r="AC103" i="169"/>
  <c r="AC104" i="169"/>
  <c r="AC105" i="169"/>
  <c r="AC106" i="169"/>
  <c r="AC108" i="169"/>
  <c r="AC109" i="169"/>
  <c r="P25" i="164"/>
  <c r="R25" i="164"/>
  <c r="D25" i="20"/>
  <c r="C22" i="20"/>
  <c r="D22" i="20"/>
  <c r="D23" i="20"/>
  <c r="D24" i="20"/>
  <c r="P27" i="159"/>
  <c r="R27" i="159"/>
  <c r="P24" i="159"/>
  <c r="R24" i="159"/>
  <c r="P28" i="159"/>
  <c r="R28" i="159"/>
  <c r="P32" i="159"/>
  <c r="R32" i="159"/>
  <c r="AD100" i="159"/>
  <c r="AD100" i="160"/>
  <c r="P25" i="160"/>
  <c r="R25" i="160"/>
  <c r="P28" i="160"/>
  <c r="R28" i="160"/>
  <c r="P32" i="160"/>
  <c r="R32" i="160"/>
  <c r="AD100" i="161"/>
  <c r="P24" i="160"/>
  <c r="R24" i="160"/>
  <c r="P27" i="160"/>
  <c r="R27" i="160"/>
  <c r="C25" i="161"/>
  <c r="E25" i="161"/>
  <c r="C28" i="161"/>
  <c r="E28" i="161"/>
  <c r="P24" i="161"/>
  <c r="R24" i="161"/>
  <c r="P27" i="161"/>
  <c r="R27" i="161"/>
  <c r="P25" i="161"/>
  <c r="R25" i="161"/>
  <c r="P28" i="161"/>
  <c r="R28" i="161"/>
  <c r="C25" i="164"/>
  <c r="E25" i="164"/>
  <c r="C28" i="164"/>
  <c r="E28" i="164"/>
  <c r="P32" i="161"/>
  <c r="R32" i="161"/>
  <c r="P28" i="164"/>
  <c r="R28" i="164"/>
  <c r="P24" i="164"/>
  <c r="R24" i="164"/>
  <c r="C25" i="162"/>
  <c r="E25" i="162"/>
  <c r="C28" i="162"/>
  <c r="E28" i="162"/>
  <c r="P28" i="162"/>
  <c r="R28" i="162"/>
  <c r="AD100" i="162"/>
  <c r="P32" i="162"/>
  <c r="R32" i="162"/>
  <c r="P27" i="162"/>
  <c r="R27" i="162"/>
  <c r="C25" i="165"/>
  <c r="E25" i="165"/>
  <c r="C28" i="165"/>
  <c r="E28" i="165"/>
  <c r="P28" i="165"/>
  <c r="R28" i="165"/>
  <c r="P24" i="165"/>
  <c r="R24" i="165"/>
  <c r="AD100" i="165"/>
  <c r="P27" i="164"/>
  <c r="R27" i="164"/>
  <c r="P27" i="165"/>
  <c r="R27" i="165"/>
  <c r="P25" i="165"/>
  <c r="R25" i="165"/>
  <c r="AD100" i="166"/>
  <c r="P32" i="164"/>
  <c r="R32" i="164"/>
  <c r="P32" i="165"/>
  <c r="R32" i="165"/>
  <c r="P32" i="166"/>
  <c r="R32" i="166"/>
  <c r="C25" i="169"/>
  <c r="E25" i="169"/>
  <c r="Q40" i="169"/>
  <c r="P24" i="169"/>
  <c r="R24" i="169"/>
  <c r="C28" i="169"/>
  <c r="E28" i="169"/>
  <c r="P27" i="169"/>
  <c r="R27" i="169"/>
  <c r="AD102" i="169"/>
  <c r="P25" i="169"/>
  <c r="R25" i="169"/>
  <c r="P24" i="166"/>
  <c r="R24" i="166"/>
  <c r="P27" i="166"/>
  <c r="R27" i="166"/>
  <c r="P28" i="166"/>
  <c r="R28" i="166"/>
  <c r="P26" i="169"/>
  <c r="R26" i="169"/>
  <c r="P28" i="169"/>
  <c r="R28" i="169"/>
  <c r="AH182" i="170"/>
  <c r="AJ182" i="170"/>
  <c r="AH183" i="170"/>
  <c r="AI182" i="170"/>
  <c r="P26" i="162"/>
  <c r="R26" i="162"/>
  <c r="AH184" i="170"/>
  <c r="AH185" i="170"/>
  <c r="AH186" i="170"/>
  <c r="AH187" i="170"/>
  <c r="AH188" i="170"/>
  <c r="AH189" i="170"/>
  <c r="P26" i="160"/>
  <c r="R26" i="160"/>
  <c r="P26" i="165"/>
  <c r="R26" i="165"/>
  <c r="P26" i="159"/>
  <c r="R26" i="159"/>
  <c r="P26" i="161"/>
  <c r="R26" i="161"/>
  <c r="P25" i="162"/>
  <c r="R25" i="162"/>
  <c r="E29" i="165"/>
  <c r="B33" i="165"/>
  <c r="E29" i="162"/>
  <c r="B33" i="162"/>
  <c r="E29" i="169"/>
  <c r="B33" i="169"/>
  <c r="N96" i="169"/>
  <c r="H66" i="170"/>
  <c r="P33" i="170"/>
  <c r="R33" i="170"/>
  <c r="E29" i="161"/>
  <c r="B33" i="161"/>
  <c r="E29" i="160"/>
  <c r="B33" i="160"/>
  <c r="N96" i="160"/>
  <c r="E29" i="164"/>
  <c r="B33" i="164"/>
  <c r="E29" i="166"/>
  <c r="B33" i="166"/>
  <c r="N96" i="166"/>
  <c r="E29" i="159"/>
  <c r="B33" i="159"/>
  <c r="O24" i="162"/>
  <c r="J24" i="162"/>
  <c r="Q122" i="173"/>
  <c r="R122" i="173"/>
  <c r="P32" i="169"/>
  <c r="R32" i="169"/>
  <c r="O29" i="169"/>
  <c r="K29" i="169"/>
  <c r="O25" i="166"/>
  <c r="K25" i="166"/>
  <c r="O27" i="166"/>
  <c r="K27" i="166"/>
  <c r="O30" i="166"/>
  <c r="K30" i="166"/>
  <c r="O28" i="166"/>
  <c r="K28" i="166"/>
  <c r="O31" i="166"/>
  <c r="K31" i="166"/>
  <c r="O26" i="166"/>
  <c r="K26" i="166"/>
  <c r="O24" i="166"/>
  <c r="K24" i="166"/>
  <c r="O32" i="166"/>
  <c r="K32" i="166"/>
  <c r="O33" i="166"/>
  <c r="K33" i="166"/>
  <c r="O29" i="166"/>
  <c r="K29" i="166"/>
  <c r="O32" i="164"/>
  <c r="K32" i="164"/>
  <c r="O26" i="164"/>
  <c r="K26" i="164"/>
  <c r="O31" i="164"/>
  <c r="K31" i="164"/>
  <c r="O24" i="164"/>
  <c r="K24" i="164"/>
  <c r="O28" i="164"/>
  <c r="K28" i="164"/>
  <c r="O27" i="164"/>
  <c r="K27" i="164"/>
  <c r="O30" i="164"/>
  <c r="K30" i="164"/>
  <c r="O25" i="164"/>
  <c r="K25" i="164"/>
  <c r="O29" i="164"/>
  <c r="K29" i="164"/>
  <c r="O33" i="164"/>
  <c r="K33" i="164"/>
  <c r="O24" i="161"/>
  <c r="K24" i="161"/>
  <c r="O29" i="161"/>
  <c r="K29" i="161"/>
  <c r="O30" i="161"/>
  <c r="K30" i="161"/>
  <c r="O28" i="161"/>
  <c r="K28" i="161"/>
  <c r="O33" i="161"/>
  <c r="K33" i="161"/>
  <c r="O27" i="161"/>
  <c r="K27" i="161"/>
  <c r="O32" i="161"/>
  <c r="K32" i="161"/>
  <c r="O26" i="161"/>
  <c r="K26" i="161"/>
  <c r="O31" i="161"/>
  <c r="K31" i="161"/>
  <c r="O25" i="161"/>
  <c r="K25" i="161"/>
  <c r="O24" i="165"/>
  <c r="K24" i="165"/>
  <c r="O33" i="165"/>
  <c r="K33" i="165"/>
  <c r="O31" i="165"/>
  <c r="K31" i="165"/>
  <c r="O28" i="165"/>
  <c r="K28" i="165"/>
  <c r="O32" i="165"/>
  <c r="K32" i="165"/>
  <c r="O26" i="165"/>
  <c r="K26" i="165"/>
  <c r="O27" i="165"/>
  <c r="K27" i="165"/>
  <c r="O25" i="165"/>
  <c r="K25" i="165"/>
  <c r="O30" i="165"/>
  <c r="K30" i="165"/>
  <c r="O29" i="165"/>
  <c r="K29" i="165"/>
  <c r="O29" i="162"/>
  <c r="K29" i="162"/>
  <c r="O31" i="162"/>
  <c r="K31" i="162"/>
  <c r="O30" i="162"/>
  <c r="K30" i="162"/>
  <c r="O25" i="162"/>
  <c r="K25" i="162"/>
  <c r="O28" i="162"/>
  <c r="K28" i="162"/>
  <c r="O32" i="162"/>
  <c r="K32" i="162"/>
  <c r="O33" i="162"/>
  <c r="K33" i="162"/>
  <c r="O26" i="162"/>
  <c r="K26" i="162"/>
  <c r="O27" i="162"/>
  <c r="K27" i="162"/>
  <c r="O30" i="160"/>
  <c r="K30" i="160"/>
  <c r="O24" i="160"/>
  <c r="K24" i="160"/>
  <c r="O29" i="160"/>
  <c r="K29" i="160"/>
  <c r="O26" i="160"/>
  <c r="K26" i="160"/>
  <c r="O28" i="160"/>
  <c r="K28" i="160"/>
  <c r="O33" i="160"/>
  <c r="K33" i="160"/>
  <c r="O32" i="160"/>
  <c r="K32" i="160"/>
  <c r="O27" i="160"/>
  <c r="K27" i="160"/>
  <c r="O31" i="160"/>
  <c r="K31" i="160"/>
  <c r="O25" i="160"/>
  <c r="K25" i="160"/>
  <c r="K24" i="162"/>
  <c r="O26" i="159"/>
  <c r="K26" i="159"/>
  <c r="O31" i="159"/>
  <c r="K31" i="159"/>
  <c r="O24" i="159"/>
  <c r="K24" i="159"/>
  <c r="O28" i="159"/>
  <c r="K28" i="159"/>
  <c r="O29" i="159"/>
  <c r="K29" i="159"/>
  <c r="O32" i="159"/>
  <c r="K32" i="159"/>
  <c r="O25" i="159"/>
  <c r="K25" i="159"/>
  <c r="O33" i="159"/>
  <c r="K33" i="159"/>
  <c r="O27" i="159"/>
  <c r="K27" i="159"/>
  <c r="O30" i="159"/>
  <c r="K30" i="159"/>
  <c r="R114" i="170"/>
  <c r="Q113" i="170"/>
  <c r="R116" i="170"/>
  <c r="R111" i="170"/>
  <c r="P114" i="170"/>
  <c r="Q114" i="170"/>
  <c r="Q110" i="170"/>
  <c r="Q109" i="170"/>
  <c r="AE100" i="159"/>
  <c r="AE101" i="159"/>
  <c r="AE102" i="159"/>
  <c r="AE103" i="159"/>
  <c r="AE104" i="159"/>
  <c r="AE105" i="159"/>
  <c r="AE106" i="159"/>
  <c r="AE107" i="159"/>
  <c r="AE108" i="159"/>
  <c r="AE109" i="159"/>
  <c r="R110" i="170"/>
  <c r="R112" i="170"/>
  <c r="P116" i="170"/>
  <c r="Q116" i="170"/>
  <c r="Q111" i="170"/>
  <c r="P109" i="170"/>
  <c r="P110" i="170"/>
  <c r="R113" i="170"/>
  <c r="R108" i="170"/>
  <c r="P108" i="170"/>
  <c r="Q112" i="170"/>
  <c r="R109" i="170"/>
  <c r="AD102" i="160"/>
  <c r="AD103" i="160"/>
  <c r="AD104" i="160"/>
  <c r="AD105" i="160"/>
  <c r="AD106" i="160"/>
  <c r="AD107" i="160"/>
  <c r="AD108" i="160"/>
  <c r="AD109" i="160"/>
  <c r="AC110" i="160"/>
  <c r="AJ183" i="170"/>
  <c r="AJ184" i="170"/>
  <c r="AJ185" i="170"/>
  <c r="AJ186" i="170"/>
  <c r="AJ187" i="170"/>
  <c r="AJ188" i="170"/>
  <c r="AJ189" i="170"/>
  <c r="C23" i="20"/>
  <c r="C24" i="20"/>
  <c r="C25" i="20"/>
  <c r="D26" i="20"/>
  <c r="AE101" i="162"/>
  <c r="AE102" i="162"/>
  <c r="AE103" i="162"/>
  <c r="AE104" i="162"/>
  <c r="AE105" i="162"/>
  <c r="AE106" i="162"/>
  <c r="AE107" i="162"/>
  <c r="AE108" i="162"/>
  <c r="AE109" i="162"/>
  <c r="P80" i="170"/>
  <c r="P86" i="170"/>
  <c r="AE103" i="169"/>
  <c r="AE104" i="169"/>
  <c r="AE105" i="169"/>
  <c r="AE106" i="169"/>
  <c r="AE107" i="169"/>
  <c r="AE108" i="169"/>
  <c r="AE109" i="169"/>
  <c r="P88" i="170"/>
  <c r="AD103" i="169"/>
  <c r="AD104" i="169"/>
  <c r="AD105" i="169"/>
  <c r="AD106" i="169"/>
  <c r="AD107" i="169"/>
  <c r="AD108" i="169"/>
  <c r="AD109" i="169"/>
  <c r="AC110" i="169"/>
  <c r="AD102" i="159"/>
  <c r="AD103" i="159"/>
  <c r="AD104" i="159"/>
  <c r="AD105" i="159"/>
  <c r="AD106" i="159"/>
  <c r="AD107" i="159"/>
  <c r="AD108" i="159"/>
  <c r="AD109" i="159"/>
  <c r="AC110" i="159"/>
  <c r="AI183" i="170"/>
  <c r="AI184" i="170"/>
  <c r="AI185" i="170"/>
  <c r="AI186" i="170"/>
  <c r="AI187" i="170"/>
  <c r="AI188" i="170"/>
  <c r="AI189" i="170"/>
  <c r="AH190" i="170"/>
  <c r="H23" i="159"/>
  <c r="N53" i="170"/>
  <c r="H23" i="169"/>
  <c r="N61" i="170"/>
  <c r="W75" i="170"/>
  <c r="C29" i="160"/>
  <c r="H23" i="160"/>
  <c r="H25" i="160"/>
  <c r="P54" i="170"/>
  <c r="AD102" i="161"/>
  <c r="AD103" i="161"/>
  <c r="AD104" i="161"/>
  <c r="AD105" i="161"/>
  <c r="AD106" i="161"/>
  <c r="AD107" i="161"/>
  <c r="AD108" i="161"/>
  <c r="AD109" i="161"/>
  <c r="AC110" i="161"/>
  <c r="C29" i="161"/>
  <c r="AD101" i="162"/>
  <c r="AD102" i="162"/>
  <c r="AD103" i="162"/>
  <c r="AD104" i="162"/>
  <c r="AD105" i="162"/>
  <c r="AD106" i="162"/>
  <c r="AD107" i="162"/>
  <c r="AD108" i="162"/>
  <c r="AD109" i="162"/>
  <c r="AC110" i="162"/>
  <c r="C29" i="162"/>
  <c r="H23" i="162"/>
  <c r="N56" i="170"/>
  <c r="W70" i="170"/>
  <c r="C29" i="164"/>
  <c r="H23" i="164"/>
  <c r="N57" i="170"/>
  <c r="W71" i="170"/>
  <c r="C29" i="165"/>
  <c r="H23" i="165"/>
  <c r="N58" i="170"/>
  <c r="W72" i="170"/>
  <c r="AD101" i="165"/>
  <c r="AD102" i="165"/>
  <c r="AD103" i="165"/>
  <c r="AD104" i="165"/>
  <c r="AD105" i="165"/>
  <c r="AD106" i="165"/>
  <c r="AD107" i="165"/>
  <c r="AD108" i="165"/>
  <c r="AD109" i="165"/>
  <c r="AC110" i="165"/>
  <c r="AE100" i="166"/>
  <c r="AE101" i="166"/>
  <c r="AE102" i="166"/>
  <c r="AE103" i="166"/>
  <c r="AE104" i="166"/>
  <c r="AE105" i="166"/>
  <c r="AE106" i="166"/>
  <c r="AE107" i="166"/>
  <c r="AE108" i="166"/>
  <c r="AE109" i="166"/>
  <c r="AD102" i="166"/>
  <c r="AD103" i="166"/>
  <c r="AD104" i="166"/>
  <c r="AD105" i="166"/>
  <c r="AD106" i="166"/>
  <c r="AD107" i="166"/>
  <c r="AD108" i="166"/>
  <c r="AD109" i="166"/>
  <c r="AC110" i="166"/>
  <c r="H24" i="170"/>
  <c r="Q86" i="170"/>
  <c r="Q84" i="170"/>
  <c r="C29" i="169"/>
  <c r="C29" i="166"/>
  <c r="AE100" i="160"/>
  <c r="AE101" i="160"/>
  <c r="AE102" i="160"/>
  <c r="AE103" i="160"/>
  <c r="AE104" i="160"/>
  <c r="AE105" i="160"/>
  <c r="AE106" i="160"/>
  <c r="AE107" i="160"/>
  <c r="AE108" i="160"/>
  <c r="AE109" i="160"/>
  <c r="P81" i="170"/>
  <c r="H23" i="161"/>
  <c r="H23" i="166"/>
  <c r="AE100" i="161"/>
  <c r="AE101" i="161"/>
  <c r="AE102" i="161"/>
  <c r="AE103" i="161"/>
  <c r="AE104" i="161"/>
  <c r="AE105" i="161"/>
  <c r="AE106" i="161"/>
  <c r="AE107" i="161"/>
  <c r="AE108" i="161"/>
  <c r="AE109" i="161"/>
  <c r="R86" i="170"/>
  <c r="P82" i="170"/>
  <c r="Q82" i="170"/>
  <c r="AE100" i="165"/>
  <c r="AE101" i="165"/>
  <c r="AE102" i="165"/>
  <c r="AE103" i="165"/>
  <c r="AE104" i="165"/>
  <c r="AE105" i="165"/>
  <c r="AE106" i="165"/>
  <c r="AE107" i="165"/>
  <c r="AE108" i="165"/>
  <c r="AE109" i="165"/>
  <c r="C29" i="159"/>
  <c r="O30" i="169"/>
  <c r="K30" i="169"/>
  <c r="O28" i="169"/>
  <c r="K28" i="169"/>
  <c r="O32" i="169"/>
  <c r="K32" i="169"/>
  <c r="H64" i="170"/>
  <c r="P31" i="170"/>
  <c r="R31" i="170"/>
  <c r="H59" i="170"/>
  <c r="P26" i="170"/>
  <c r="R26" i="170"/>
  <c r="O33" i="169"/>
  <c r="K33" i="169"/>
  <c r="O26" i="169"/>
  <c r="K26" i="169"/>
  <c r="O24" i="169"/>
  <c r="K24" i="169"/>
  <c r="O31" i="169"/>
  <c r="K31" i="169"/>
  <c r="O27" i="169"/>
  <c r="K27" i="169"/>
  <c r="O25" i="169"/>
  <c r="K25" i="169"/>
  <c r="Q123" i="173"/>
  <c r="R123" i="173"/>
  <c r="N96" i="164"/>
  <c r="Q38" i="164"/>
  <c r="J32" i="160"/>
  <c r="J29" i="160"/>
  <c r="J26" i="162"/>
  <c r="J25" i="162"/>
  <c r="J29" i="165"/>
  <c r="J26" i="165"/>
  <c r="J33" i="165"/>
  <c r="J26" i="161"/>
  <c r="J28" i="161"/>
  <c r="J33" i="164"/>
  <c r="J27" i="164"/>
  <c r="J26" i="164"/>
  <c r="J32" i="166"/>
  <c r="J28" i="166"/>
  <c r="J29" i="169"/>
  <c r="J27" i="160"/>
  <c r="J26" i="160"/>
  <c r="J27" i="162"/>
  <c r="J28" i="162"/>
  <c r="J29" i="162"/>
  <c r="J27" i="165"/>
  <c r="J31" i="165"/>
  <c r="J31" i="161"/>
  <c r="J33" i="161"/>
  <c r="J24" i="161"/>
  <c r="J30" i="164"/>
  <c r="J31" i="164"/>
  <c r="J33" i="166"/>
  <c r="J31" i="166"/>
  <c r="J25" i="166"/>
  <c r="S111" i="170"/>
  <c r="J31" i="160"/>
  <c r="J28" i="160"/>
  <c r="J30" i="160"/>
  <c r="J32" i="162"/>
  <c r="J31" i="162"/>
  <c r="J25" i="165"/>
  <c r="J28" i="165"/>
  <c r="J25" i="161"/>
  <c r="J27" i="161"/>
  <c r="J29" i="161"/>
  <c r="J25" i="164"/>
  <c r="J24" i="164"/>
  <c r="J29" i="166"/>
  <c r="J26" i="166"/>
  <c r="J27" i="166"/>
  <c r="J25" i="160"/>
  <c r="J33" i="160"/>
  <c r="J24" i="160"/>
  <c r="J33" i="162"/>
  <c r="J30" i="162"/>
  <c r="J30" i="165"/>
  <c r="J32" i="165"/>
  <c r="J24" i="165"/>
  <c r="J32" i="161"/>
  <c r="J30" i="161"/>
  <c r="J29" i="164"/>
  <c r="J28" i="164"/>
  <c r="J32" i="164"/>
  <c r="J24" i="166"/>
  <c r="J30" i="166"/>
  <c r="J29" i="159"/>
  <c r="J30" i="159"/>
  <c r="J31" i="159"/>
  <c r="J25" i="159"/>
  <c r="J24" i="159"/>
  <c r="J27" i="159"/>
  <c r="J26" i="159"/>
  <c r="J32" i="159"/>
  <c r="J33" i="159"/>
  <c r="J28" i="159"/>
  <c r="S116" i="170"/>
  <c r="S108" i="170"/>
  <c r="P117" i="170"/>
  <c r="P118" i="170"/>
  <c r="S112" i="170"/>
  <c r="S110" i="170"/>
  <c r="S114" i="170"/>
  <c r="R117" i="170"/>
  <c r="R118" i="170"/>
  <c r="Q117" i="170"/>
  <c r="Q118" i="170"/>
  <c r="S109" i="170"/>
  <c r="S113" i="170"/>
  <c r="H25" i="162"/>
  <c r="P56" i="170"/>
  <c r="H25" i="165"/>
  <c r="P58" i="170"/>
  <c r="Q38" i="165"/>
  <c r="H25" i="164"/>
  <c r="P57" i="170"/>
  <c r="N54" i="170"/>
  <c r="W68" i="170"/>
  <c r="Q38" i="169"/>
  <c r="H27" i="169"/>
  <c r="W66" i="170"/>
  <c r="Y67" i="170"/>
  <c r="Q38" i="159"/>
  <c r="R89" i="170"/>
  <c r="D26" i="170"/>
  <c r="H25" i="169"/>
  <c r="P61" i="170"/>
  <c r="Q38" i="161"/>
  <c r="W67" i="170"/>
  <c r="H25" i="159"/>
  <c r="P53" i="170"/>
  <c r="H27" i="160"/>
  <c r="Q38" i="160"/>
  <c r="Q89" i="170"/>
  <c r="D25" i="170"/>
  <c r="Q38" i="162"/>
  <c r="Q38" i="166"/>
  <c r="H27" i="166"/>
  <c r="H27" i="159"/>
  <c r="N96" i="159"/>
  <c r="H58" i="170"/>
  <c r="P25" i="170"/>
  <c r="R25" i="170"/>
  <c r="N55" i="170"/>
  <c r="W69" i="170"/>
  <c r="H25" i="161"/>
  <c r="P55" i="170"/>
  <c r="N96" i="162"/>
  <c r="H27" i="162"/>
  <c r="N96" i="165"/>
  <c r="H27" i="165"/>
  <c r="N59" i="170"/>
  <c r="W73" i="170"/>
  <c r="H25" i="166"/>
  <c r="P59" i="170"/>
  <c r="H27" i="164"/>
  <c r="P89" i="170"/>
  <c r="D24" i="170"/>
  <c r="H27" i="161"/>
  <c r="N96" i="161"/>
  <c r="J28" i="169"/>
  <c r="J31" i="169"/>
  <c r="J26" i="169"/>
  <c r="D27" i="170"/>
  <c r="J32" i="169"/>
  <c r="J33" i="169"/>
  <c r="J30" i="169"/>
  <c r="H60" i="170"/>
  <c r="P27" i="170"/>
  <c r="R27" i="170"/>
  <c r="H62" i="170"/>
  <c r="P29" i="170"/>
  <c r="R29" i="170"/>
  <c r="H63" i="170"/>
  <c r="P30" i="170"/>
  <c r="R30" i="170"/>
  <c r="H61" i="170"/>
  <c r="P28" i="170"/>
  <c r="R28" i="170"/>
  <c r="J27" i="169"/>
  <c r="J25" i="169"/>
  <c r="J24" i="169"/>
  <c r="R124" i="173"/>
  <c r="Q124" i="173"/>
  <c r="Q66" i="170"/>
  <c r="P66" i="170"/>
  <c r="R66" i="170"/>
  <c r="P72" i="170"/>
  <c r="P70" i="170"/>
  <c r="P71" i="170"/>
  <c r="Q67" i="170"/>
  <c r="Q94" i="170"/>
  <c r="Q74" i="170"/>
  <c r="Q101" i="170"/>
  <c r="P74" i="170"/>
  <c r="R74" i="170"/>
  <c r="R101" i="170"/>
  <c r="Q73" i="170"/>
  <c r="Q100" i="170"/>
  <c r="R71" i="170"/>
  <c r="R98" i="170"/>
  <c r="P67" i="170"/>
  <c r="P94" i="170"/>
  <c r="R68" i="170"/>
  <c r="R95" i="170"/>
  <c r="R75" i="170"/>
  <c r="R102" i="170"/>
  <c r="P68" i="170"/>
  <c r="Q72" i="170"/>
  <c r="Q99" i="170"/>
  <c r="R70" i="170"/>
  <c r="R97" i="170"/>
  <c r="Q68" i="170"/>
  <c r="Q95" i="170"/>
  <c r="R69" i="170"/>
  <c r="R96" i="170"/>
  <c r="P69" i="170"/>
  <c r="Q71" i="170"/>
  <c r="Q98" i="170"/>
  <c r="P73" i="170"/>
  <c r="Q75" i="170"/>
  <c r="Q102" i="170"/>
  <c r="R72" i="170"/>
  <c r="R99" i="170"/>
  <c r="R73" i="170"/>
  <c r="R100" i="170"/>
  <c r="Q69" i="170"/>
  <c r="Q96" i="170"/>
  <c r="P75" i="170"/>
  <c r="Q70" i="170"/>
  <c r="Q97" i="170"/>
  <c r="R67" i="170"/>
  <c r="R94" i="170"/>
  <c r="S117" i="170"/>
  <c r="Y68" i="170"/>
  <c r="Y69" i="170"/>
  <c r="Y70" i="170"/>
  <c r="Y71" i="170"/>
  <c r="Y72" i="170"/>
  <c r="Y73" i="170"/>
  <c r="Y74" i="170"/>
  <c r="Y75" i="170"/>
  <c r="Y76" i="170"/>
  <c r="H23" i="170"/>
  <c r="H25" i="170"/>
  <c r="O24" i="170"/>
  <c r="K24" i="170"/>
  <c r="O32" i="170"/>
  <c r="K32" i="170"/>
  <c r="O31" i="170"/>
  <c r="K31" i="170"/>
  <c r="O30" i="170"/>
  <c r="K30" i="170"/>
  <c r="O27" i="170"/>
  <c r="K27" i="170"/>
  <c r="O26" i="170"/>
  <c r="K26" i="170"/>
  <c r="O25" i="170"/>
  <c r="K25" i="170"/>
  <c r="O28" i="170"/>
  <c r="K28" i="170"/>
  <c r="O29" i="170"/>
  <c r="K29" i="170"/>
  <c r="O33" i="170"/>
  <c r="K33" i="170"/>
  <c r="R125" i="173"/>
  <c r="Q125" i="173"/>
  <c r="O126" i="173"/>
  <c r="J27" i="170"/>
  <c r="P96" i="170"/>
  <c r="S96" i="170"/>
  <c r="S69" i="170"/>
  <c r="P101" i="170"/>
  <c r="S101" i="170"/>
  <c r="S74" i="170"/>
  <c r="P97" i="170"/>
  <c r="S97" i="170"/>
  <c r="S70" i="170"/>
  <c r="P98" i="170"/>
  <c r="S98" i="170"/>
  <c r="S71" i="170"/>
  <c r="P93" i="170"/>
  <c r="P76" i="170"/>
  <c r="S66" i="170"/>
  <c r="Q93" i="170"/>
  <c r="Q103" i="170"/>
  <c r="E25" i="170"/>
  <c r="Q76" i="170"/>
  <c r="C25" i="170"/>
  <c r="P100" i="170"/>
  <c r="S100" i="170"/>
  <c r="S73" i="170"/>
  <c r="R93" i="170"/>
  <c r="R103" i="170"/>
  <c r="E26" i="170"/>
  <c r="R76" i="170"/>
  <c r="C26" i="170"/>
  <c r="S94" i="170"/>
  <c r="S67" i="170"/>
  <c r="P102" i="170"/>
  <c r="S102" i="170"/>
  <c r="S75" i="170"/>
  <c r="P95" i="170"/>
  <c r="S95" i="170"/>
  <c r="S68" i="170"/>
  <c r="P99" i="170"/>
  <c r="S99" i="170"/>
  <c r="S72" i="170"/>
  <c r="J28" i="170"/>
  <c r="J33" i="170"/>
  <c r="J32" i="170"/>
  <c r="J26" i="170"/>
  <c r="J30" i="170"/>
  <c r="J31" i="170"/>
  <c r="J25" i="170"/>
  <c r="J24" i="170"/>
  <c r="J29" i="170"/>
  <c r="Q90" i="170"/>
  <c r="C24" i="170"/>
  <c r="B32" i="170"/>
  <c r="S76" i="170"/>
  <c r="P103" i="170"/>
  <c r="E24" i="170"/>
  <c r="S93" i="170"/>
  <c r="P90" i="170"/>
  <c r="R90" i="170"/>
  <c r="S90" i="170"/>
  <c r="C27" i="170"/>
  <c r="E27" i="170"/>
  <c r="S103" i="170"/>
  <c r="G50" i="170"/>
  <c r="E61" i="24"/>
  <c r="D62" i="24"/>
  <c r="D63" i="24"/>
  <c r="D64" i="24"/>
  <c r="D65" i="24"/>
  <c r="D66" i="24"/>
  <c r="D67" i="24"/>
  <c r="D68" i="24"/>
  <c r="D69" i="24"/>
  <c r="D70" i="24"/>
  <c r="D71" i="24"/>
  <c r="D72" i="24"/>
  <c r="D73" i="24"/>
  <c r="E74" i="24"/>
  <c r="E61" i="25"/>
  <c r="D62" i="25"/>
  <c r="D63" i="25"/>
  <c r="E65" i="25"/>
  <c r="E64" i="25"/>
  <c r="E63" i="25"/>
  <c r="E73" i="25"/>
  <c r="E67" i="25"/>
  <c r="O58" i="25"/>
  <c r="E69" i="25"/>
  <c r="E61" i="80"/>
  <c r="D62" i="80"/>
  <c r="D63" i="80"/>
  <c r="E65" i="80"/>
  <c r="E64" i="80"/>
  <c r="E63" i="80"/>
  <c r="E69" i="80"/>
  <c r="E71" i="80"/>
  <c r="E73" i="80"/>
  <c r="E67" i="80"/>
  <c r="D64" i="80"/>
  <c r="D64" i="25"/>
  <c r="D65" i="25"/>
  <c r="D66" i="25"/>
  <c r="D67" i="25"/>
  <c r="D68" i="25"/>
  <c r="D69" i="25"/>
  <c r="D70" i="25"/>
  <c r="D71" i="25"/>
  <c r="D72" i="25"/>
  <c r="D73" i="25"/>
  <c r="E74" i="25"/>
  <c r="D65" i="80"/>
  <c r="D66" i="80"/>
  <c r="D67" i="80"/>
  <c r="D68" i="80"/>
  <c r="D69" i="80"/>
  <c r="D70" i="80"/>
  <c r="D71" i="80"/>
  <c r="D72" i="80"/>
  <c r="D73" i="80"/>
  <c r="E74" i="80"/>
  <c r="E61" i="29"/>
  <c r="D62" i="29"/>
  <c r="D63" i="29"/>
  <c r="E63" i="29"/>
  <c r="E64" i="29"/>
  <c r="E65" i="29"/>
  <c r="E67" i="29"/>
  <c r="E69" i="29"/>
  <c r="E71" i="29"/>
  <c r="E61" i="31"/>
  <c r="D62" i="31"/>
  <c r="D63" i="31"/>
  <c r="E63" i="31"/>
  <c r="E64" i="31"/>
  <c r="E65" i="31"/>
  <c r="E67" i="31"/>
  <c r="E69" i="31"/>
  <c r="E71" i="31"/>
  <c r="E73" i="31"/>
  <c r="E61" i="27"/>
  <c r="D62" i="27"/>
  <c r="D63" i="27"/>
  <c r="E63" i="27"/>
  <c r="E64" i="27"/>
  <c r="E65" i="27"/>
  <c r="E67" i="27"/>
  <c r="E69" i="27"/>
  <c r="E71" i="27"/>
  <c r="E73" i="27"/>
  <c r="E61" i="26"/>
  <c r="D62" i="26"/>
  <c r="D63" i="26"/>
  <c r="E63" i="26"/>
  <c r="E64" i="26"/>
  <c r="E65" i="26"/>
  <c r="E67" i="26"/>
  <c r="E69" i="26"/>
  <c r="E71" i="26"/>
  <c r="E73" i="26"/>
  <c r="E61" i="32"/>
  <c r="D62" i="32"/>
  <c r="D63" i="32"/>
  <c r="E63" i="32"/>
  <c r="E64" i="32"/>
  <c r="E65" i="32"/>
  <c r="E61" i="28"/>
  <c r="D62" i="28"/>
  <c r="D63" i="28"/>
  <c r="E63" i="28"/>
  <c r="E64" i="28"/>
  <c r="E65" i="28"/>
  <c r="E66" i="28"/>
  <c r="E67" i="28"/>
  <c r="E69" i="28"/>
  <c r="E71" i="28"/>
  <c r="E73" i="28"/>
  <c r="E67" i="32"/>
  <c r="E69" i="32"/>
  <c r="E71" i="32"/>
  <c r="E61" i="30"/>
  <c r="D62" i="30"/>
  <c r="D63" i="30"/>
  <c r="E63" i="30"/>
  <c r="D64" i="30"/>
  <c r="E64" i="30"/>
  <c r="E65" i="30"/>
  <c r="E67" i="30"/>
  <c r="E69" i="30"/>
  <c r="E71" i="30"/>
  <c r="E73" i="32"/>
  <c r="E73" i="30"/>
  <c r="E61" i="49"/>
  <c r="D62" i="49"/>
  <c r="D63" i="49"/>
  <c r="D64" i="49"/>
  <c r="O58" i="26"/>
  <c r="E61" i="39"/>
  <c r="D62" i="39"/>
  <c r="D63" i="39"/>
  <c r="O58" i="39"/>
  <c r="E63" i="39"/>
  <c r="E64" i="39"/>
  <c r="E65" i="39"/>
  <c r="E61" i="34"/>
  <c r="D62" i="34"/>
  <c r="D63" i="34"/>
  <c r="E63" i="34"/>
  <c r="E64" i="34"/>
  <c r="E65" i="34"/>
  <c r="E61" i="40"/>
  <c r="D62" i="40"/>
  <c r="D63" i="40"/>
  <c r="E63" i="40"/>
  <c r="D64" i="40"/>
  <c r="O58" i="40"/>
  <c r="O58" i="34"/>
  <c r="E64" i="40"/>
  <c r="E65" i="40"/>
  <c r="E61" i="48"/>
  <c r="D62" i="48"/>
  <c r="D63" i="48"/>
  <c r="O58" i="48"/>
  <c r="E67" i="39"/>
  <c r="E69" i="39"/>
  <c r="E71" i="39"/>
  <c r="E73" i="39"/>
  <c r="E61" i="33"/>
  <c r="D62" i="33"/>
  <c r="D63" i="33"/>
  <c r="E63" i="33"/>
  <c r="E64" i="33"/>
  <c r="E65" i="33"/>
  <c r="E66" i="33"/>
  <c r="E67" i="33"/>
  <c r="E69" i="33"/>
  <c r="E71" i="33"/>
  <c r="E73" i="33"/>
  <c r="E63" i="48"/>
  <c r="E64" i="48"/>
  <c r="E65" i="48"/>
  <c r="E61" i="35"/>
  <c r="D62" i="35"/>
  <c r="D63" i="35"/>
  <c r="E63" i="35"/>
  <c r="E64" i="35"/>
  <c r="E65" i="35"/>
  <c r="E67" i="35"/>
  <c r="E69" i="35"/>
  <c r="E71" i="35"/>
  <c r="E73" i="35"/>
  <c r="E67" i="34"/>
  <c r="E69" i="34"/>
  <c r="E71" i="34"/>
  <c r="E73" i="34"/>
  <c r="E61" i="41"/>
  <c r="D62" i="41"/>
  <c r="D63" i="41"/>
  <c r="E63" i="41"/>
  <c r="E64" i="41"/>
  <c r="E65" i="41"/>
  <c r="E67" i="41"/>
  <c r="E69" i="41"/>
  <c r="E71" i="41"/>
  <c r="E61" i="37"/>
  <c r="D62" i="37"/>
  <c r="D63" i="37"/>
  <c r="E63" i="37"/>
  <c r="E64" i="37"/>
  <c r="E65" i="37"/>
  <c r="E67" i="37"/>
  <c r="E69" i="37"/>
  <c r="E71" i="37"/>
  <c r="O58" i="37"/>
  <c r="O58" i="35"/>
  <c r="E61" i="42"/>
  <c r="D62" i="42"/>
  <c r="D63" i="42"/>
  <c r="E63" i="42"/>
  <c r="E64" i="42"/>
  <c r="E65" i="42"/>
  <c r="E67" i="42"/>
  <c r="E69" i="42"/>
  <c r="E67" i="40"/>
  <c r="E69" i="40"/>
  <c r="E61" i="38"/>
  <c r="D62" i="38"/>
  <c r="D63" i="38"/>
  <c r="E63" i="38"/>
  <c r="E64" i="38"/>
  <c r="E65" i="38"/>
  <c r="E66" i="38"/>
  <c r="E67" i="38"/>
  <c r="E69" i="38"/>
  <c r="E71" i="38"/>
  <c r="E61" i="36"/>
  <c r="D62" i="36"/>
  <c r="D63" i="36"/>
  <c r="E63" i="36"/>
  <c r="D64" i="36"/>
  <c r="E64" i="36"/>
  <c r="E65" i="36"/>
  <c r="E67" i="36"/>
  <c r="E69" i="36"/>
  <c r="E71" i="40"/>
  <c r="E73" i="40"/>
  <c r="E73" i="38"/>
  <c r="E73" i="37"/>
  <c r="E71" i="36"/>
  <c r="E73" i="36"/>
  <c r="E71" i="42"/>
  <c r="E73" i="42"/>
  <c r="E73" i="41"/>
  <c r="O58" i="42"/>
  <c r="O58" i="36"/>
  <c r="E61" i="47"/>
  <c r="D62" i="47"/>
  <c r="D63" i="47"/>
  <c r="E63" i="47"/>
  <c r="E64" i="47"/>
  <c r="E65" i="47"/>
  <c r="E67" i="47"/>
  <c r="E69" i="47"/>
  <c r="E71" i="47"/>
  <c r="E73" i="47"/>
  <c r="E61" i="119"/>
  <c r="D62" i="119"/>
  <c r="D63" i="119"/>
  <c r="E63" i="119"/>
  <c r="E64" i="119"/>
  <c r="E65" i="119"/>
  <c r="E67" i="119"/>
  <c r="E69" i="119"/>
  <c r="E71" i="119"/>
  <c r="E73" i="119"/>
  <c r="E61" i="120"/>
  <c r="D62" i="120"/>
  <c r="D63" i="120"/>
  <c r="E63" i="120"/>
  <c r="E64" i="120"/>
  <c r="E65" i="120"/>
  <c r="E66" i="120"/>
  <c r="E67" i="120"/>
  <c r="E69" i="120"/>
  <c r="E71" i="120"/>
  <c r="E73" i="120"/>
  <c r="E64" i="49"/>
  <c r="E61" i="45"/>
  <c r="D62" i="45"/>
  <c r="D63" i="45"/>
  <c r="E63" i="45"/>
  <c r="D64" i="45"/>
  <c r="E64" i="45"/>
  <c r="E65" i="45"/>
  <c r="E67" i="45"/>
  <c r="E69" i="45"/>
  <c r="E71" i="45"/>
  <c r="E61" i="43"/>
  <c r="D62" i="43"/>
  <c r="D63" i="43"/>
  <c r="E63" i="43"/>
  <c r="E64" i="43"/>
  <c r="E65" i="43"/>
  <c r="E67" i="43"/>
  <c r="E69" i="43"/>
  <c r="O58" i="119"/>
  <c r="E61" i="121"/>
  <c r="D62" i="121"/>
  <c r="D63" i="121"/>
  <c r="E63" i="121"/>
  <c r="E64" i="121"/>
  <c r="E65" i="121"/>
  <c r="E67" i="121"/>
  <c r="E69" i="121"/>
  <c r="E67" i="48"/>
  <c r="E69" i="48"/>
  <c r="E61" i="46"/>
  <c r="D62" i="46"/>
  <c r="D63" i="46"/>
  <c r="E63" i="46"/>
  <c r="E64" i="46"/>
  <c r="E65" i="46"/>
  <c r="E67" i="46"/>
  <c r="E69" i="46"/>
  <c r="E61" i="44"/>
  <c r="D62" i="44"/>
  <c r="D63" i="44"/>
  <c r="E63" i="44"/>
  <c r="D64" i="44"/>
  <c r="E64" i="44"/>
  <c r="E65" i="44"/>
  <c r="E67" i="44"/>
  <c r="E69" i="44"/>
  <c r="E71" i="121"/>
  <c r="E73" i="121"/>
  <c r="E71" i="48"/>
  <c r="E73" i="48"/>
  <c r="E71" i="44"/>
  <c r="E73" i="44"/>
  <c r="E61" i="117"/>
  <c r="D62" i="117"/>
  <c r="D63" i="117"/>
  <c r="D64" i="117"/>
  <c r="O58" i="117"/>
  <c r="E67" i="49"/>
  <c r="E68" i="49"/>
  <c r="E69" i="49"/>
  <c r="E70" i="49"/>
  <c r="E71" i="49"/>
  <c r="E72" i="49"/>
  <c r="E73" i="49"/>
  <c r="E71" i="46"/>
  <c r="E73" i="46"/>
  <c r="E73" i="45"/>
  <c r="E71" i="43"/>
  <c r="E73" i="43"/>
  <c r="O58" i="44"/>
  <c r="E61" i="110"/>
  <c r="D62" i="110"/>
  <c r="D63" i="110"/>
  <c r="E63" i="110"/>
  <c r="E64" i="110"/>
  <c r="E65" i="110"/>
  <c r="E66" i="110"/>
  <c r="E67" i="110"/>
  <c r="E69" i="110"/>
  <c r="E71" i="110"/>
  <c r="E73" i="110"/>
  <c r="E61" i="114"/>
  <c r="D62" i="114"/>
  <c r="D63" i="114"/>
  <c r="E63" i="114"/>
  <c r="D64" i="114"/>
  <c r="E64" i="114"/>
  <c r="E65" i="114"/>
  <c r="E67" i="114"/>
  <c r="E69" i="114"/>
  <c r="E71" i="114"/>
  <c r="E73" i="114"/>
  <c r="E61" i="118"/>
  <c r="D62" i="118"/>
  <c r="D63" i="118"/>
  <c r="E63" i="118"/>
  <c r="E64" i="118"/>
  <c r="E65" i="118"/>
  <c r="E67" i="118"/>
  <c r="E69" i="118"/>
  <c r="E71" i="118"/>
  <c r="E73" i="118"/>
  <c r="E61" i="109"/>
  <c r="D62" i="109"/>
  <c r="D63" i="109"/>
  <c r="E63" i="109"/>
  <c r="D64" i="109"/>
  <c r="E64" i="109"/>
  <c r="E65" i="109"/>
  <c r="E61" i="113"/>
  <c r="D62" i="113"/>
  <c r="D63" i="113"/>
  <c r="E63" i="113"/>
  <c r="E64" i="113"/>
  <c r="E65" i="113"/>
  <c r="E66" i="113"/>
  <c r="E67" i="113"/>
  <c r="E69" i="113"/>
  <c r="O58" i="113"/>
  <c r="E61" i="116"/>
  <c r="D62" i="116"/>
  <c r="D63" i="116"/>
  <c r="E63" i="116"/>
  <c r="E64" i="116"/>
  <c r="E65" i="116"/>
  <c r="E67" i="116"/>
  <c r="E69" i="116"/>
  <c r="E61" i="112"/>
  <c r="D62" i="112"/>
  <c r="D63" i="112"/>
  <c r="D64" i="112"/>
  <c r="E64" i="112"/>
  <c r="E67" i="112"/>
  <c r="E69" i="112"/>
  <c r="E71" i="113"/>
  <c r="E61" i="115"/>
  <c r="D62" i="115"/>
  <c r="D63" i="115"/>
  <c r="E63" i="115"/>
  <c r="E64" i="115"/>
  <c r="E65" i="115"/>
  <c r="E67" i="115"/>
  <c r="E69" i="115"/>
  <c r="E67" i="109"/>
  <c r="E61" i="111"/>
  <c r="D62" i="111"/>
  <c r="D63" i="111"/>
  <c r="E63" i="111"/>
  <c r="E64" i="111"/>
  <c r="E65" i="111"/>
  <c r="E67" i="111"/>
  <c r="E69" i="111"/>
  <c r="E71" i="116"/>
  <c r="E64" i="117"/>
  <c r="E69" i="109"/>
  <c r="E71" i="109"/>
  <c r="E73" i="109"/>
  <c r="E67" i="117"/>
  <c r="E68" i="117"/>
  <c r="E69" i="117"/>
  <c r="E70" i="117"/>
  <c r="E71" i="117"/>
  <c r="E72" i="117"/>
  <c r="E73" i="117"/>
  <c r="O58" i="109"/>
  <c r="E71" i="111"/>
  <c r="E73" i="111"/>
  <c r="E71" i="112"/>
  <c r="E73" i="112"/>
  <c r="E73" i="113"/>
  <c r="E71" i="115"/>
  <c r="E73" i="115"/>
  <c r="E73" i="116"/>
  <c r="O58" i="112"/>
  <c r="O58" i="115"/>
  <c r="O58" i="111"/>
  <c r="E61" i="55"/>
  <c r="D62" i="55"/>
  <c r="D63" i="55"/>
  <c r="E63" i="55"/>
  <c r="E64" i="55"/>
  <c r="E65" i="55"/>
  <c r="E67" i="55"/>
  <c r="E69" i="55"/>
  <c r="E71" i="55"/>
  <c r="E73" i="55"/>
  <c r="E61" i="52"/>
  <c r="D62" i="52"/>
  <c r="D63" i="52"/>
  <c r="E63" i="52"/>
  <c r="E64" i="52"/>
  <c r="E65" i="52"/>
  <c r="E67" i="52"/>
  <c r="E69" i="52"/>
  <c r="E71" i="52"/>
  <c r="E73" i="52"/>
  <c r="E61" i="53"/>
  <c r="D62" i="53"/>
  <c r="D63" i="53"/>
  <c r="E63" i="53"/>
  <c r="E64" i="53"/>
  <c r="E65" i="53"/>
  <c r="E66" i="53"/>
  <c r="E67" i="53"/>
  <c r="E69" i="53"/>
  <c r="E71" i="53"/>
  <c r="E73" i="53"/>
  <c r="O58" i="53"/>
  <c r="E61" i="122"/>
  <c r="D62" i="122"/>
  <c r="D63" i="122"/>
  <c r="E63" i="122"/>
  <c r="E64" i="122"/>
  <c r="E65" i="122"/>
  <c r="E67" i="122"/>
  <c r="E69" i="122"/>
  <c r="E71" i="122"/>
  <c r="E61" i="54"/>
  <c r="D62" i="54"/>
  <c r="D63" i="54"/>
  <c r="D64" i="54"/>
  <c r="E64" i="54"/>
  <c r="E61" i="98"/>
  <c r="D62" i="98"/>
  <c r="D63" i="98"/>
  <c r="D64" i="98"/>
  <c r="E64" i="98"/>
  <c r="E61" i="99"/>
  <c r="D62" i="99"/>
  <c r="D63" i="99"/>
  <c r="D64" i="99"/>
  <c r="E61" i="100"/>
  <c r="D62" i="100"/>
  <c r="D63" i="100"/>
  <c r="E63" i="100"/>
  <c r="E64" i="100"/>
  <c r="E65" i="100"/>
  <c r="E67" i="100"/>
  <c r="E69" i="100"/>
  <c r="E61" i="102"/>
  <c r="D62" i="102"/>
  <c r="D63" i="102"/>
  <c r="E63" i="102"/>
  <c r="E64" i="102"/>
  <c r="E65" i="102"/>
  <c r="E67" i="102"/>
  <c r="E69" i="102"/>
  <c r="E71" i="102"/>
  <c r="E61" i="103"/>
  <c r="D62" i="103"/>
  <c r="D63" i="103"/>
  <c r="E63" i="103"/>
  <c r="E64" i="103"/>
  <c r="E65" i="103"/>
  <c r="E66" i="103"/>
  <c r="E67" i="103"/>
  <c r="E69" i="103"/>
  <c r="E61" i="105"/>
  <c r="D62" i="105"/>
  <c r="D63" i="105"/>
  <c r="E63" i="105"/>
  <c r="E64" i="105"/>
  <c r="E65" i="105"/>
  <c r="E67" i="105"/>
  <c r="E69" i="105"/>
  <c r="E61" i="107"/>
  <c r="D62" i="107"/>
  <c r="D63" i="107"/>
  <c r="E63" i="107"/>
  <c r="D64" i="107"/>
  <c r="E64" i="107"/>
  <c r="E65" i="107"/>
  <c r="E67" i="107"/>
  <c r="E69" i="107"/>
  <c r="E61" i="123"/>
  <c r="D62" i="123"/>
  <c r="D63" i="123"/>
  <c r="E63" i="123"/>
  <c r="E64" i="123"/>
  <c r="E65" i="123"/>
  <c r="E66" i="123"/>
  <c r="E67" i="123"/>
  <c r="E69" i="123"/>
  <c r="E61" i="50"/>
  <c r="D62" i="50"/>
  <c r="D63" i="50"/>
  <c r="E63" i="50"/>
  <c r="E64" i="50"/>
  <c r="E65" i="50"/>
  <c r="E67" i="50"/>
  <c r="E69" i="50"/>
  <c r="E71" i="50"/>
  <c r="E61" i="51"/>
  <c r="D62" i="51"/>
  <c r="D63" i="51"/>
  <c r="E63" i="51"/>
  <c r="D64" i="51"/>
  <c r="E64" i="51"/>
  <c r="E65" i="51"/>
  <c r="E67" i="51"/>
  <c r="E67" i="54"/>
  <c r="E69" i="54"/>
  <c r="E61" i="56"/>
  <c r="D62" i="56"/>
  <c r="D63" i="56"/>
  <c r="E63" i="56"/>
  <c r="E64" i="56"/>
  <c r="E65" i="56"/>
  <c r="E67" i="56"/>
  <c r="E69" i="56"/>
  <c r="E64" i="99"/>
  <c r="E67" i="99"/>
  <c r="E69" i="99"/>
  <c r="E71" i="99"/>
  <c r="E61" i="101"/>
  <c r="D62" i="101"/>
  <c r="D63" i="101"/>
  <c r="E63" i="101"/>
  <c r="E64" i="101"/>
  <c r="E65" i="101"/>
  <c r="E67" i="101"/>
  <c r="E69" i="101"/>
  <c r="E71" i="101"/>
  <c r="E61" i="104"/>
  <c r="D62" i="104"/>
  <c r="D63" i="104"/>
  <c r="E63" i="104"/>
  <c r="E64" i="104"/>
  <c r="E65" i="104"/>
  <c r="E67" i="104"/>
  <c r="E69" i="104"/>
  <c r="E61" i="106"/>
  <c r="D62" i="106"/>
  <c r="D63" i="106"/>
  <c r="E63" i="106"/>
  <c r="E64" i="106"/>
  <c r="E65" i="106"/>
  <c r="E67" i="106"/>
  <c r="E69" i="106"/>
  <c r="E61" i="108"/>
  <c r="D62" i="108"/>
  <c r="D63" i="108"/>
  <c r="E63" i="108"/>
  <c r="E64" i="108"/>
  <c r="E65" i="108"/>
  <c r="E67" i="108"/>
  <c r="E69" i="108"/>
  <c r="E71" i="108"/>
  <c r="E71" i="123"/>
  <c r="E73" i="123"/>
  <c r="E69" i="51"/>
  <c r="E71" i="51"/>
  <c r="E73" i="51"/>
  <c r="E71" i="56"/>
  <c r="E73" i="56"/>
  <c r="E61" i="91"/>
  <c r="D62" i="91"/>
  <c r="D63" i="91"/>
  <c r="O58" i="91"/>
  <c r="E61" i="83"/>
  <c r="D62" i="83"/>
  <c r="D63" i="83"/>
  <c r="O58" i="83"/>
  <c r="E61" i="71"/>
  <c r="D62" i="71"/>
  <c r="D63" i="71"/>
  <c r="E63" i="71"/>
  <c r="E64" i="71"/>
  <c r="E65" i="71"/>
  <c r="E61" i="69"/>
  <c r="D62" i="69"/>
  <c r="D63" i="69"/>
  <c r="D64" i="69"/>
  <c r="E64" i="69"/>
  <c r="E67" i="98"/>
  <c r="E69" i="98"/>
  <c r="E71" i="98"/>
  <c r="E71" i="106"/>
  <c r="E73" i="106"/>
  <c r="E71" i="107"/>
  <c r="E73" i="107"/>
  <c r="E63" i="91"/>
  <c r="E64" i="91"/>
  <c r="E65" i="91"/>
  <c r="E61" i="84"/>
  <c r="D62" i="84"/>
  <c r="D63" i="84"/>
  <c r="E63" i="84"/>
  <c r="E64" i="84"/>
  <c r="E65" i="84"/>
  <c r="E61" i="82"/>
  <c r="D62" i="82"/>
  <c r="D63" i="82"/>
  <c r="E63" i="82"/>
  <c r="E64" i="82"/>
  <c r="E65" i="82"/>
  <c r="E61" i="78"/>
  <c r="D62" i="78"/>
  <c r="D63" i="78"/>
  <c r="E63" i="78"/>
  <c r="E64" i="78"/>
  <c r="E65" i="78"/>
  <c r="E61" i="70"/>
  <c r="D62" i="70"/>
  <c r="D63" i="70"/>
  <c r="E63" i="70"/>
  <c r="E64" i="70"/>
  <c r="E65" i="70"/>
  <c r="E73" i="99"/>
  <c r="E73" i="101"/>
  <c r="E71" i="104"/>
  <c r="E73" i="104"/>
  <c r="E73" i="108"/>
  <c r="E73" i="122"/>
  <c r="E73" i="50"/>
  <c r="E71" i="54"/>
  <c r="E73" i="54"/>
  <c r="E73" i="98"/>
  <c r="E61" i="92"/>
  <c r="D62" i="92"/>
  <c r="D63" i="92"/>
  <c r="O58" i="92"/>
  <c r="E61" i="90"/>
  <c r="D62" i="90"/>
  <c r="D63" i="90"/>
  <c r="E63" i="90"/>
  <c r="E64" i="90"/>
  <c r="E65" i="90"/>
  <c r="O58" i="84"/>
  <c r="O58" i="82"/>
  <c r="O58" i="51"/>
  <c r="E73" i="102"/>
  <c r="E71" i="103"/>
  <c r="E73" i="103"/>
  <c r="E71" i="105"/>
  <c r="E73" i="105"/>
  <c r="E63" i="92"/>
  <c r="E64" i="92"/>
  <c r="E65" i="92"/>
  <c r="E63" i="83"/>
  <c r="E64" i="83"/>
  <c r="E65" i="83"/>
  <c r="O58" i="71"/>
  <c r="E71" i="100"/>
  <c r="E73" i="100"/>
  <c r="O58" i="106"/>
  <c r="E61" i="60"/>
  <c r="D62" i="60"/>
  <c r="D63" i="60"/>
  <c r="E63" i="60"/>
  <c r="D64" i="60"/>
  <c r="E64" i="60"/>
  <c r="E65" i="60"/>
  <c r="E67" i="60"/>
  <c r="E69" i="60"/>
  <c r="E71" i="60"/>
  <c r="E73" i="60"/>
  <c r="E67" i="70"/>
  <c r="E69" i="70"/>
  <c r="E71" i="70"/>
  <c r="E73" i="70"/>
  <c r="E61" i="72"/>
  <c r="D62" i="72"/>
  <c r="D63" i="72"/>
  <c r="E63" i="72"/>
  <c r="E64" i="72"/>
  <c r="E65" i="72"/>
  <c r="E66" i="72"/>
  <c r="E67" i="72"/>
  <c r="E69" i="72"/>
  <c r="E71" i="72"/>
  <c r="E73" i="72"/>
  <c r="E61" i="59"/>
  <c r="D62" i="59"/>
  <c r="D63" i="59"/>
  <c r="E63" i="59"/>
  <c r="E64" i="59"/>
  <c r="E65" i="59"/>
  <c r="E67" i="59"/>
  <c r="E69" i="59"/>
  <c r="E71" i="59"/>
  <c r="E73" i="59"/>
  <c r="E61" i="64"/>
  <c r="D62" i="64"/>
  <c r="D63" i="64"/>
  <c r="E63" i="64"/>
  <c r="E64" i="64"/>
  <c r="E65" i="64"/>
  <c r="E67" i="64"/>
  <c r="E69" i="64"/>
  <c r="E71" i="64"/>
  <c r="E73" i="64"/>
  <c r="E61" i="58"/>
  <c r="D62" i="58"/>
  <c r="D63" i="58"/>
  <c r="E63" i="58"/>
  <c r="E64" i="58"/>
  <c r="E65" i="58"/>
  <c r="E67" i="58"/>
  <c r="E69" i="58"/>
  <c r="E71" i="58"/>
  <c r="E73" i="58"/>
  <c r="E61" i="66"/>
  <c r="D62" i="66"/>
  <c r="D63" i="66"/>
  <c r="E63" i="66"/>
  <c r="E64" i="66"/>
  <c r="E65" i="66"/>
  <c r="E67" i="66"/>
  <c r="E69" i="66"/>
  <c r="E71" i="66"/>
  <c r="E73" i="66"/>
  <c r="E61" i="77"/>
  <c r="D62" i="77"/>
  <c r="D63" i="77"/>
  <c r="E63" i="77"/>
  <c r="E64" i="77"/>
  <c r="E65" i="77"/>
  <c r="E66" i="77"/>
  <c r="E67" i="77"/>
  <c r="E69" i="77"/>
  <c r="E71" i="77"/>
  <c r="E73" i="77"/>
  <c r="E67" i="69"/>
  <c r="E69" i="69"/>
  <c r="E71" i="69"/>
  <c r="E73" i="69"/>
  <c r="E61" i="73"/>
  <c r="D62" i="73"/>
  <c r="D63" i="73"/>
  <c r="E63" i="73"/>
  <c r="E64" i="73"/>
  <c r="E65" i="73"/>
  <c r="E67" i="73"/>
  <c r="E69" i="73"/>
  <c r="E71" i="73"/>
  <c r="E73" i="73"/>
  <c r="E61" i="76"/>
  <c r="D62" i="76"/>
  <c r="D63" i="76"/>
  <c r="E63" i="76"/>
  <c r="E64" i="76"/>
  <c r="E65" i="76"/>
  <c r="E67" i="76"/>
  <c r="E69" i="76"/>
  <c r="E71" i="76"/>
  <c r="E73" i="76"/>
  <c r="E67" i="78"/>
  <c r="E69" i="78"/>
  <c r="E71" i="78"/>
  <c r="E73" i="78"/>
  <c r="E61" i="74"/>
  <c r="D62" i="74"/>
  <c r="D63" i="74"/>
  <c r="E63" i="74"/>
  <c r="E64" i="74"/>
  <c r="E65" i="74"/>
  <c r="E67" i="74"/>
  <c r="E69" i="74"/>
  <c r="E61" i="79"/>
  <c r="D62" i="79"/>
  <c r="D63" i="79"/>
  <c r="E63" i="79"/>
  <c r="E64" i="79"/>
  <c r="E65" i="79"/>
  <c r="E67" i="79"/>
  <c r="E69" i="79"/>
  <c r="E71" i="79"/>
  <c r="E73" i="79"/>
  <c r="E67" i="82"/>
  <c r="E69" i="82"/>
  <c r="E71" i="82"/>
  <c r="E73" i="82"/>
  <c r="E67" i="84"/>
  <c r="E69" i="84"/>
  <c r="E71" i="84"/>
  <c r="E73" i="84"/>
  <c r="E67" i="71"/>
  <c r="E69" i="71"/>
  <c r="E61" i="75"/>
  <c r="D62" i="75"/>
  <c r="D63" i="75"/>
  <c r="E63" i="75"/>
  <c r="E64" i="75"/>
  <c r="E65" i="75"/>
  <c r="E67" i="75"/>
  <c r="E69" i="75"/>
  <c r="E61" i="86"/>
  <c r="D62" i="86"/>
  <c r="D63" i="86"/>
  <c r="E63" i="86"/>
  <c r="E64" i="86"/>
  <c r="E65" i="86"/>
  <c r="E67" i="86"/>
  <c r="E69" i="86"/>
  <c r="E71" i="86"/>
  <c r="E73" i="86"/>
  <c r="E61" i="89"/>
  <c r="D62" i="89"/>
  <c r="D63" i="89"/>
  <c r="D64" i="89"/>
  <c r="E64" i="89"/>
  <c r="E67" i="89"/>
  <c r="E69" i="89"/>
  <c r="E67" i="91"/>
  <c r="E69" i="91"/>
  <c r="E71" i="91"/>
  <c r="E73" i="91"/>
  <c r="E61" i="93"/>
  <c r="D62" i="93"/>
  <c r="D63" i="93"/>
  <c r="E63" i="93"/>
  <c r="E64" i="93"/>
  <c r="E65" i="93"/>
  <c r="E67" i="93"/>
  <c r="E69" i="93"/>
  <c r="E71" i="93"/>
  <c r="E73" i="93"/>
  <c r="E61" i="94"/>
  <c r="D62" i="94"/>
  <c r="D63" i="94"/>
  <c r="E63" i="94"/>
  <c r="E64" i="94"/>
  <c r="E65" i="94"/>
  <c r="E67" i="94"/>
  <c r="E61" i="95"/>
  <c r="D62" i="95"/>
  <c r="D63" i="95"/>
  <c r="E63" i="95"/>
  <c r="E64" i="95"/>
  <c r="E65" i="95"/>
  <c r="E67" i="95"/>
  <c r="E69" i="95"/>
  <c r="E71" i="95"/>
  <c r="E61" i="97"/>
  <c r="D62" i="97"/>
  <c r="D63" i="97"/>
  <c r="E63" i="97"/>
  <c r="E64" i="97"/>
  <c r="E65" i="97"/>
  <c r="E67" i="97"/>
  <c r="E61" i="81"/>
  <c r="D62" i="81"/>
  <c r="D63" i="81"/>
  <c r="E63" i="81"/>
  <c r="E64" i="81"/>
  <c r="E65" i="81"/>
  <c r="E67" i="81"/>
  <c r="E69" i="81"/>
  <c r="E71" i="81"/>
  <c r="E67" i="83"/>
  <c r="E69" i="83"/>
  <c r="E61" i="85"/>
  <c r="D62" i="85"/>
  <c r="D63" i="85"/>
  <c r="E63" i="85"/>
  <c r="E64" i="85"/>
  <c r="E65" i="85"/>
  <c r="E67" i="85"/>
  <c r="E69" i="85"/>
  <c r="E71" i="85"/>
  <c r="E61" i="87"/>
  <c r="D62" i="87"/>
  <c r="D63" i="87"/>
  <c r="E63" i="87"/>
  <c r="E64" i="87"/>
  <c r="E65" i="87"/>
  <c r="E67" i="87"/>
  <c r="E69" i="87"/>
  <c r="E61" i="88"/>
  <c r="D62" i="88"/>
  <c r="D63" i="88"/>
  <c r="E63" i="88"/>
  <c r="E64" i="88"/>
  <c r="E65" i="88"/>
  <c r="E67" i="88"/>
  <c r="E69" i="88"/>
  <c r="E71" i="88"/>
  <c r="E67" i="90"/>
  <c r="E69" i="90"/>
  <c r="E71" i="90"/>
  <c r="E73" i="90"/>
  <c r="E69" i="94"/>
  <c r="E71" i="94"/>
  <c r="E73" i="94"/>
  <c r="O58" i="95"/>
  <c r="E67" i="92"/>
  <c r="E69" i="92"/>
  <c r="E71" i="92"/>
  <c r="E61" i="96"/>
  <c r="D62" i="96"/>
  <c r="D63" i="96"/>
  <c r="E63" i="96"/>
  <c r="E64" i="96"/>
  <c r="E65" i="96"/>
  <c r="E66" i="96"/>
  <c r="E67" i="96"/>
  <c r="E69" i="96"/>
  <c r="E69" i="97"/>
  <c r="E61" i="61"/>
  <c r="D62" i="61"/>
  <c r="D63" i="61"/>
  <c r="E63" i="61"/>
  <c r="E64" i="61"/>
  <c r="E65" i="61"/>
  <c r="E67" i="61"/>
  <c r="E69" i="61"/>
  <c r="E71" i="61"/>
  <c r="E73" i="61"/>
  <c r="E73" i="81"/>
  <c r="E71" i="71"/>
  <c r="E73" i="71"/>
  <c r="O58" i="61"/>
  <c r="E61" i="57"/>
  <c r="D62" i="57"/>
  <c r="D63" i="57"/>
  <c r="O58" i="57"/>
  <c r="E61" i="62"/>
  <c r="D62" i="62"/>
  <c r="D63" i="62"/>
  <c r="E63" i="62"/>
  <c r="E64" i="62"/>
  <c r="E65" i="62"/>
  <c r="E67" i="62"/>
  <c r="E69" i="62"/>
  <c r="E71" i="62"/>
  <c r="E73" i="62"/>
  <c r="E61" i="63"/>
  <c r="D62" i="63"/>
  <c r="D63" i="63"/>
  <c r="E63" i="63"/>
  <c r="E64" i="63"/>
  <c r="E65" i="63"/>
  <c r="E67" i="63"/>
  <c r="E69" i="63"/>
  <c r="E71" i="63"/>
  <c r="E73" i="63"/>
  <c r="E61" i="65"/>
  <c r="D62" i="65"/>
  <c r="D63" i="65"/>
  <c r="D64" i="65"/>
  <c r="E64" i="65"/>
  <c r="E67" i="65"/>
  <c r="E69" i="65"/>
  <c r="E71" i="65"/>
  <c r="E73" i="65"/>
  <c r="E71" i="74"/>
  <c r="E73" i="74"/>
  <c r="E63" i="57"/>
  <c r="E64" i="57"/>
  <c r="E65" i="57"/>
  <c r="E67" i="57"/>
  <c r="E69" i="57"/>
  <c r="E71" i="57"/>
  <c r="E73" i="57"/>
  <c r="E71" i="75"/>
  <c r="E73" i="75"/>
  <c r="E71" i="83"/>
  <c r="E73" i="83"/>
  <c r="E73" i="85"/>
  <c r="E71" i="87"/>
  <c r="E73" i="87"/>
  <c r="E73" i="88"/>
  <c r="O58" i="77"/>
  <c r="E71" i="89"/>
  <c r="E73" i="92"/>
  <c r="O58" i="93"/>
  <c r="E71" i="97"/>
  <c r="E73" i="97"/>
  <c r="O58" i="79"/>
  <c r="E73" i="89"/>
  <c r="E73" i="95"/>
  <c r="E71" i="96"/>
  <c r="E73" i="96"/>
  <c r="E61" i="68"/>
  <c r="D62" i="68"/>
  <c r="D63" i="68"/>
  <c r="E63" i="68"/>
  <c r="E64" i="68"/>
  <c r="E65" i="68"/>
  <c r="E67" i="68"/>
  <c r="E69" i="68"/>
  <c r="O58" i="62"/>
  <c r="E71" i="68"/>
  <c r="E73" i="68"/>
  <c r="O58" i="68"/>
  <c r="D64" i="63"/>
  <c r="D64" i="84"/>
  <c r="D64" i="71"/>
  <c r="D64" i="106"/>
  <c r="D65" i="117"/>
  <c r="D66" i="117"/>
  <c r="D67" i="117"/>
  <c r="D68" i="117"/>
  <c r="D64" i="82"/>
  <c r="D65" i="69"/>
  <c r="D66" i="69"/>
  <c r="D67" i="69"/>
  <c r="D68" i="69"/>
  <c r="D69" i="69"/>
  <c r="D70" i="69"/>
  <c r="D71" i="69"/>
  <c r="D72" i="69"/>
  <c r="D73" i="69"/>
  <c r="E74" i="69"/>
  <c r="D64" i="123"/>
  <c r="D65" i="123"/>
  <c r="D66" i="123"/>
  <c r="D67" i="123"/>
  <c r="D68" i="123"/>
  <c r="D69" i="123"/>
  <c r="D70" i="123"/>
  <c r="D71" i="123"/>
  <c r="D72" i="123"/>
  <c r="D73" i="123"/>
  <c r="E74" i="123"/>
  <c r="D64" i="100"/>
  <c r="D64" i="111"/>
  <c r="D64" i="46"/>
  <c r="D65" i="46"/>
  <c r="D66" i="46"/>
  <c r="D67" i="46"/>
  <c r="D68" i="46"/>
  <c r="D69" i="46"/>
  <c r="D70" i="46"/>
  <c r="D71" i="46"/>
  <c r="D72" i="46"/>
  <c r="D73" i="46"/>
  <c r="E74" i="46"/>
  <c r="D64" i="121"/>
  <c r="D65" i="121"/>
  <c r="D66" i="121"/>
  <c r="D67" i="121"/>
  <c r="D68" i="121"/>
  <c r="D69" i="121"/>
  <c r="D70" i="121"/>
  <c r="D71" i="121"/>
  <c r="D72" i="121"/>
  <c r="D73" i="121"/>
  <c r="E74" i="121"/>
  <c r="D64" i="61"/>
  <c r="D64" i="96"/>
  <c r="D64" i="87"/>
  <c r="D64" i="81"/>
  <c r="D65" i="81"/>
  <c r="D66" i="81"/>
  <c r="D67" i="81"/>
  <c r="D68" i="81"/>
  <c r="D69" i="81"/>
  <c r="D70" i="81"/>
  <c r="D71" i="81"/>
  <c r="D72" i="81"/>
  <c r="D73" i="81"/>
  <c r="E74" i="81"/>
  <c r="D64" i="95"/>
  <c r="D64" i="48"/>
  <c r="D65" i="87"/>
  <c r="D66" i="87"/>
  <c r="D67" i="87"/>
  <c r="D68" i="87"/>
  <c r="D69" i="87"/>
  <c r="D70" i="87"/>
  <c r="D71" i="87"/>
  <c r="D72" i="87"/>
  <c r="D73" i="87"/>
  <c r="E74" i="87"/>
  <c r="D65" i="106"/>
  <c r="D66" i="106"/>
  <c r="D67" i="106"/>
  <c r="D68" i="106"/>
  <c r="D69" i="106"/>
  <c r="D70" i="106"/>
  <c r="D71" i="106"/>
  <c r="D72" i="106"/>
  <c r="D73" i="106"/>
  <c r="E74" i="106"/>
  <c r="D65" i="107"/>
  <c r="D66" i="107"/>
  <c r="D67" i="107"/>
  <c r="D68" i="107"/>
  <c r="D69" i="107"/>
  <c r="D65" i="109"/>
  <c r="D66" i="109"/>
  <c r="D67" i="109"/>
  <c r="D65" i="48"/>
  <c r="D66" i="48"/>
  <c r="D67" i="48"/>
  <c r="D68" i="48"/>
  <c r="D69" i="48"/>
  <c r="D70" i="48"/>
  <c r="D71" i="48"/>
  <c r="D72" i="48"/>
  <c r="D73" i="48"/>
  <c r="E74" i="48"/>
  <c r="D65" i="30"/>
  <c r="D66" i="30"/>
  <c r="D67" i="30"/>
  <c r="D68" i="30"/>
  <c r="D69" i="30"/>
  <c r="D70" i="30"/>
  <c r="D71" i="30"/>
  <c r="D72" i="30"/>
  <c r="D73" i="30"/>
  <c r="E74" i="30"/>
  <c r="D64" i="97"/>
  <c r="D64" i="94"/>
  <c r="D65" i="94"/>
  <c r="D66" i="94"/>
  <c r="D67" i="94"/>
  <c r="D68" i="94"/>
  <c r="D69" i="94"/>
  <c r="D70" i="94"/>
  <c r="D71" i="94"/>
  <c r="D72" i="94"/>
  <c r="D73" i="94"/>
  <c r="E74" i="94"/>
  <c r="D64" i="75"/>
  <c r="D64" i="74"/>
  <c r="D65" i="74"/>
  <c r="D66" i="74"/>
  <c r="D67" i="74"/>
  <c r="D68" i="74"/>
  <c r="D69" i="74"/>
  <c r="D70" i="74"/>
  <c r="D71" i="74"/>
  <c r="D72" i="74"/>
  <c r="D73" i="74"/>
  <c r="E74" i="74"/>
  <c r="D64" i="56"/>
  <c r="D64" i="50"/>
  <c r="D65" i="99"/>
  <c r="D66" i="99"/>
  <c r="D67" i="99"/>
  <c r="D68" i="99"/>
  <c r="D69" i="99"/>
  <c r="D70" i="99"/>
  <c r="D71" i="99"/>
  <c r="D72" i="99"/>
  <c r="D73" i="99"/>
  <c r="E74" i="99"/>
  <c r="D65" i="98"/>
  <c r="D66" i="98"/>
  <c r="D67" i="98"/>
  <c r="D68" i="98"/>
  <c r="D69" i="98"/>
  <c r="D70" i="98"/>
  <c r="D71" i="98"/>
  <c r="D72" i="98"/>
  <c r="D73" i="98"/>
  <c r="E74" i="98"/>
  <c r="D64" i="27"/>
  <c r="D65" i="27"/>
  <c r="D66" i="27"/>
  <c r="D67" i="27"/>
  <c r="D68" i="27"/>
  <c r="D69" i="27"/>
  <c r="D70" i="27"/>
  <c r="D71" i="27"/>
  <c r="D72" i="27"/>
  <c r="D73" i="27"/>
  <c r="E74" i="27"/>
  <c r="D65" i="95"/>
  <c r="D66" i="95"/>
  <c r="D67" i="95"/>
  <c r="D68" i="95"/>
  <c r="D69" i="95"/>
  <c r="D70" i="95"/>
  <c r="D71" i="95"/>
  <c r="D72" i="95"/>
  <c r="D73" i="95"/>
  <c r="E74" i="95"/>
  <c r="D65" i="75"/>
  <c r="D66" i="75"/>
  <c r="D67" i="75"/>
  <c r="D68" i="75"/>
  <c r="D69" i="75"/>
  <c r="D70" i="75"/>
  <c r="D71" i="75"/>
  <c r="D72" i="75"/>
  <c r="D73" i="75"/>
  <c r="E74" i="75"/>
  <c r="D64" i="90"/>
  <c r="D65" i="90"/>
  <c r="D66" i="90"/>
  <c r="D67" i="90"/>
  <c r="D68" i="90"/>
  <c r="D69" i="90"/>
  <c r="D70" i="90"/>
  <c r="D71" i="90"/>
  <c r="D72" i="90"/>
  <c r="D73" i="90"/>
  <c r="E74" i="90"/>
  <c r="D64" i="70"/>
  <c r="D65" i="70"/>
  <c r="D66" i="70"/>
  <c r="D67" i="70"/>
  <c r="D65" i="111"/>
  <c r="D66" i="111"/>
  <c r="D67" i="111"/>
  <c r="D68" i="111"/>
  <c r="D69" i="111"/>
  <c r="D65" i="114"/>
  <c r="D66" i="114"/>
  <c r="D67" i="114"/>
  <c r="D68" i="114"/>
  <c r="D69" i="114"/>
  <c r="D70" i="114"/>
  <c r="D71" i="114"/>
  <c r="D72" i="114"/>
  <c r="D73" i="114"/>
  <c r="E74" i="114"/>
  <c r="D65" i="44"/>
  <c r="D66" i="44"/>
  <c r="D67" i="44"/>
  <c r="D68" i="44"/>
  <c r="D69" i="44"/>
  <c r="D70" i="44"/>
  <c r="D71" i="44"/>
  <c r="D72" i="44"/>
  <c r="D73" i="44"/>
  <c r="E74" i="44"/>
  <c r="D65" i="40"/>
  <c r="D66" i="40"/>
  <c r="D67" i="40"/>
  <c r="D68" i="40"/>
  <c r="D69" i="40"/>
  <c r="D70" i="40"/>
  <c r="D71" i="40"/>
  <c r="D72" i="40"/>
  <c r="D73" i="40"/>
  <c r="E74" i="40"/>
  <c r="D64" i="32"/>
  <c r="D65" i="32"/>
  <c r="D66" i="32"/>
  <c r="D67" i="32"/>
  <c r="D68" i="32"/>
  <c r="D69" i="32"/>
  <c r="D70" i="32"/>
  <c r="D71" i="32"/>
  <c r="D72" i="32"/>
  <c r="D73" i="32"/>
  <c r="E74" i="32"/>
  <c r="D65" i="96"/>
  <c r="D66" i="96"/>
  <c r="D67" i="96"/>
  <c r="D68" i="96"/>
  <c r="D69" i="96"/>
  <c r="D70" i="96"/>
  <c r="D71" i="96"/>
  <c r="D72" i="96"/>
  <c r="D73" i="96"/>
  <c r="E74" i="96"/>
  <c r="D64" i="85"/>
  <c r="D65" i="85"/>
  <c r="D66" i="85"/>
  <c r="D67" i="85"/>
  <c r="D68" i="85"/>
  <c r="D69" i="85"/>
  <c r="D70" i="85"/>
  <c r="D71" i="85"/>
  <c r="D72" i="85"/>
  <c r="D73" i="85"/>
  <c r="E74" i="85"/>
  <c r="D65" i="97"/>
  <c r="D66" i="97"/>
  <c r="D67" i="97"/>
  <c r="D68" i="97"/>
  <c r="D69" i="97"/>
  <c r="D70" i="97"/>
  <c r="D71" i="97"/>
  <c r="D72" i="97"/>
  <c r="D73" i="97"/>
  <c r="E74" i="97"/>
  <c r="D64" i="73"/>
  <c r="D65" i="73"/>
  <c r="D66" i="73"/>
  <c r="D67" i="73"/>
  <c r="D68" i="73"/>
  <c r="D69" i="73"/>
  <c r="D70" i="73"/>
  <c r="D71" i="73"/>
  <c r="D72" i="73"/>
  <c r="D73" i="73"/>
  <c r="E74" i="73"/>
  <c r="D65" i="60"/>
  <c r="D66" i="60"/>
  <c r="D67" i="60"/>
  <c r="D68" i="60"/>
  <c r="D69" i="60"/>
  <c r="D65" i="82"/>
  <c r="D66" i="82"/>
  <c r="D67" i="82"/>
  <c r="D68" i="82"/>
  <c r="D69" i="82"/>
  <c r="D70" i="82"/>
  <c r="D71" i="82"/>
  <c r="D72" i="82"/>
  <c r="D73" i="82"/>
  <c r="E74" i="82"/>
  <c r="D65" i="100"/>
  <c r="D66" i="100"/>
  <c r="D67" i="100"/>
  <c r="D68" i="100"/>
  <c r="D69" i="100"/>
  <c r="D70" i="100"/>
  <c r="D71" i="100"/>
  <c r="D72" i="100"/>
  <c r="D73" i="100"/>
  <c r="E74" i="100"/>
  <c r="D64" i="53"/>
  <c r="D65" i="53"/>
  <c r="D66" i="53"/>
  <c r="D67" i="53"/>
  <c r="D68" i="53"/>
  <c r="D69" i="53"/>
  <c r="D70" i="53"/>
  <c r="D71" i="53"/>
  <c r="D72" i="53"/>
  <c r="D73" i="53"/>
  <c r="E74" i="53"/>
  <c r="D64" i="52"/>
  <c r="D65" i="52"/>
  <c r="D66" i="52"/>
  <c r="D67" i="52"/>
  <c r="D68" i="52"/>
  <c r="D69" i="52"/>
  <c r="D70" i="52"/>
  <c r="D71" i="52"/>
  <c r="D72" i="52"/>
  <c r="D73" i="52"/>
  <c r="E74" i="52"/>
  <c r="D64" i="43"/>
  <c r="D64" i="119"/>
  <c r="D65" i="119"/>
  <c r="D66" i="119"/>
  <c r="D67" i="119"/>
  <c r="D68" i="119"/>
  <c r="D69" i="119"/>
  <c r="D70" i="119"/>
  <c r="D71" i="119"/>
  <c r="D72" i="119"/>
  <c r="D73" i="119"/>
  <c r="E74" i="119"/>
  <c r="D64" i="47"/>
  <c r="D65" i="47"/>
  <c r="D66" i="47"/>
  <c r="D67" i="47"/>
  <c r="D68" i="47"/>
  <c r="D69" i="47"/>
  <c r="D70" i="47"/>
  <c r="D71" i="47"/>
  <c r="D72" i="47"/>
  <c r="D73" i="47"/>
  <c r="E74" i="47"/>
  <c r="D64" i="33"/>
  <c r="D65" i="33"/>
  <c r="D66" i="33"/>
  <c r="D67" i="33"/>
  <c r="D68" i="33"/>
  <c r="D69" i="33"/>
  <c r="D70" i="33"/>
  <c r="D71" i="33"/>
  <c r="D72" i="33"/>
  <c r="D73" i="33"/>
  <c r="E74" i="33"/>
  <c r="D64" i="39"/>
  <c r="D65" i="39"/>
  <c r="D66" i="39"/>
  <c r="D67" i="39"/>
  <c r="D68" i="39"/>
  <c r="D69" i="39"/>
  <c r="D70" i="39"/>
  <c r="D71" i="39"/>
  <c r="D72" i="39"/>
  <c r="D73" i="39"/>
  <c r="E74" i="39"/>
  <c r="D65" i="63"/>
  <c r="D66" i="63"/>
  <c r="D67" i="63"/>
  <c r="D68" i="63"/>
  <c r="D69" i="63"/>
  <c r="D70" i="63"/>
  <c r="D71" i="63"/>
  <c r="D72" i="63"/>
  <c r="D73" i="63"/>
  <c r="E74" i="63"/>
  <c r="D64" i="66"/>
  <c r="D65" i="66"/>
  <c r="D66" i="66"/>
  <c r="D67" i="66"/>
  <c r="D68" i="66"/>
  <c r="D69" i="66"/>
  <c r="D70" i="66"/>
  <c r="D71" i="66"/>
  <c r="D72" i="66"/>
  <c r="D73" i="66"/>
  <c r="E74" i="66"/>
  <c r="D65" i="65"/>
  <c r="D66" i="65"/>
  <c r="D67" i="65"/>
  <c r="D68" i="65"/>
  <c r="D69" i="65"/>
  <c r="D70" i="65"/>
  <c r="D71" i="65"/>
  <c r="D72" i="65"/>
  <c r="D73" i="65"/>
  <c r="E74" i="65"/>
  <c r="D64" i="62"/>
  <c r="D65" i="62"/>
  <c r="D66" i="62"/>
  <c r="D67" i="62"/>
  <c r="D68" i="62"/>
  <c r="D69" i="62"/>
  <c r="D70" i="62"/>
  <c r="D71" i="62"/>
  <c r="D72" i="62"/>
  <c r="D73" i="62"/>
  <c r="E74" i="62"/>
  <c r="D64" i="76"/>
  <c r="D65" i="76"/>
  <c r="D66" i="76"/>
  <c r="D67" i="76"/>
  <c r="D68" i="76"/>
  <c r="D69" i="76"/>
  <c r="D70" i="76"/>
  <c r="D71" i="76"/>
  <c r="D72" i="76"/>
  <c r="D73" i="76"/>
  <c r="E74" i="76"/>
  <c r="D64" i="77"/>
  <c r="D65" i="77"/>
  <c r="D66" i="77"/>
  <c r="D67" i="77"/>
  <c r="D68" i="77"/>
  <c r="D69" i="77"/>
  <c r="D70" i="77"/>
  <c r="D71" i="77"/>
  <c r="D72" i="77"/>
  <c r="D73" i="77"/>
  <c r="E74" i="77"/>
  <c r="D64" i="91"/>
  <c r="D65" i="91"/>
  <c r="D66" i="91"/>
  <c r="D67" i="91"/>
  <c r="D68" i="91"/>
  <c r="D69" i="91"/>
  <c r="D70" i="91"/>
  <c r="D71" i="91"/>
  <c r="D72" i="91"/>
  <c r="D73" i="91"/>
  <c r="E74" i="91"/>
  <c r="D64" i="116"/>
  <c r="D65" i="116"/>
  <c r="D64" i="110"/>
  <c r="D65" i="110"/>
  <c r="D66" i="110"/>
  <c r="D67" i="110"/>
  <c r="D68" i="110"/>
  <c r="D69" i="110"/>
  <c r="D70" i="110"/>
  <c r="D71" i="110"/>
  <c r="D72" i="110"/>
  <c r="D73" i="110"/>
  <c r="E74" i="110"/>
  <c r="D64" i="38"/>
  <c r="D65" i="38"/>
  <c r="D66" i="38"/>
  <c r="D67" i="38"/>
  <c r="D68" i="38"/>
  <c r="D69" i="38"/>
  <c r="D70" i="38"/>
  <c r="D71" i="38"/>
  <c r="D72" i="38"/>
  <c r="D73" i="38"/>
  <c r="E74" i="38"/>
  <c r="D64" i="57"/>
  <c r="D65" i="57"/>
  <c r="D66" i="57"/>
  <c r="D67" i="57"/>
  <c r="D68" i="57"/>
  <c r="D69" i="57"/>
  <c r="D70" i="57"/>
  <c r="D71" i="57"/>
  <c r="D72" i="57"/>
  <c r="D73" i="57"/>
  <c r="E74" i="57"/>
  <c r="D70" i="60"/>
  <c r="D71" i="60"/>
  <c r="D72" i="60"/>
  <c r="D73" i="60"/>
  <c r="E74" i="60"/>
  <c r="D64" i="92"/>
  <c r="D65" i="92"/>
  <c r="D66" i="92"/>
  <c r="D67" i="92"/>
  <c r="D65" i="84"/>
  <c r="D66" i="84"/>
  <c r="D67" i="84"/>
  <c r="D68" i="84"/>
  <c r="D69" i="84"/>
  <c r="D70" i="84"/>
  <c r="D71" i="84"/>
  <c r="D72" i="84"/>
  <c r="D73" i="84"/>
  <c r="E74" i="84"/>
  <c r="D65" i="71"/>
  <c r="D66" i="71"/>
  <c r="D67" i="71"/>
  <c r="D68" i="71"/>
  <c r="D69" i="71"/>
  <c r="D70" i="71"/>
  <c r="D71" i="71"/>
  <c r="D72" i="71"/>
  <c r="D73" i="71"/>
  <c r="E74" i="71"/>
  <c r="D65" i="56"/>
  <c r="D66" i="56"/>
  <c r="D67" i="56"/>
  <c r="D68" i="56"/>
  <c r="D69" i="56"/>
  <c r="D70" i="56"/>
  <c r="D71" i="56"/>
  <c r="D72" i="56"/>
  <c r="D73" i="56"/>
  <c r="E74" i="56"/>
  <c r="D65" i="51"/>
  <c r="D66" i="51"/>
  <c r="D67" i="51"/>
  <c r="D68" i="51"/>
  <c r="D69" i="51"/>
  <c r="D70" i="51"/>
  <c r="D71" i="51"/>
  <c r="D72" i="51"/>
  <c r="D73" i="51"/>
  <c r="E74" i="51"/>
  <c r="D65" i="50"/>
  <c r="D66" i="50"/>
  <c r="D67" i="50"/>
  <c r="D68" i="50"/>
  <c r="D69" i="50"/>
  <c r="D70" i="50"/>
  <c r="D71" i="50"/>
  <c r="D72" i="50"/>
  <c r="D73" i="50"/>
  <c r="E74" i="50"/>
  <c r="D70" i="107"/>
  <c r="D71" i="107"/>
  <c r="D72" i="107"/>
  <c r="D73" i="107"/>
  <c r="E74" i="107"/>
  <c r="D69" i="117"/>
  <c r="D70" i="117"/>
  <c r="D71" i="117"/>
  <c r="D72" i="117"/>
  <c r="D73" i="117"/>
  <c r="E74" i="117"/>
  <c r="D70" i="111"/>
  <c r="D71" i="111"/>
  <c r="D72" i="111"/>
  <c r="D73" i="111"/>
  <c r="E74" i="111"/>
  <c r="D66" i="116"/>
  <c r="D67" i="116"/>
  <c r="D68" i="116"/>
  <c r="D69" i="116"/>
  <c r="D70" i="116"/>
  <c r="D71" i="116"/>
  <c r="D72" i="116"/>
  <c r="D73" i="116"/>
  <c r="E74" i="116"/>
  <c r="D65" i="43"/>
  <c r="D66" i="43"/>
  <c r="D67" i="43"/>
  <c r="D68" i="43"/>
  <c r="D69" i="43"/>
  <c r="D70" i="43"/>
  <c r="D71" i="43"/>
  <c r="D72" i="43"/>
  <c r="D73" i="43"/>
  <c r="E74" i="43"/>
  <c r="D65" i="45"/>
  <c r="D66" i="45"/>
  <c r="D67" i="45"/>
  <c r="D68" i="45"/>
  <c r="D69" i="45"/>
  <c r="D70" i="45"/>
  <c r="D71" i="45"/>
  <c r="D72" i="45"/>
  <c r="D73" i="45"/>
  <c r="E74" i="45"/>
  <c r="D65" i="36"/>
  <c r="D66" i="36"/>
  <c r="D67" i="36"/>
  <c r="D68" i="36"/>
  <c r="D69" i="36"/>
  <c r="D70" i="36"/>
  <c r="D71" i="36"/>
  <c r="D72" i="36"/>
  <c r="D73" i="36"/>
  <c r="E74" i="36"/>
  <c r="D65" i="61"/>
  <c r="D66" i="61"/>
  <c r="D67" i="61"/>
  <c r="D68" i="61"/>
  <c r="D69" i="61"/>
  <c r="D70" i="61"/>
  <c r="D71" i="61"/>
  <c r="D72" i="61"/>
  <c r="D73" i="61"/>
  <c r="E74" i="61"/>
  <c r="D64" i="68"/>
  <c r="D65" i="68"/>
  <c r="D66" i="68"/>
  <c r="D67" i="68"/>
  <c r="D68" i="68"/>
  <c r="D69" i="68"/>
  <c r="D70" i="68"/>
  <c r="D71" i="68"/>
  <c r="D72" i="68"/>
  <c r="D73" i="68"/>
  <c r="E74" i="68"/>
  <c r="D64" i="88"/>
  <c r="D65" i="88"/>
  <c r="D66" i="88"/>
  <c r="D67" i="88"/>
  <c r="D68" i="88"/>
  <c r="D69" i="88"/>
  <c r="D70" i="88"/>
  <c r="D71" i="88"/>
  <c r="D72" i="88"/>
  <c r="D73" i="88"/>
  <c r="E74" i="88"/>
  <c r="D65" i="89"/>
  <c r="D66" i="89"/>
  <c r="D67" i="89"/>
  <c r="D68" i="89"/>
  <c r="D69" i="89"/>
  <c r="D70" i="89"/>
  <c r="D71" i="89"/>
  <c r="D72" i="89"/>
  <c r="D73" i="89"/>
  <c r="E74" i="89"/>
  <c r="D64" i="86"/>
  <c r="D65" i="86"/>
  <c r="D66" i="86"/>
  <c r="D67" i="86"/>
  <c r="D68" i="86"/>
  <c r="D69" i="86"/>
  <c r="D70" i="86"/>
  <c r="D71" i="86"/>
  <c r="D72" i="86"/>
  <c r="D73" i="86"/>
  <c r="E74" i="86"/>
  <c r="D64" i="64"/>
  <c r="D65" i="64"/>
  <c r="D66" i="64"/>
  <c r="D67" i="64"/>
  <c r="D68" i="64"/>
  <c r="D69" i="64"/>
  <c r="D70" i="64"/>
  <c r="D71" i="64"/>
  <c r="D72" i="64"/>
  <c r="D73" i="64"/>
  <c r="E74" i="64"/>
  <c r="D64" i="59"/>
  <c r="D65" i="59"/>
  <c r="D66" i="59"/>
  <c r="D67" i="59"/>
  <c r="D68" i="59"/>
  <c r="D69" i="59"/>
  <c r="D70" i="59"/>
  <c r="D71" i="59"/>
  <c r="D72" i="59"/>
  <c r="D73" i="59"/>
  <c r="E74" i="59"/>
  <c r="D68" i="70"/>
  <c r="D69" i="70"/>
  <c r="D70" i="70"/>
  <c r="D71" i="70"/>
  <c r="D72" i="70"/>
  <c r="D73" i="70"/>
  <c r="E74" i="70"/>
  <c r="D64" i="78"/>
  <c r="D65" i="78"/>
  <c r="D66" i="78"/>
  <c r="D67" i="78"/>
  <c r="D68" i="78"/>
  <c r="D69" i="78"/>
  <c r="D70" i="78"/>
  <c r="D71" i="78"/>
  <c r="D72" i="78"/>
  <c r="D73" i="78"/>
  <c r="E74" i="78"/>
  <c r="D64" i="108"/>
  <c r="D65" i="108"/>
  <c r="D66" i="108"/>
  <c r="D67" i="108"/>
  <c r="D68" i="108"/>
  <c r="D69" i="108"/>
  <c r="D70" i="108"/>
  <c r="D71" i="108"/>
  <c r="D72" i="108"/>
  <c r="D73" i="108"/>
  <c r="E74" i="108"/>
  <c r="D64" i="104"/>
  <c r="D65" i="104"/>
  <c r="D66" i="104"/>
  <c r="D67" i="104"/>
  <c r="D68" i="104"/>
  <c r="D69" i="104"/>
  <c r="D70" i="104"/>
  <c r="D71" i="104"/>
  <c r="D72" i="104"/>
  <c r="D73" i="104"/>
  <c r="E74" i="104"/>
  <c r="D64" i="101"/>
  <c r="D65" i="101"/>
  <c r="D66" i="101"/>
  <c r="D67" i="101"/>
  <c r="D68" i="101"/>
  <c r="D69" i="101"/>
  <c r="D70" i="101"/>
  <c r="D71" i="101"/>
  <c r="D72" i="101"/>
  <c r="D73" i="101"/>
  <c r="E74" i="101"/>
  <c r="D64" i="105"/>
  <c r="D65" i="105"/>
  <c r="D66" i="105"/>
  <c r="D67" i="105"/>
  <c r="D68" i="105"/>
  <c r="D69" i="105"/>
  <c r="D70" i="105"/>
  <c r="D71" i="105"/>
  <c r="D72" i="105"/>
  <c r="D73" i="105"/>
  <c r="E74" i="105"/>
  <c r="D64" i="103"/>
  <c r="D65" i="103"/>
  <c r="D66" i="103"/>
  <c r="D67" i="103"/>
  <c r="D68" i="103"/>
  <c r="D69" i="103"/>
  <c r="D70" i="103"/>
  <c r="D71" i="103"/>
  <c r="D72" i="103"/>
  <c r="D73" i="103"/>
  <c r="E74" i="103"/>
  <c r="D64" i="102"/>
  <c r="D65" i="102"/>
  <c r="D66" i="102"/>
  <c r="D67" i="102"/>
  <c r="D68" i="102"/>
  <c r="D69" i="102"/>
  <c r="D70" i="102"/>
  <c r="D71" i="102"/>
  <c r="D72" i="102"/>
  <c r="D73" i="102"/>
  <c r="E74" i="102"/>
  <c r="D65" i="54"/>
  <c r="D66" i="54"/>
  <c r="D67" i="54"/>
  <c r="D68" i="54"/>
  <c r="D69" i="54"/>
  <c r="D70" i="54"/>
  <c r="D71" i="54"/>
  <c r="D72" i="54"/>
  <c r="D73" i="54"/>
  <c r="E74" i="54"/>
  <c r="D64" i="115"/>
  <c r="D65" i="115"/>
  <c r="D66" i="115"/>
  <c r="D67" i="115"/>
  <c r="D68" i="115"/>
  <c r="D69" i="115"/>
  <c r="D70" i="115"/>
  <c r="D71" i="115"/>
  <c r="D72" i="115"/>
  <c r="D73" i="115"/>
  <c r="E74" i="115"/>
  <c r="D64" i="113"/>
  <c r="D65" i="113"/>
  <c r="D66" i="113"/>
  <c r="D67" i="113"/>
  <c r="D68" i="113"/>
  <c r="D69" i="113"/>
  <c r="D70" i="113"/>
  <c r="D71" i="113"/>
  <c r="D72" i="113"/>
  <c r="D73" i="113"/>
  <c r="E74" i="113"/>
  <c r="D64" i="118"/>
  <c r="D65" i="118"/>
  <c r="D66" i="118"/>
  <c r="D67" i="118"/>
  <c r="D68" i="118"/>
  <c r="D69" i="118"/>
  <c r="D70" i="118"/>
  <c r="D71" i="118"/>
  <c r="D72" i="118"/>
  <c r="D73" i="118"/>
  <c r="E74" i="118"/>
  <c r="D64" i="120"/>
  <c r="D65" i="120"/>
  <c r="D66" i="120"/>
  <c r="D67" i="120"/>
  <c r="D68" i="120"/>
  <c r="D69" i="120"/>
  <c r="D70" i="120"/>
  <c r="D71" i="120"/>
  <c r="D72" i="120"/>
  <c r="D73" i="120"/>
  <c r="E74" i="120"/>
  <c r="D64" i="42"/>
  <c r="D65" i="42"/>
  <c r="D66" i="42"/>
  <c r="D67" i="42"/>
  <c r="D68" i="42"/>
  <c r="D69" i="42"/>
  <c r="D70" i="42"/>
  <c r="D71" i="42"/>
  <c r="D72" i="42"/>
  <c r="D73" i="42"/>
  <c r="E74" i="42"/>
  <c r="D64" i="37"/>
  <c r="D65" i="37"/>
  <c r="D66" i="37"/>
  <c r="D67" i="37"/>
  <c r="D68" i="37"/>
  <c r="D69" i="37"/>
  <c r="D70" i="37"/>
  <c r="D71" i="37"/>
  <c r="D72" i="37"/>
  <c r="D73" i="37"/>
  <c r="E74" i="37"/>
  <c r="D64" i="41"/>
  <c r="D65" i="41"/>
  <c r="D66" i="41"/>
  <c r="D67" i="41"/>
  <c r="D68" i="41"/>
  <c r="D69" i="41"/>
  <c r="D70" i="41"/>
  <c r="D71" i="41"/>
  <c r="D72" i="41"/>
  <c r="D73" i="41"/>
  <c r="E74" i="41"/>
  <c r="D64" i="35"/>
  <c r="D65" i="35"/>
  <c r="D66" i="35"/>
  <c r="D67" i="35"/>
  <c r="D68" i="35"/>
  <c r="D69" i="35"/>
  <c r="D70" i="35"/>
  <c r="D71" i="35"/>
  <c r="D72" i="35"/>
  <c r="D73" i="35"/>
  <c r="E74" i="35"/>
  <c r="D65" i="49"/>
  <c r="D66" i="49"/>
  <c r="D67" i="49"/>
  <c r="D68" i="49"/>
  <c r="D69" i="49"/>
  <c r="D70" i="49"/>
  <c r="D71" i="49"/>
  <c r="D72" i="49"/>
  <c r="D73" i="49"/>
  <c r="E74" i="49"/>
  <c r="D64" i="28"/>
  <c r="D65" i="28"/>
  <c r="D66" i="28"/>
  <c r="D67" i="28"/>
  <c r="D68" i="28"/>
  <c r="D69" i="28"/>
  <c r="D70" i="28"/>
  <c r="D71" i="28"/>
  <c r="D72" i="28"/>
  <c r="D73" i="28"/>
  <c r="E74" i="28"/>
  <c r="D64" i="31"/>
  <c r="D65" i="31"/>
  <c r="D66" i="31"/>
  <c r="D67" i="31"/>
  <c r="D68" i="31"/>
  <c r="D69" i="31"/>
  <c r="D70" i="31"/>
  <c r="D71" i="31"/>
  <c r="D72" i="31"/>
  <c r="D73" i="31"/>
  <c r="E74" i="31"/>
  <c r="D68" i="92"/>
  <c r="D69" i="92"/>
  <c r="D70" i="92"/>
  <c r="D71" i="92"/>
  <c r="D72" i="92"/>
  <c r="D73" i="92"/>
  <c r="E74" i="92"/>
  <c r="D64" i="93"/>
  <c r="D65" i="93"/>
  <c r="D66" i="93"/>
  <c r="D67" i="93"/>
  <c r="D68" i="93"/>
  <c r="D69" i="93"/>
  <c r="D70" i="93"/>
  <c r="D71" i="93"/>
  <c r="D72" i="93"/>
  <c r="D73" i="93"/>
  <c r="E74" i="93"/>
  <c r="D64" i="79"/>
  <c r="D65" i="79"/>
  <c r="D66" i="79"/>
  <c r="D67" i="79"/>
  <c r="D68" i="79"/>
  <c r="D69" i="79"/>
  <c r="D70" i="79"/>
  <c r="D71" i="79"/>
  <c r="D72" i="79"/>
  <c r="D73" i="79"/>
  <c r="E74" i="79"/>
  <c r="D64" i="58"/>
  <c r="D65" i="58"/>
  <c r="D66" i="58"/>
  <c r="D67" i="58"/>
  <c r="D68" i="58"/>
  <c r="D69" i="58"/>
  <c r="D70" i="58"/>
  <c r="D71" i="58"/>
  <c r="D72" i="58"/>
  <c r="D73" i="58"/>
  <c r="E74" i="58"/>
  <c r="D64" i="72"/>
  <c r="D65" i="72"/>
  <c r="D66" i="72"/>
  <c r="D67" i="72"/>
  <c r="D68" i="72"/>
  <c r="D69" i="72"/>
  <c r="D70" i="72"/>
  <c r="D71" i="72"/>
  <c r="D72" i="72"/>
  <c r="D73" i="72"/>
  <c r="E74" i="72"/>
  <c r="D64" i="83"/>
  <c r="D65" i="83"/>
  <c r="D66" i="83"/>
  <c r="D67" i="83"/>
  <c r="D68" i="83"/>
  <c r="D69" i="83"/>
  <c r="D70" i="83"/>
  <c r="D71" i="83"/>
  <c r="D72" i="83"/>
  <c r="D73" i="83"/>
  <c r="E74" i="83"/>
  <c r="D64" i="122"/>
  <c r="D65" i="122"/>
  <c r="D66" i="122"/>
  <c r="D67" i="122"/>
  <c r="D68" i="122"/>
  <c r="D69" i="122"/>
  <c r="D70" i="122"/>
  <c r="D71" i="122"/>
  <c r="D72" i="122"/>
  <c r="D73" i="122"/>
  <c r="E74" i="122"/>
  <c r="D64" i="55"/>
  <c r="D65" i="55"/>
  <c r="D66" i="55"/>
  <c r="D67" i="55"/>
  <c r="D68" i="55"/>
  <c r="D69" i="55"/>
  <c r="D70" i="55"/>
  <c r="D71" i="55"/>
  <c r="D72" i="55"/>
  <c r="D73" i="55"/>
  <c r="E74" i="55"/>
  <c r="D68" i="109"/>
  <c r="D69" i="109"/>
  <c r="D70" i="109"/>
  <c r="D71" i="109"/>
  <c r="D72" i="109"/>
  <c r="D73" i="109"/>
  <c r="E74" i="109"/>
  <c r="D65" i="112"/>
  <c r="D66" i="112"/>
  <c r="D67" i="112"/>
  <c r="D68" i="112"/>
  <c r="D69" i="112"/>
  <c r="D70" i="112"/>
  <c r="D71" i="112"/>
  <c r="D72" i="112"/>
  <c r="D73" i="112"/>
  <c r="E74" i="112"/>
  <c r="D64" i="34"/>
  <c r="D65" i="34"/>
  <c r="D66" i="34"/>
  <c r="D67" i="34"/>
  <c r="D68" i="34"/>
  <c r="D69" i="34"/>
  <c r="D70" i="34"/>
  <c r="D71" i="34"/>
  <c r="D72" i="34"/>
  <c r="D73" i="34"/>
  <c r="E74" i="34"/>
  <c r="D64" i="26"/>
  <c r="D65" i="26"/>
  <c r="D66" i="26"/>
  <c r="D67" i="26"/>
  <c r="D68" i="26"/>
  <c r="D69" i="26"/>
  <c r="D70" i="26"/>
  <c r="D71" i="26"/>
  <c r="D72" i="26"/>
  <c r="D73" i="26"/>
  <c r="E74" i="26"/>
  <c r="D64" i="29"/>
  <c r="D65" i="29"/>
  <c r="D66" i="29"/>
  <c r="D67" i="29"/>
  <c r="D68" i="29"/>
  <c r="D69" i="29"/>
  <c r="D70" i="29"/>
  <c r="D71" i="29"/>
  <c r="D72" i="29"/>
  <c r="D73" i="29"/>
  <c r="E74" i="29"/>
  <c r="D60" i="16"/>
  <c r="C61" i="16"/>
  <c r="C62" i="16"/>
  <c r="D62" i="16"/>
  <c r="C63" i="16"/>
  <c r="C64" i="16"/>
  <c r="D64" i="16"/>
  <c r="C65" i="16"/>
  <c r="D60" i="19"/>
  <c r="C61" i="19"/>
  <c r="C62" i="19"/>
  <c r="C63" i="19"/>
  <c r="C64" i="19"/>
  <c r="C65" i="19"/>
  <c r="C66" i="19"/>
  <c r="D60" i="18"/>
  <c r="C61" i="18"/>
  <c r="C62" i="18"/>
  <c r="C63" i="18"/>
  <c r="C64" i="18"/>
  <c r="C65" i="18"/>
  <c r="C66" i="18"/>
  <c r="C67" i="18"/>
  <c r="C68" i="18"/>
  <c r="C69" i="18"/>
  <c r="C67" i="19"/>
  <c r="C68" i="19"/>
  <c r="C69" i="19"/>
  <c r="C70" i="19"/>
  <c r="C71" i="19"/>
  <c r="C72" i="19"/>
  <c r="C66" i="16"/>
  <c r="C67" i="16"/>
  <c r="D67" i="16"/>
  <c r="C68" i="16"/>
  <c r="D68" i="16"/>
  <c r="C69" i="16"/>
  <c r="C70" i="16"/>
  <c r="D60" i="17"/>
  <c r="C61" i="17"/>
  <c r="M57" i="17"/>
  <c r="N57" i="17"/>
  <c r="M57" i="19"/>
  <c r="N57" i="19"/>
  <c r="C70" i="18"/>
  <c r="D5" i="21"/>
  <c r="C6" i="21"/>
  <c r="C7" i="21"/>
  <c r="D7" i="21"/>
  <c r="C8" i="21"/>
  <c r="C9" i="21"/>
  <c r="D9" i="21"/>
  <c r="C10" i="21"/>
  <c r="C11" i="21"/>
  <c r="C12" i="21"/>
  <c r="D12" i="21"/>
  <c r="C13" i="21"/>
  <c r="D13" i="21"/>
  <c r="C14" i="21"/>
  <c r="C15" i="21"/>
  <c r="C16" i="21"/>
  <c r="D71" i="16"/>
  <c r="D16" i="21"/>
  <c r="C17" i="21"/>
  <c r="D72" i="16"/>
  <c r="D17" i="21"/>
  <c r="D18" i="21"/>
  <c r="C71" i="16"/>
  <c r="C72" i="16"/>
  <c r="D73" i="16"/>
  <c r="C62" i="17"/>
  <c r="C63" i="17"/>
  <c r="C64" i="17"/>
  <c r="C65" i="17"/>
  <c r="C66" i="17"/>
  <c r="C67" i="17"/>
  <c r="C68" i="17"/>
  <c r="C69" i="17"/>
  <c r="C70" i="17"/>
  <c r="C71" i="17"/>
  <c r="J61" i="19"/>
  <c r="C72" i="17"/>
  <c r="C71" i="18"/>
  <c r="C72" i="18"/>
  <c r="D73" i="17"/>
  <c r="D73" i="19"/>
  <c r="J61" i="18"/>
  <c r="J61" i="17"/>
  <c r="D73" i="18"/>
  <c r="M57" i="18"/>
  <c r="N57" i="18"/>
  <c r="E11" i="22"/>
  <c r="H11" i="22"/>
  <c r="M57" i="16"/>
  <c r="N57" i="16"/>
  <c r="K11" i="22"/>
</calcChain>
</file>

<file path=xl/comments1.xml><?xml version="1.0" encoding="utf-8"?>
<comments xmlns="http://schemas.openxmlformats.org/spreadsheetml/2006/main">
  <authors>
    <author>guilherme.mendes</author>
  </authors>
  <commentList>
    <comment ref="K67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10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100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101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102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103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104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11.xml><?xml version="1.0" encoding="utf-8"?>
<comments xmlns="http://schemas.openxmlformats.org/spreadsheetml/2006/main">
  <authors>
    <author>Bruno Ribeiro</author>
    <author>guilherme.mendes</author>
  </authors>
  <commentList>
    <comment ref="B36" authorId="0">
      <text>
        <r>
          <rPr>
            <b/>
            <sz val="9"/>
            <color indexed="81"/>
            <rFont val="Tahoma"/>
            <family val="2"/>
          </rPr>
          <t>Bruno Ribeiro:</t>
        </r>
        <r>
          <rPr>
            <sz val="9"/>
            <color indexed="81"/>
            <rFont val="Tahoma"/>
            <family val="2"/>
          </rPr>
          <t xml:space="preserve">
R$/Kg e definir a unidade.
DEFINIR A UNIDADE! (unidade)
</t>
        </r>
      </text>
    </comment>
    <comment ref="O68" authorId="1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12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13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14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15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16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17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18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19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2.xml><?xml version="1.0" encoding="utf-8"?>
<comments xmlns="http://schemas.openxmlformats.org/spreadsheetml/2006/main">
  <authors>
    <author>guilherme.mendes</author>
  </authors>
  <commentList>
    <comment ref="K67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20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21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22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23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24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25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26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27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28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29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3.xml><?xml version="1.0" encoding="utf-8"?>
<comments xmlns="http://schemas.openxmlformats.org/spreadsheetml/2006/main">
  <authors>
    <author>guilherme.mendes</author>
  </authors>
  <commentList>
    <comment ref="K67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30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31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32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33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34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35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36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37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38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39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4.xml><?xml version="1.0" encoding="utf-8"?>
<comments xmlns="http://schemas.openxmlformats.org/spreadsheetml/2006/main">
  <authors>
    <author>guilherme.mendes</author>
  </authors>
  <commentList>
    <comment ref="K67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40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41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42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43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44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45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46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47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48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49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5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50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51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52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53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54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55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56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57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58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59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6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60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61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62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63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64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65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66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67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68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69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7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70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71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72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73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74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75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76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77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78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79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8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80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81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82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83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84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85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86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87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88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89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9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90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91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92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93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94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95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96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97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98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comments99.xml><?xml version="1.0" encoding="utf-8"?>
<comments xmlns="http://schemas.openxmlformats.org/spreadsheetml/2006/main">
  <authors>
    <author>guilherme.mendes</author>
  </authors>
  <commentList>
    <comment ref="O68" authorId="0">
      <text>
        <r>
          <rPr>
            <sz val="8"/>
            <color indexed="81"/>
            <rFont val="Tahoma"/>
            <family val="2"/>
          </rPr>
          <t xml:space="preserve">Inserir o tempo (em anos) ideal para cada nota. Recomenda-se como nota 5 um payback menor do que 1.
</t>
        </r>
      </text>
    </comment>
  </commentList>
</comments>
</file>

<file path=xl/sharedStrings.xml><?xml version="1.0" encoding="utf-8"?>
<sst xmlns="http://schemas.openxmlformats.org/spreadsheetml/2006/main" count="13385" uniqueCount="206">
  <si>
    <t>Alinhamento estratégico</t>
  </si>
  <si>
    <t>ROI</t>
  </si>
  <si>
    <t>Impacto não financeiro</t>
  </si>
  <si>
    <t>KA</t>
  </si>
  <si>
    <t>Contexto:</t>
  </si>
  <si>
    <t>Mercado:</t>
  </si>
  <si>
    <t>Objetivos da ação:</t>
  </si>
  <si>
    <t>Métricas de resultado:</t>
  </si>
  <si>
    <t>Região:</t>
  </si>
  <si>
    <t>Categoria:</t>
  </si>
  <si>
    <t>Canal:</t>
  </si>
  <si>
    <t>Cliente:</t>
  </si>
  <si>
    <t>Métricas de processo:</t>
  </si>
  <si>
    <t>Mecânica:</t>
  </si>
  <si>
    <t>Resultados financeiros: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</si>
  <si>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</si>
  <si>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</si>
  <si>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</si>
  <si>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</si>
  <si>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</si>
  <si>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</si>
  <si>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</si>
  <si>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</si>
  <si>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</si>
  <si>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</si>
  <si>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</si>
  <si>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</si>
  <si>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Baseline de volume:</t>
  </si>
  <si>
    <t>Incremento de volume:</t>
  </si>
  <si>
    <t>Total</t>
  </si>
  <si>
    <t>Total LY</t>
  </si>
  <si>
    <t>Novo Total</t>
  </si>
  <si>
    <t>Payback</t>
  </si>
  <si>
    <t>Facilidade de implantação</t>
  </si>
  <si>
    <t>Nota:</t>
  </si>
  <si>
    <t>Nota final</t>
  </si>
  <si>
    <t>Colocar que é nota de 1 a 5 sendo 5 maior concordância e 1 menor concordância</t>
  </si>
  <si>
    <t>Investimento em trade (R$)</t>
  </si>
  <si>
    <t>Real quilo da categoria (R$)</t>
  </si>
  <si>
    <t>Margem de contribuição da categoria (%)</t>
  </si>
  <si>
    <t>Total vol. com incremental</t>
  </si>
  <si>
    <t>Total fat. com incremental</t>
  </si>
  <si>
    <t>Resultado da ação</t>
  </si>
  <si>
    <t>Baseline de faturamento</t>
  </si>
  <si>
    <t>Incremento de faturamento</t>
  </si>
  <si>
    <t>Parâmetros do payback</t>
  </si>
  <si>
    <t>Nota 5</t>
  </si>
  <si>
    <t>Nota 4</t>
  </si>
  <si>
    <t>Nota 3</t>
  </si>
  <si>
    <t>Nota 2</t>
  </si>
  <si>
    <t>Nota 1</t>
  </si>
  <si>
    <t>Plano A</t>
  </si>
  <si>
    <t>Plano tático B - Campanha de ponto extra (categoria fermentado)</t>
  </si>
  <si>
    <t>Plano tático A - Campanha de positivação para aumentar DN (categoria fermentado)</t>
  </si>
  <si>
    <t>São Paulo Capital</t>
  </si>
  <si>
    <t>Light</t>
  </si>
  <si>
    <t>Todos</t>
  </si>
  <si>
    <r>
      <t xml:space="preserve">Colocação de 2.000 </t>
    </r>
    <r>
      <rPr>
        <i/>
        <sz val="9"/>
        <color theme="1"/>
        <rFont val="Calibri"/>
        <family val="2"/>
        <scheme val="minor"/>
      </rPr>
      <t>take-one</t>
    </r>
    <r>
      <rPr>
        <sz val="9"/>
        <color theme="1"/>
        <rFont val="Calibri"/>
        <family val="2"/>
        <scheme val="minor"/>
      </rPr>
      <t xml:space="preserve"> informando do novo lançamento Molico Dual.</t>
    </r>
  </si>
  <si>
    <t>Incrementar a venda da categoria através do crescimento do novo produto Molico Dual.</t>
  </si>
  <si>
    <t>Categoria light vem perdendo força para funcionais e precisamos reagir.</t>
  </si>
  <si>
    <t>Fortalecer linha infantil.</t>
  </si>
  <si>
    <t>São Paulo</t>
  </si>
  <si>
    <t>KA e Estratégicos</t>
  </si>
  <si>
    <t>Petit Suisse</t>
  </si>
  <si>
    <t>Leite Fermentado</t>
  </si>
  <si>
    <t>Concorrente tem melhor distribuição numérica, especialmente nos pequenos varejos.</t>
  </si>
  <si>
    <t>Aumentar distribuição numérica nos segmentos 1 a 4 e 5 a 9 em 3 pontos.</t>
  </si>
  <si>
    <t>Distribuidores</t>
  </si>
  <si>
    <t>Campanha de vendas com duração de um ano e prêmios trimestrais para os melhores resultados.</t>
  </si>
  <si>
    <t>Plano B</t>
  </si>
  <si>
    <t>Leite fermentado</t>
  </si>
  <si>
    <t>Plano C</t>
  </si>
  <si>
    <t>Plano D</t>
  </si>
  <si>
    <t>Plano  A</t>
  </si>
  <si>
    <t>Ranking dos planos</t>
  </si>
  <si>
    <t>Incremento dos planos (por mês)</t>
  </si>
  <si>
    <t>Incremento dos planos por categoria</t>
  </si>
  <si>
    <t>Incremento dos planos por geral</t>
  </si>
  <si>
    <t>Resumo dos planos</t>
  </si>
  <si>
    <t>Categoria</t>
  </si>
  <si>
    <t>Canal</t>
  </si>
  <si>
    <t>Incremento em volume</t>
  </si>
  <si>
    <t>Incremento em valor</t>
  </si>
  <si>
    <t>Investimento</t>
  </si>
  <si>
    <t>NOTAS</t>
  </si>
  <si>
    <t>NOTAL FINAL</t>
  </si>
  <si>
    <t>Plano  B</t>
  </si>
  <si>
    <t>Plano  C</t>
  </si>
  <si>
    <t>Plano  D</t>
  </si>
  <si>
    <t>Plano tático C - Campanha de ponto extra (categoria petit suisse)</t>
  </si>
  <si>
    <t>Plano tático D - Material de ponto de venda (categoria light)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</si>
  <si>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</si>
  <si>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</si>
  <si>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</si>
  <si>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</si>
  <si>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</si>
  <si>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</si>
  <si>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</si>
  <si>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</si>
  <si>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</si>
  <si>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</si>
  <si>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</si>
  <si>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</si>
  <si>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Baseline</t>
  </si>
  <si>
    <t>TOTAL</t>
  </si>
  <si>
    <t>gráficos</t>
  </si>
  <si>
    <t>Peso</t>
  </si>
  <si>
    <t>soma pesos</t>
  </si>
  <si>
    <t>roi</t>
  </si>
  <si>
    <t>Plano</t>
  </si>
  <si>
    <t>Nota</t>
  </si>
  <si>
    <t>Nota ponderada</t>
  </si>
  <si>
    <t>Resultado</t>
  </si>
  <si>
    <t>Σ Incremental das ações</t>
  </si>
  <si>
    <t>Σ Investimento em Trade</t>
  </si>
  <si>
    <t>investimento em trade</t>
  </si>
  <si>
    <t>Acao 1</t>
  </si>
  <si>
    <t>Acao 2</t>
  </si>
  <si>
    <t>Acao 3</t>
  </si>
  <si>
    <t>Acao 4</t>
  </si>
  <si>
    <t>Acao 5</t>
  </si>
  <si>
    <t>Acao 6</t>
  </si>
  <si>
    <t>Acao 7</t>
  </si>
  <si>
    <t>Acao 8</t>
  </si>
  <si>
    <t>Acao 9</t>
  </si>
  <si>
    <t>Acao 10</t>
  </si>
  <si>
    <t>Ranking das Ações</t>
  </si>
  <si>
    <t>Nota final das ações da categoria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</si>
  <si>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</si>
  <si>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</si>
  <si>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</si>
  <si>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</si>
  <si>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</si>
  <si>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</si>
  <si>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</si>
  <si>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</si>
  <si>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</si>
  <si>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</si>
  <si>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total</t>
  </si>
  <si>
    <t>Gráf 1</t>
  </si>
  <si>
    <t>TOTAL --&gt;</t>
  </si>
  <si>
    <t>Gráf 2</t>
  </si>
  <si>
    <t>BASELINE TOTAL</t>
  </si>
  <si>
    <t>Baseline Categorias</t>
  </si>
  <si>
    <t>Baseline+ incr</t>
  </si>
  <si>
    <t>incremental</t>
  </si>
  <si>
    <t>Gráf. Valor adicionado por categoria</t>
  </si>
  <si>
    <t>Gráf valor adicionado mês a mês</t>
  </si>
  <si>
    <t>Nota em célula nao-mesclada</t>
  </si>
  <si>
    <t>NOTA</t>
  </si>
  <si>
    <t>Número total de categorias</t>
  </si>
  <si>
    <t>média</t>
  </si>
  <si>
    <t>Ranking das categorias</t>
  </si>
  <si>
    <t>Nota final total ações das categorias</t>
  </si>
  <si>
    <t>ToolboxTM - Av. 9 De Julho, 5742 - Jardim Europa - (11) 4208-3417 - www.toolboxtm.com.br</t>
  </si>
  <si>
    <t>Cadastro</t>
  </si>
  <si>
    <t>Categorias</t>
  </si>
  <si>
    <t>Nome da categoria 1:</t>
  </si>
  <si>
    <t>Nome da categoria 2:</t>
  </si>
  <si>
    <t>Nome da categoria 3:</t>
  </si>
  <si>
    <t>Nome da categoria 4:</t>
  </si>
  <si>
    <t>Nome da categoria 5:</t>
  </si>
  <si>
    <t>Nome da categoria 6:</t>
  </si>
  <si>
    <t>Nome da categoria 7:</t>
  </si>
  <si>
    <t>Nome da categoria 8:</t>
  </si>
  <si>
    <t>Nome da categoria 9:</t>
  </si>
  <si>
    <t>Nome da categoria 10:</t>
  </si>
  <si>
    <t>Unidade de medida da categoria (kg/unidade/m³ etc)</t>
  </si>
  <si>
    <t>Nota 5 (até um ano)</t>
  </si>
  <si>
    <t>Nota 1 ( acima de 4 anos)</t>
  </si>
  <si>
    <t>Nota 4 (acima de 1 e até 2 anos)</t>
  </si>
  <si>
    <t>Nota 3 (acima de 2  e até 3 anos)</t>
  </si>
  <si>
    <t>Nota 2 (acima de 3 e até 4 anos)</t>
  </si>
  <si>
    <t>inserir coluna P, copiar fórmula para as demais e puxar para a célula d24</t>
  </si>
  <si>
    <t>fazer isso para roi, impacto nao financeiro, facilodade</t>
  </si>
  <si>
    <t>MÉDIA</t>
  </si>
  <si>
    <t>Nota real</t>
  </si>
  <si>
    <t>z</t>
  </si>
  <si>
    <t>nota com peso</t>
  </si>
  <si>
    <t>PESO AJUSTADO ( sem ROI e sem payback)</t>
  </si>
  <si>
    <t>PESO NÃO ajustado ( sem ROI e sem payback)</t>
  </si>
  <si>
    <t>t</t>
  </si>
  <si>
    <t>ação 1</t>
  </si>
  <si>
    <t>ação 2</t>
  </si>
  <si>
    <t>ação 3</t>
  </si>
  <si>
    <t>ação 4</t>
  </si>
  <si>
    <t>ação 5</t>
  </si>
  <si>
    <t>ação 6</t>
  </si>
  <si>
    <t>ação 7</t>
  </si>
  <si>
    <t>ação 8</t>
  </si>
  <si>
    <t>ação 9</t>
  </si>
  <si>
    <t>ação 10</t>
  </si>
  <si>
    <t>Nota ponderada pelo peso</t>
  </si>
  <si>
    <t>Impacto</t>
  </si>
  <si>
    <t>Parâmetros do payback para a nota abaixo</t>
  </si>
  <si>
    <t>teste</t>
  </si>
  <si>
    <t>Miscelânea</t>
  </si>
  <si>
    <t>Pesos dos indicadores de desempenho (%)</t>
  </si>
  <si>
    <t>Payback (em anos)</t>
  </si>
  <si>
    <t>Kg</t>
  </si>
  <si>
    <t>a</t>
  </si>
  <si>
    <t>IR</t>
  </si>
  <si>
    <t>preco</t>
  </si>
  <si>
    <t>Cadastre aqui as categorias e os pesos dos indicadores de desempenho que farão parte da sua planilha</t>
  </si>
  <si>
    <t>Pontuação dos indicadores de desempenho da ação (notas de 1 a 5)</t>
  </si>
  <si>
    <t>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</si>
</sst>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0.000"/>
    <numFmt numFmtId="168" formatCode="0.000000000"/>
    <numFmt numFmtId="169" formatCode="&quot;R$&quot;\ #,##0"/>
    <numFmt numFmtId="170" formatCode="0.0%"/>
    <numFmt numFmtId="171" formatCode="&quot;Nota pela média aritmética: &quot;\ 0.00"/>
    <numFmt numFmtId="172" formatCode="&quot;R$&quot;\ #,##0.00"/>
  </numFmts>
  <fonts count="43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1"/>
      <name val="Calibri"/>
      <family val="2"/>
    </font>
    <font>
      <b/>
      <sz val="9"/>
      <name val="Calibri"/>
      <family val="2"/>
      <scheme val="minor"/>
    </font>
    <font>
      <sz val="9"/>
      <color rgb="FFFFFF99"/>
      <name val="Calibri"/>
      <family val="2"/>
      <scheme val="minor"/>
    </font>
    <font>
      <sz val="16"/>
      <color rgb="FFFFFF99"/>
      <name val="Calibri"/>
      <family val="2"/>
      <scheme val="minor"/>
    </font>
    <font>
      <b/>
      <sz val="16"/>
      <color rgb="FFFFFF99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 tint="0.499984740745262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16"/>
      <color theme="0"/>
      <name val="Calibri"/>
      <family val="2"/>
      <scheme val="minor"/>
    </font>
    <font>
      <b/>
      <i/>
      <sz val="16"/>
      <color indexed="9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9"/>
      <color indexed="8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0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theme="8" tint="0.59999389629810485"/>
      <name val="Calibri"/>
      <family val="2"/>
      <scheme val="minor"/>
    </font>
    <font>
      <sz val="9"/>
      <color theme="4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6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1"/>
      <color theme="2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</fills>
  <borders count="6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</cellStyleXfs>
  <cellXfs count="572">
    <xf numFmtId="0" fontId="0" fillId="0" borderId="0" xfId="0"/>
    <xf numFmtId="0" fontId="1" fillId="0" borderId="0" xfId="0" applyFont="1"/>
    <xf numFmtId="0" fontId="3" fillId="0" borderId="0" xfId="0" applyFont="1"/>
    <xf numFmtId="0" fontId="1" fillId="2" borderId="0" xfId="0" applyFont="1" applyFill="1"/>
    <xf numFmtId="0" fontId="5" fillId="2" borderId="0" xfId="0" applyFont="1" applyFill="1"/>
    <xf numFmtId="0" fontId="3" fillId="2" borderId="0" xfId="0" applyFont="1" applyFill="1" applyAlignment="1">
      <alignment horizontal="left" vertical="top" wrapText="1"/>
    </xf>
    <xf numFmtId="0" fontId="1" fillId="2" borderId="0" xfId="0" applyFont="1" applyFill="1" applyAlignment="1">
      <alignment horizontal="left" vertical="top" wrapText="1"/>
    </xf>
    <xf numFmtId="164" fontId="1" fillId="2" borderId="0" xfId="0" applyNumberFormat="1" applyFont="1" applyFill="1" applyBorder="1"/>
    <xf numFmtId="0" fontId="1" fillId="2" borderId="0" xfId="0" applyFont="1" applyFill="1" applyBorder="1"/>
    <xf numFmtId="0" fontId="3" fillId="2" borderId="2" xfId="0" applyFont="1" applyFill="1" applyBorder="1"/>
    <xf numFmtId="0" fontId="1" fillId="2" borderId="3" xfId="0" applyFont="1" applyFill="1" applyBorder="1"/>
    <xf numFmtId="0" fontId="1" fillId="2" borderId="4" xfId="0" applyFont="1" applyFill="1" applyBorder="1"/>
    <xf numFmtId="9" fontId="1" fillId="2" borderId="5" xfId="0" applyNumberFormat="1" applyFont="1" applyFill="1" applyBorder="1" applyAlignment="1">
      <alignment horizontal="left"/>
    </xf>
    <xf numFmtId="0" fontId="1" fillId="2" borderId="6" xfId="0" applyFont="1" applyFill="1" applyBorder="1"/>
    <xf numFmtId="0" fontId="1" fillId="2" borderId="5" xfId="0" applyFont="1" applyFill="1" applyBorder="1"/>
    <xf numFmtId="0" fontId="1" fillId="2" borderId="7" xfId="0" applyFont="1" applyFill="1" applyBorder="1"/>
    <xf numFmtId="0" fontId="1" fillId="2" borderId="8" xfId="0" applyFont="1" applyFill="1" applyBorder="1"/>
    <xf numFmtId="0" fontId="1" fillId="2" borderId="9" xfId="0" applyFont="1" applyFill="1" applyBorder="1"/>
    <xf numFmtId="0" fontId="5" fillId="2" borderId="2" xfId="0" applyFont="1" applyFill="1" applyBorder="1"/>
    <xf numFmtId="0" fontId="3" fillId="2" borderId="0" xfId="0" applyFont="1" applyFill="1" applyBorder="1" applyAlignment="1">
      <alignment horizontal="center" vertical="center"/>
    </xf>
    <xf numFmtId="164" fontId="1" fillId="3" borderId="0" xfId="1" applyFont="1" applyFill="1" applyBorder="1"/>
    <xf numFmtId="164" fontId="1" fillId="2" borderId="0" xfId="1" applyFont="1" applyFill="1" applyBorder="1"/>
    <xf numFmtId="0" fontId="3" fillId="2" borderId="0" xfId="0" applyFont="1" applyFill="1" applyBorder="1" applyAlignment="1">
      <alignment horizontal="center" vertical="center"/>
    </xf>
    <xf numFmtId="164" fontId="1" fillId="2" borderId="8" xfId="0" applyNumberFormat="1" applyFont="1" applyFill="1" applyBorder="1"/>
    <xf numFmtId="164" fontId="1" fillId="4" borderId="0" xfId="1" applyFont="1" applyFill="1" applyBorder="1"/>
    <xf numFmtId="0" fontId="3" fillId="2" borderId="3" xfId="0" applyFont="1" applyFill="1" applyBorder="1"/>
    <xf numFmtId="0" fontId="1" fillId="3" borderId="5" xfId="0" applyFont="1" applyFill="1" applyBorder="1"/>
    <xf numFmtId="9" fontId="3" fillId="3" borderId="1" xfId="0" applyNumberFormat="1" applyFont="1" applyFill="1" applyBorder="1" applyAlignment="1">
      <alignment horizontal="center"/>
    </xf>
    <xf numFmtId="0" fontId="3" fillId="2" borderId="5" xfId="0" applyFont="1" applyFill="1" applyBorder="1" applyAlignment="1">
      <alignment horizontal="left" vertical="top" wrapText="1"/>
    </xf>
    <xf numFmtId="0" fontId="5" fillId="2" borderId="5" xfId="0" applyFont="1" applyFill="1" applyBorder="1"/>
    <xf numFmtId="0" fontId="3" fillId="2" borderId="0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center" vertical="center"/>
    </xf>
    <xf numFmtId="0" fontId="1" fillId="2" borderId="14" xfId="0" applyFont="1" applyFill="1" applyBorder="1"/>
    <xf numFmtId="0" fontId="1" fillId="2" borderId="15" xfId="0" applyFont="1" applyFill="1" applyBorder="1"/>
    <xf numFmtId="0" fontId="1" fillId="2" borderId="12" xfId="0" applyFont="1" applyFill="1" applyBorder="1"/>
    <xf numFmtId="0" fontId="1" fillId="2" borderId="13" xfId="0" applyFont="1" applyFill="1" applyBorder="1"/>
    <xf numFmtId="0" fontId="5" fillId="0" borderId="0" xfId="0" applyFont="1"/>
    <xf numFmtId="164" fontId="1" fillId="0" borderId="0" xfId="0" applyNumberFormat="1" applyFont="1"/>
    <xf numFmtId="0" fontId="1" fillId="0" borderId="0" xfId="0" applyFont="1" applyFill="1"/>
    <xf numFmtId="164" fontId="1" fillId="0" borderId="0" xfId="0" applyNumberFormat="1" applyFont="1" applyFill="1"/>
    <xf numFmtId="164" fontId="1" fillId="0" borderId="0" xfId="0" applyNumberFormat="1" applyFont="1" applyFill="1" applyBorder="1"/>
    <xf numFmtId="0" fontId="1" fillId="0" borderId="0" xfId="0" applyFont="1" applyFill="1" applyBorder="1"/>
    <xf numFmtId="0" fontId="1" fillId="0" borderId="4" xfId="0" applyFont="1" applyBorder="1"/>
    <xf numFmtId="0" fontId="1" fillId="0" borderId="5" xfId="0" applyFont="1" applyBorder="1"/>
    <xf numFmtId="0" fontId="1" fillId="0" borderId="6" xfId="0" applyFont="1" applyBorder="1"/>
    <xf numFmtId="164" fontId="1" fillId="0" borderId="6" xfId="0" applyNumberFormat="1" applyFont="1" applyBorder="1"/>
    <xf numFmtId="9" fontId="1" fillId="0" borderId="6" xfId="0" applyNumberFormat="1" applyFont="1" applyBorder="1"/>
    <xf numFmtId="0" fontId="1" fillId="0" borderId="7" xfId="0" applyFont="1" applyBorder="1"/>
    <xf numFmtId="0" fontId="1" fillId="0" borderId="9" xfId="0" applyFont="1" applyBorder="1"/>
    <xf numFmtId="0" fontId="3" fillId="0" borderId="2" xfId="0" applyFont="1" applyBorder="1"/>
    <xf numFmtId="0" fontId="1" fillId="8" borderId="27" xfId="0" applyFont="1" applyFill="1" applyBorder="1"/>
    <xf numFmtId="0" fontId="1" fillId="8" borderId="28" xfId="0" applyFont="1" applyFill="1" applyBorder="1"/>
    <xf numFmtId="9" fontId="1" fillId="2" borderId="0" xfId="0" applyNumberFormat="1" applyFont="1" applyFill="1" applyBorder="1" applyAlignment="1">
      <alignment horizontal="left"/>
    </xf>
    <xf numFmtId="0" fontId="10" fillId="2" borderId="0" xfId="0" applyFont="1" applyFill="1"/>
    <xf numFmtId="0" fontId="1" fillId="8" borderId="29" xfId="0" applyFont="1" applyFill="1" applyBorder="1"/>
    <xf numFmtId="0" fontId="11" fillId="2" borderId="0" xfId="0" applyFont="1" applyFill="1"/>
    <xf numFmtId="0" fontId="11" fillId="2" borderId="0" xfId="0" applyFont="1" applyFill="1" applyBorder="1"/>
    <xf numFmtId="0" fontId="11" fillId="2" borderId="19" xfId="0" applyFont="1" applyFill="1" applyBorder="1"/>
    <xf numFmtId="0" fontId="11" fillId="2" borderId="20" xfId="0" applyFont="1" applyFill="1" applyBorder="1"/>
    <xf numFmtId="0" fontId="11" fillId="2" borderId="21" xfId="0" applyFont="1" applyFill="1" applyBorder="1"/>
    <xf numFmtId="0" fontId="11" fillId="2" borderId="22" xfId="0" applyFont="1" applyFill="1" applyBorder="1"/>
    <xf numFmtId="164" fontId="11" fillId="2" borderId="0" xfId="1" applyFont="1" applyFill="1" applyBorder="1"/>
    <xf numFmtId="0" fontId="11" fillId="2" borderId="23" xfId="0" applyFont="1" applyFill="1" applyBorder="1"/>
    <xf numFmtId="0" fontId="11" fillId="2" borderId="0" xfId="0" applyFont="1" applyFill="1" applyBorder="1" applyAlignment="1">
      <alignment horizontal="center"/>
    </xf>
    <xf numFmtId="3" fontId="11" fillId="2" borderId="0" xfId="0" applyNumberFormat="1" applyFont="1" applyFill="1" applyBorder="1" applyAlignment="1">
      <alignment horizontal="center"/>
    </xf>
    <xf numFmtId="164" fontId="11" fillId="2" borderId="0" xfId="1" applyFont="1" applyFill="1" applyBorder="1" applyAlignment="1">
      <alignment horizontal="center"/>
    </xf>
    <xf numFmtId="166" fontId="11" fillId="2" borderId="0" xfId="0" applyNumberFormat="1" applyFont="1" applyFill="1" applyBorder="1"/>
    <xf numFmtId="0" fontId="11" fillId="2" borderId="22" xfId="0" applyFont="1" applyFill="1" applyBorder="1" applyAlignment="1">
      <alignment horizontal="center"/>
    </xf>
    <xf numFmtId="0" fontId="11" fillId="2" borderId="24" xfId="0" applyFont="1" applyFill="1" applyBorder="1"/>
    <xf numFmtId="0" fontId="11" fillId="2" borderId="25" xfId="0" applyFont="1" applyFill="1" applyBorder="1"/>
    <xf numFmtId="166" fontId="11" fillId="2" borderId="25" xfId="0" applyNumberFormat="1" applyFont="1" applyFill="1" applyBorder="1"/>
    <xf numFmtId="0" fontId="11" fillId="2" borderId="26" xfId="0" applyFont="1" applyFill="1" applyBorder="1"/>
    <xf numFmtId="9" fontId="11" fillId="2" borderId="0" xfId="0" applyNumberFormat="1" applyFont="1" applyFill="1" applyBorder="1" applyAlignment="1">
      <alignment horizontal="center"/>
    </xf>
    <xf numFmtId="2" fontId="11" fillId="2" borderId="23" xfId="0" applyNumberFormat="1" applyFont="1" applyFill="1" applyBorder="1" applyAlignment="1">
      <alignment horizontal="center"/>
    </xf>
    <xf numFmtId="2" fontId="11" fillId="2" borderId="0" xfId="0" applyNumberFormat="1" applyFont="1" applyFill="1" applyBorder="1" applyAlignment="1">
      <alignment horizontal="center"/>
    </xf>
    <xf numFmtId="0" fontId="11" fillId="2" borderId="24" xfId="0" applyFont="1" applyFill="1" applyBorder="1" applyAlignment="1">
      <alignment horizontal="center"/>
    </xf>
    <xf numFmtId="0" fontId="11" fillId="2" borderId="25" xfId="0" applyFont="1" applyFill="1" applyBorder="1" applyAlignment="1">
      <alignment horizontal="center"/>
    </xf>
    <xf numFmtId="9" fontId="11" fillId="2" borderId="25" xfId="0" applyNumberFormat="1" applyFont="1" applyFill="1" applyBorder="1" applyAlignment="1">
      <alignment horizontal="center"/>
    </xf>
    <xf numFmtId="2" fontId="11" fillId="2" borderId="26" xfId="0" applyNumberFormat="1" applyFont="1" applyFill="1" applyBorder="1" applyAlignment="1">
      <alignment horizontal="center"/>
    </xf>
    <xf numFmtId="2" fontId="11" fillId="2" borderId="25" xfId="0" applyNumberFormat="1" applyFont="1" applyFill="1" applyBorder="1" applyAlignment="1">
      <alignment horizontal="center"/>
    </xf>
    <xf numFmtId="168" fontId="11" fillId="11" borderId="26" xfId="0" applyNumberFormat="1" applyFont="1" applyFill="1" applyBorder="1" applyAlignment="1">
      <alignment horizontal="center"/>
    </xf>
    <xf numFmtId="168" fontId="11" fillId="2" borderId="0" xfId="0" applyNumberFormat="1" applyFont="1" applyFill="1"/>
    <xf numFmtId="9" fontId="11" fillId="2" borderId="0" xfId="0" applyNumberFormat="1" applyFont="1" applyFill="1"/>
    <xf numFmtId="166" fontId="11" fillId="2" borderId="0" xfId="1" applyNumberFormat="1" applyFont="1" applyFill="1" applyBorder="1"/>
    <xf numFmtId="166" fontId="11" fillId="2" borderId="23" xfId="1" applyNumberFormat="1" applyFont="1" applyFill="1" applyBorder="1"/>
    <xf numFmtId="166" fontId="11" fillId="2" borderId="23" xfId="0" applyNumberFormat="1" applyFont="1" applyFill="1" applyBorder="1"/>
    <xf numFmtId="0" fontId="10" fillId="6" borderId="0" xfId="0" applyFont="1" applyFill="1"/>
    <xf numFmtId="0" fontId="13" fillId="2" borderId="0" xfId="0" applyFont="1" applyFill="1" applyBorder="1"/>
    <xf numFmtId="9" fontId="11" fillId="2" borderId="0" xfId="0" applyNumberFormat="1" applyFont="1" applyFill="1" applyBorder="1" applyAlignment="1">
      <alignment horizontal="left"/>
    </xf>
    <xf numFmtId="0" fontId="11" fillId="2" borderId="0" xfId="0" applyFont="1" applyFill="1" applyAlignment="1">
      <alignment horizontal="center"/>
    </xf>
    <xf numFmtId="0" fontId="11" fillId="12" borderId="0" xfId="0" applyFont="1" applyFill="1" applyAlignment="1">
      <alignment horizontal="left"/>
    </xf>
    <xf numFmtId="0" fontId="11" fillId="12" borderId="0" xfId="0" applyFont="1" applyFill="1" applyAlignment="1">
      <alignment horizontal="center"/>
    </xf>
    <xf numFmtId="0" fontId="11" fillId="12" borderId="0" xfId="0" applyNumberFormat="1" applyFont="1" applyFill="1" applyAlignment="1">
      <alignment horizontal="center"/>
    </xf>
    <xf numFmtId="2" fontId="9" fillId="2" borderId="0" xfId="0" applyNumberFormat="1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3" fontId="1" fillId="2" borderId="0" xfId="0" applyNumberFormat="1" applyFont="1" applyFill="1" applyBorder="1"/>
    <xf numFmtId="0" fontId="14" fillId="2" borderId="0" xfId="0" applyFont="1" applyFill="1"/>
    <xf numFmtId="0" fontId="14" fillId="2" borderId="0" xfId="0" applyFont="1" applyFill="1" applyBorder="1"/>
    <xf numFmtId="2" fontId="15" fillId="2" borderId="0" xfId="0" applyNumberFormat="1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14" fillId="12" borderId="0" xfId="0" applyFont="1" applyFill="1" applyAlignment="1">
      <alignment horizontal="left"/>
    </xf>
    <xf numFmtId="3" fontId="11" fillId="2" borderId="0" xfId="0" applyNumberFormat="1" applyFont="1" applyFill="1"/>
    <xf numFmtId="167" fontId="17" fillId="2" borderId="0" xfId="0" applyNumberFormat="1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/>
    </xf>
    <xf numFmtId="2" fontId="18" fillId="2" borderId="0" xfId="0" applyNumberFormat="1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11" fillId="2" borderId="16" xfId="0" applyFont="1" applyFill="1" applyBorder="1"/>
    <xf numFmtId="9" fontId="11" fillId="2" borderId="0" xfId="0" applyNumberFormat="1" applyFont="1" applyFill="1" applyBorder="1"/>
    <xf numFmtId="0" fontId="11" fillId="14" borderId="20" xfId="0" applyFont="1" applyFill="1" applyBorder="1"/>
    <xf numFmtId="0" fontId="11" fillId="14" borderId="0" xfId="0" applyFont="1" applyFill="1" applyBorder="1"/>
    <xf numFmtId="0" fontId="0" fillId="0" borderId="0" xfId="0" applyBorder="1"/>
    <xf numFmtId="0" fontId="0" fillId="0" borderId="0" xfId="0" applyFill="1"/>
    <xf numFmtId="0" fontId="11" fillId="0" borderId="0" xfId="0" applyFont="1" applyFill="1"/>
    <xf numFmtId="0" fontId="11" fillId="0" borderId="0" xfId="0" applyFont="1" applyFill="1" applyBorder="1"/>
    <xf numFmtId="3" fontId="11" fillId="0" borderId="0" xfId="0" applyNumberFormat="1" applyFont="1" applyFill="1" applyBorder="1"/>
    <xf numFmtId="3" fontId="11" fillId="2" borderId="0" xfId="0" applyNumberFormat="1" applyFont="1" applyFill="1" applyBorder="1"/>
    <xf numFmtId="167" fontId="17" fillId="2" borderId="0" xfId="0" applyNumberFormat="1" applyFont="1" applyFill="1" applyBorder="1" applyAlignment="1">
      <alignment vertical="center"/>
    </xf>
    <xf numFmtId="167" fontId="11" fillId="2" borderId="0" xfId="0" applyNumberFormat="1" applyFont="1" applyFill="1" applyBorder="1"/>
    <xf numFmtId="0" fontId="11" fillId="12" borderId="0" xfId="0" applyFont="1" applyFill="1" applyBorder="1" applyAlignment="1">
      <alignment horizontal="center"/>
    </xf>
    <xf numFmtId="0" fontId="1" fillId="0" borderId="0" xfId="0" applyFont="1" applyFill="1" applyProtection="1">
      <protection hidden="1"/>
    </xf>
    <xf numFmtId="0" fontId="1" fillId="0" borderId="0" xfId="0" applyFont="1" applyFill="1" applyBorder="1" applyProtection="1">
      <protection hidden="1"/>
    </xf>
    <xf numFmtId="0" fontId="1" fillId="2" borderId="0" xfId="0" applyFont="1" applyFill="1" applyProtection="1">
      <protection hidden="1"/>
    </xf>
    <xf numFmtId="3" fontId="1" fillId="0" borderId="0" xfId="0" applyNumberFormat="1" applyFont="1" applyFill="1" applyBorder="1" applyProtection="1">
      <protection hidden="1"/>
    </xf>
    <xf numFmtId="166" fontId="1" fillId="2" borderId="0" xfId="0" applyNumberFormat="1" applyFont="1" applyFill="1" applyProtection="1">
      <protection hidden="1"/>
    </xf>
    <xf numFmtId="0" fontId="29" fillId="15" borderId="1" xfId="0" applyFont="1" applyFill="1" applyBorder="1" applyAlignment="1" applyProtection="1">
      <alignment horizontal="center"/>
      <protection hidden="1"/>
    </xf>
    <xf numFmtId="3" fontId="29" fillId="15" borderId="1" xfId="0" applyNumberFormat="1" applyFont="1" applyFill="1" applyBorder="1" applyAlignment="1" applyProtection="1">
      <alignment horizontal="center"/>
      <protection hidden="1"/>
    </xf>
    <xf numFmtId="0" fontId="12" fillId="2" borderId="40" xfId="0" applyFont="1" applyFill="1" applyBorder="1" applyProtection="1">
      <protection hidden="1"/>
    </xf>
    <xf numFmtId="169" fontId="9" fillId="2" borderId="40" xfId="0" applyNumberFormat="1" applyFont="1" applyFill="1" applyBorder="1" applyProtection="1">
      <protection hidden="1"/>
    </xf>
    <xf numFmtId="0" fontId="21" fillId="2" borderId="0" xfId="0" applyFont="1" applyFill="1" applyProtection="1">
      <protection hidden="1"/>
    </xf>
    <xf numFmtId="0" fontId="21" fillId="0" borderId="0" xfId="0" applyFont="1" applyFill="1" applyBorder="1" applyProtection="1">
      <protection hidden="1"/>
    </xf>
    <xf numFmtId="0" fontId="9" fillId="4" borderId="40" xfId="0" applyFont="1" applyFill="1" applyBorder="1" applyProtection="1">
      <protection hidden="1"/>
    </xf>
    <xf numFmtId="9" fontId="9" fillId="4" borderId="40" xfId="0" applyNumberFormat="1" applyFont="1" applyFill="1" applyBorder="1" applyAlignment="1" applyProtection="1">
      <alignment horizontal="center"/>
      <protection hidden="1"/>
    </xf>
    <xf numFmtId="165" fontId="9" fillId="4" borderId="40" xfId="0" applyNumberFormat="1" applyFont="1" applyFill="1" applyBorder="1" applyAlignment="1" applyProtection="1">
      <alignment horizontal="center"/>
      <protection hidden="1"/>
    </xf>
    <xf numFmtId="2" fontId="9" fillId="4" borderId="40" xfId="0" applyNumberFormat="1" applyFont="1" applyFill="1" applyBorder="1" applyAlignment="1" applyProtection="1">
      <alignment horizontal="center"/>
      <protection hidden="1"/>
    </xf>
    <xf numFmtId="0" fontId="9" fillId="2" borderId="41" xfId="0" applyFont="1" applyFill="1" applyBorder="1" applyProtection="1">
      <protection hidden="1"/>
    </xf>
    <xf numFmtId="169" fontId="9" fillId="2" borderId="41" xfId="0" applyNumberFormat="1" applyFont="1" applyFill="1" applyBorder="1" applyProtection="1">
      <protection hidden="1"/>
    </xf>
    <xf numFmtId="167" fontId="8" fillId="4" borderId="40" xfId="0" applyNumberFormat="1" applyFont="1" applyFill="1" applyBorder="1" applyAlignment="1" applyProtection="1">
      <alignment vertical="center"/>
      <protection hidden="1"/>
    </xf>
    <xf numFmtId="2" fontId="8" fillId="4" borderId="40" xfId="0" applyNumberFormat="1" applyFont="1" applyFill="1" applyBorder="1" applyAlignment="1" applyProtection="1">
      <alignment horizontal="center" vertical="center"/>
      <protection hidden="1"/>
    </xf>
    <xf numFmtId="0" fontId="9" fillId="4" borderId="41" xfId="0" applyFont="1" applyFill="1" applyBorder="1" applyProtection="1">
      <protection hidden="1"/>
    </xf>
    <xf numFmtId="9" fontId="9" fillId="4" borderId="41" xfId="0" applyNumberFormat="1" applyFont="1" applyFill="1" applyBorder="1" applyAlignment="1" applyProtection="1">
      <alignment horizontal="center"/>
      <protection hidden="1"/>
    </xf>
    <xf numFmtId="165" fontId="9" fillId="4" borderId="41" xfId="0" applyNumberFormat="1" applyFont="1" applyFill="1" applyBorder="1" applyAlignment="1" applyProtection="1">
      <alignment horizontal="center"/>
      <protection hidden="1"/>
    </xf>
    <xf numFmtId="2" fontId="9" fillId="4" borderId="41" xfId="0" applyNumberFormat="1" applyFont="1" applyFill="1" applyBorder="1" applyAlignment="1" applyProtection="1">
      <alignment horizontal="center"/>
      <protection hidden="1"/>
    </xf>
    <xf numFmtId="0" fontId="9" fillId="2" borderId="42" xfId="0" applyFont="1" applyFill="1" applyBorder="1" applyProtection="1">
      <protection hidden="1"/>
    </xf>
    <xf numFmtId="169" fontId="9" fillId="2" borderId="42" xfId="0" applyNumberFormat="1" applyFont="1" applyFill="1" applyBorder="1" applyProtection="1">
      <protection hidden="1"/>
    </xf>
    <xf numFmtId="2" fontId="8" fillId="4" borderId="41" xfId="0" applyNumberFormat="1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Border="1" applyProtection="1">
      <protection hidden="1"/>
    </xf>
    <xf numFmtId="169" fontId="9" fillId="2" borderId="0" xfId="0" applyNumberFormat="1" applyFont="1" applyFill="1" applyBorder="1" applyProtection="1">
      <protection hidden="1"/>
    </xf>
    <xf numFmtId="0" fontId="9" fillId="4" borderId="43" xfId="0" applyFont="1" applyFill="1" applyBorder="1" applyProtection="1">
      <protection hidden="1"/>
    </xf>
    <xf numFmtId="9" fontId="9" fillId="4" borderId="43" xfId="0" applyNumberFormat="1" applyFont="1" applyFill="1" applyBorder="1" applyAlignment="1" applyProtection="1">
      <alignment horizontal="center"/>
      <protection hidden="1"/>
    </xf>
    <xf numFmtId="165" fontId="9" fillId="4" borderId="43" xfId="0" applyNumberFormat="1" applyFont="1" applyFill="1" applyBorder="1" applyAlignment="1" applyProtection="1">
      <alignment horizontal="center"/>
      <protection hidden="1"/>
    </xf>
    <xf numFmtId="2" fontId="9" fillId="4" borderId="43" xfId="0" applyNumberFormat="1" applyFont="1" applyFill="1" applyBorder="1" applyAlignment="1" applyProtection="1">
      <alignment horizontal="center"/>
      <protection hidden="1"/>
    </xf>
    <xf numFmtId="169" fontId="1" fillId="2" borderId="0" xfId="0" applyNumberFormat="1" applyFont="1" applyFill="1" applyProtection="1">
      <protection hidden="1"/>
    </xf>
    <xf numFmtId="0" fontId="8" fillId="4" borderId="1" xfId="0" applyFont="1" applyFill="1" applyBorder="1" applyProtection="1">
      <protection hidden="1"/>
    </xf>
    <xf numFmtId="9" fontId="8" fillId="4" borderId="1" xfId="2" applyFont="1" applyFill="1" applyBorder="1" applyAlignment="1" applyProtection="1">
      <alignment horizontal="center"/>
      <protection hidden="1"/>
    </xf>
    <xf numFmtId="0" fontId="8" fillId="4" borderId="1" xfId="0" applyFont="1" applyFill="1" applyBorder="1" applyAlignment="1" applyProtection="1">
      <alignment horizontal="center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167" fontId="6" fillId="0" borderId="0" xfId="0" applyNumberFormat="1" applyFont="1" applyFill="1" applyBorder="1" applyAlignment="1" applyProtection="1">
      <alignment horizontal="center" vertical="center"/>
      <protection hidden="1"/>
    </xf>
    <xf numFmtId="167" fontId="8" fillId="4" borderId="42" xfId="0" applyNumberFormat="1" applyFont="1" applyFill="1" applyBorder="1" applyAlignment="1" applyProtection="1">
      <alignment vertical="center"/>
      <protection hidden="1"/>
    </xf>
    <xf numFmtId="2" fontId="8" fillId="4" borderId="42" xfId="0" applyNumberFormat="1" applyFont="1" applyFill="1" applyBorder="1" applyAlignment="1" applyProtection="1">
      <alignment horizontal="center" vertical="center"/>
      <protection hidden="1"/>
    </xf>
    <xf numFmtId="3" fontId="1" fillId="2" borderId="0" xfId="0" applyNumberFormat="1" applyFont="1" applyFill="1" applyProtection="1">
      <protection hidden="1"/>
    </xf>
    <xf numFmtId="0" fontId="14" fillId="2" borderId="0" xfId="0" applyFont="1" applyFill="1" applyProtection="1">
      <protection hidden="1"/>
    </xf>
    <xf numFmtId="0" fontId="14" fillId="0" borderId="0" xfId="0" applyFont="1" applyFill="1" applyBorder="1" applyProtection="1">
      <protection hidden="1"/>
    </xf>
    <xf numFmtId="9" fontId="8" fillId="4" borderId="1" xfId="0" applyNumberFormat="1" applyFont="1" applyFill="1" applyBorder="1" applyAlignment="1" applyProtection="1">
      <alignment horizontal="center"/>
      <protection hidden="1"/>
    </xf>
    <xf numFmtId="2" fontId="8" fillId="4" borderId="1" xfId="0" applyNumberFormat="1" applyFont="1" applyFill="1" applyBorder="1" applyAlignment="1" applyProtection="1">
      <alignment horizontal="center"/>
      <protection hidden="1"/>
    </xf>
    <xf numFmtId="165" fontId="6" fillId="0" borderId="0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Protection="1">
      <protection hidden="1"/>
    </xf>
    <xf numFmtId="167" fontId="6" fillId="2" borderId="0" xfId="0" applyNumberFormat="1" applyFont="1" applyFill="1" applyBorder="1" applyAlignment="1" applyProtection="1">
      <alignment horizontal="center" vertical="center"/>
      <protection hidden="1"/>
    </xf>
    <xf numFmtId="167" fontId="8" fillId="2" borderId="0" xfId="0" applyNumberFormat="1" applyFont="1" applyFill="1" applyBorder="1" applyAlignment="1" applyProtection="1">
      <alignment vertical="center"/>
      <protection hidden="1"/>
    </xf>
    <xf numFmtId="167" fontId="8" fillId="2" borderId="0" xfId="0" applyNumberFormat="1" applyFont="1" applyFill="1" applyBorder="1" applyAlignment="1" applyProtection="1">
      <alignment horizontal="center" vertical="center"/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Protection="1"/>
    <xf numFmtId="0" fontId="3" fillId="2" borderId="0" xfId="0" applyFont="1" applyFill="1" applyAlignment="1" applyProtection="1">
      <alignment horizontal="left" vertical="top" wrapText="1"/>
      <protection hidden="1"/>
    </xf>
    <xf numFmtId="0" fontId="1" fillId="2" borderId="0" xfId="0" applyFont="1" applyFill="1" applyAlignment="1" applyProtection="1">
      <alignment horizontal="left" vertical="top" wrapText="1"/>
      <protection hidden="1"/>
    </xf>
    <xf numFmtId="0" fontId="3" fillId="2" borderId="2" xfId="0" applyFont="1" applyFill="1" applyBorder="1" applyProtection="1">
      <protection hidden="1"/>
    </xf>
    <xf numFmtId="0" fontId="1" fillId="2" borderId="3" xfId="0" applyFont="1" applyFill="1" applyBorder="1" applyProtection="1">
      <protection hidden="1"/>
    </xf>
    <xf numFmtId="0" fontId="1" fillId="2" borderId="4" xfId="0" applyFont="1" applyFill="1" applyBorder="1" applyProtection="1">
      <protection hidden="1"/>
    </xf>
    <xf numFmtId="0" fontId="5" fillId="2" borderId="5" xfId="0" applyFont="1" applyFill="1" applyBorder="1" applyProtection="1">
      <protection hidden="1"/>
    </xf>
    <xf numFmtId="0" fontId="1" fillId="2" borderId="0" xfId="0" applyFont="1" applyFill="1" applyBorder="1" applyProtection="1">
      <protection hidden="1"/>
    </xf>
    <xf numFmtId="0" fontId="1" fillId="2" borderId="6" xfId="0" applyFont="1" applyFill="1" applyBorder="1" applyProtection="1">
      <protection hidden="1"/>
    </xf>
    <xf numFmtId="0" fontId="1" fillId="2" borderId="5" xfId="0" applyFont="1" applyFill="1" applyBorder="1" applyProtection="1">
      <protection hidden="1"/>
    </xf>
    <xf numFmtId="0" fontId="3" fillId="2" borderId="0" xfId="0" applyFont="1" applyFill="1" applyBorder="1" applyAlignment="1" applyProtection="1">
      <alignment horizontal="left" vertical="top" wrapText="1"/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3" fillId="2" borderId="5" xfId="0" applyFont="1" applyFill="1" applyBorder="1" applyAlignment="1" applyProtection="1">
      <alignment horizontal="left" vertical="top" wrapText="1"/>
      <protection hidden="1"/>
    </xf>
    <xf numFmtId="164" fontId="1" fillId="2" borderId="0" xfId="1" applyFont="1" applyFill="1" applyBorder="1" applyProtection="1">
      <protection hidden="1"/>
    </xf>
    <xf numFmtId="0" fontId="1" fillId="12" borderId="0" xfId="0" applyFont="1" applyFill="1" applyBorder="1" applyProtection="1">
      <protection hidden="1"/>
    </xf>
    <xf numFmtId="164" fontId="1" fillId="12" borderId="0" xfId="0" applyNumberFormat="1" applyFont="1" applyFill="1" applyBorder="1" applyProtection="1">
      <protection hidden="1"/>
    </xf>
    <xf numFmtId="0" fontId="1" fillId="0" borderId="5" xfId="0" applyFont="1" applyFill="1" applyBorder="1" applyProtection="1">
      <protection hidden="1"/>
    </xf>
    <xf numFmtId="0" fontId="1" fillId="2" borderId="7" xfId="0" applyFont="1" applyFill="1" applyBorder="1" applyProtection="1">
      <protection hidden="1"/>
    </xf>
    <xf numFmtId="0" fontId="1" fillId="2" borderId="8" xfId="0" applyFont="1" applyFill="1" applyBorder="1" applyProtection="1">
      <protection hidden="1"/>
    </xf>
    <xf numFmtId="164" fontId="1" fillId="2" borderId="8" xfId="0" applyNumberFormat="1" applyFont="1" applyFill="1" applyBorder="1" applyProtection="1">
      <protection hidden="1"/>
    </xf>
    <xf numFmtId="0" fontId="1" fillId="2" borderId="9" xfId="0" applyFont="1" applyFill="1" applyBorder="1" applyProtection="1">
      <protection hidden="1"/>
    </xf>
    <xf numFmtId="164" fontId="1" fillId="2" borderId="0" xfId="0" applyNumberFormat="1" applyFont="1" applyFill="1" applyBorder="1" applyProtection="1">
      <protection hidden="1"/>
    </xf>
    <xf numFmtId="9" fontId="1" fillId="2" borderId="5" xfId="0" applyNumberFormat="1" applyFont="1" applyFill="1" applyBorder="1" applyAlignment="1" applyProtection="1">
      <alignment horizontal="left"/>
      <protection hidden="1"/>
    </xf>
    <xf numFmtId="0" fontId="1" fillId="3" borderId="5" xfId="0" applyFont="1" applyFill="1" applyBorder="1" applyProtection="1">
      <protection hidden="1"/>
    </xf>
    <xf numFmtId="3" fontId="1" fillId="2" borderId="0" xfId="0" applyNumberFormat="1" applyFont="1" applyFill="1" applyBorder="1" applyProtection="1">
      <protection hidden="1"/>
    </xf>
    <xf numFmtId="9" fontId="1" fillId="2" borderId="0" xfId="0" applyNumberFormat="1" applyFont="1" applyFill="1" applyBorder="1" applyAlignment="1" applyProtection="1">
      <alignment horizontal="left"/>
      <protection hidden="1"/>
    </xf>
    <xf numFmtId="0" fontId="14" fillId="2" borderId="0" xfId="0" applyFont="1" applyFill="1" applyBorder="1" applyProtection="1">
      <protection hidden="1"/>
    </xf>
    <xf numFmtId="0" fontId="11" fillId="2" borderId="0" xfId="0" applyFont="1" applyFill="1" applyProtection="1">
      <protection hidden="1"/>
    </xf>
    <xf numFmtId="0" fontId="11" fillId="2" borderId="0" xfId="0" applyFont="1" applyFill="1" applyBorder="1" applyProtection="1">
      <protection hidden="1"/>
    </xf>
    <xf numFmtId="167" fontId="17" fillId="2" borderId="0" xfId="0" applyNumberFormat="1" applyFont="1" applyFill="1" applyBorder="1" applyAlignment="1" applyProtection="1">
      <alignment horizontal="center" vertical="center"/>
      <protection hidden="1"/>
    </xf>
    <xf numFmtId="3" fontId="11" fillId="2" borderId="0" xfId="0" applyNumberFormat="1" applyFont="1" applyFill="1" applyProtection="1">
      <protection hidden="1"/>
    </xf>
    <xf numFmtId="0" fontId="17" fillId="2" borderId="0" xfId="0" applyFont="1" applyFill="1" applyBorder="1" applyAlignment="1" applyProtection="1">
      <alignment horizontal="center"/>
      <protection hidden="1"/>
    </xf>
    <xf numFmtId="2" fontId="9" fillId="2" borderId="0" xfId="0" applyNumberFormat="1" applyFont="1" applyFill="1" applyBorder="1" applyAlignment="1" applyProtection="1">
      <alignment horizontal="center"/>
      <protection hidden="1"/>
    </xf>
    <xf numFmtId="2" fontId="18" fillId="2" borderId="0" xfId="0" applyNumberFormat="1" applyFont="1" applyFill="1" applyBorder="1" applyAlignment="1" applyProtection="1">
      <alignment horizontal="center"/>
      <protection hidden="1"/>
    </xf>
    <xf numFmtId="2" fontId="15" fillId="2" borderId="0" xfId="0" applyNumberFormat="1" applyFont="1" applyFill="1" applyBorder="1" applyAlignment="1" applyProtection="1">
      <alignment horizontal="center"/>
      <protection hidden="1"/>
    </xf>
    <xf numFmtId="0" fontId="8" fillId="2" borderId="0" xfId="0" applyFont="1" applyFill="1" applyBorder="1" applyAlignment="1" applyProtection="1">
      <alignment horizontal="center"/>
      <protection hidden="1"/>
    </xf>
    <xf numFmtId="0" fontId="1" fillId="8" borderId="27" xfId="0" applyFont="1" applyFill="1" applyBorder="1" applyProtection="1">
      <protection hidden="1"/>
    </xf>
    <xf numFmtId="0" fontId="16" fillId="2" borderId="0" xfId="0" applyFont="1" applyFill="1" applyBorder="1" applyAlignment="1" applyProtection="1">
      <alignment horizontal="center"/>
      <protection hidden="1"/>
    </xf>
    <xf numFmtId="0" fontId="19" fillId="2" borderId="0" xfId="0" applyFont="1" applyFill="1" applyBorder="1" applyAlignment="1" applyProtection="1">
      <alignment horizontal="center"/>
      <protection hidden="1"/>
    </xf>
    <xf numFmtId="0" fontId="1" fillId="8" borderId="29" xfId="0" applyFont="1" applyFill="1" applyBorder="1" applyProtection="1">
      <protection hidden="1"/>
    </xf>
    <xf numFmtId="0" fontId="1" fillId="8" borderId="28" xfId="0" applyFont="1" applyFill="1" applyBorder="1" applyProtection="1">
      <protection hidden="1"/>
    </xf>
    <xf numFmtId="0" fontId="10" fillId="6" borderId="0" xfId="0" applyFont="1" applyFill="1" applyProtection="1">
      <protection hidden="1"/>
    </xf>
    <xf numFmtId="0" fontId="13" fillId="2" borderId="0" xfId="0" applyFont="1" applyFill="1" applyBorder="1" applyProtection="1">
      <protection hidden="1"/>
    </xf>
    <xf numFmtId="9" fontId="11" fillId="2" borderId="0" xfId="0" applyNumberFormat="1" applyFont="1" applyFill="1" applyBorder="1" applyAlignment="1" applyProtection="1">
      <alignment horizontal="left"/>
      <protection hidden="1"/>
    </xf>
    <xf numFmtId="0" fontId="11" fillId="2" borderId="19" xfId="0" applyFont="1" applyFill="1" applyBorder="1" applyProtection="1">
      <protection hidden="1"/>
    </xf>
    <xf numFmtId="0" fontId="11" fillId="2" borderId="20" xfId="0" applyFont="1" applyFill="1" applyBorder="1" applyProtection="1">
      <protection hidden="1"/>
    </xf>
    <xf numFmtId="0" fontId="11" fillId="2" borderId="21" xfId="0" applyFont="1" applyFill="1" applyBorder="1" applyProtection="1">
      <protection hidden="1"/>
    </xf>
    <xf numFmtId="0" fontId="11" fillId="2" borderId="22" xfId="0" applyFont="1" applyFill="1" applyBorder="1" applyProtection="1">
      <protection hidden="1"/>
    </xf>
    <xf numFmtId="164" fontId="11" fillId="2" borderId="0" xfId="1" applyFont="1" applyFill="1" applyBorder="1" applyProtection="1">
      <protection hidden="1"/>
    </xf>
    <xf numFmtId="0" fontId="11" fillId="2" borderId="23" xfId="0" applyFont="1" applyFill="1" applyBorder="1" applyProtection="1">
      <protection hidden="1"/>
    </xf>
    <xf numFmtId="0" fontId="11" fillId="2" borderId="0" xfId="0" applyFont="1" applyFill="1" applyBorder="1" applyAlignment="1" applyProtection="1">
      <alignment horizontal="center"/>
      <protection hidden="1"/>
    </xf>
    <xf numFmtId="166" fontId="11" fillId="2" borderId="0" xfId="1" applyNumberFormat="1" applyFont="1" applyFill="1" applyBorder="1" applyProtection="1">
      <protection hidden="1"/>
    </xf>
    <xf numFmtId="166" fontId="11" fillId="2" borderId="0" xfId="0" applyNumberFormat="1" applyFont="1" applyFill="1" applyBorder="1" applyProtection="1">
      <protection hidden="1"/>
    </xf>
    <xf numFmtId="3" fontId="11" fillId="2" borderId="0" xfId="0" applyNumberFormat="1" applyFont="1" applyFill="1" applyBorder="1" applyAlignment="1" applyProtection="1">
      <alignment horizontal="center"/>
      <protection hidden="1"/>
    </xf>
    <xf numFmtId="166" fontId="11" fillId="2" borderId="23" xfId="0" applyNumberFormat="1" applyFont="1" applyFill="1" applyBorder="1" applyProtection="1">
      <protection hidden="1"/>
    </xf>
    <xf numFmtId="0" fontId="11" fillId="2" borderId="22" xfId="0" applyFont="1" applyFill="1" applyBorder="1" applyAlignment="1" applyProtection="1">
      <alignment horizontal="center"/>
      <protection hidden="1"/>
    </xf>
    <xf numFmtId="0" fontId="11" fillId="2" borderId="24" xfId="0" applyFont="1" applyFill="1" applyBorder="1" applyProtection="1">
      <protection hidden="1"/>
    </xf>
    <xf numFmtId="166" fontId="11" fillId="2" borderId="25" xfId="0" applyNumberFormat="1" applyFont="1" applyFill="1" applyBorder="1" applyProtection="1">
      <protection hidden="1"/>
    </xf>
    <xf numFmtId="0" fontId="11" fillId="2" borderId="25" xfId="0" applyFont="1" applyFill="1" applyBorder="1" applyProtection="1">
      <protection hidden="1"/>
    </xf>
    <xf numFmtId="0" fontId="11" fillId="2" borderId="26" xfId="0" applyFont="1" applyFill="1" applyBorder="1" applyProtection="1">
      <protection hidden="1"/>
    </xf>
    <xf numFmtId="0" fontId="11" fillId="2" borderId="23" xfId="0" applyFont="1" applyFill="1" applyBorder="1" applyAlignment="1" applyProtection="1">
      <alignment horizontal="center"/>
      <protection hidden="1"/>
    </xf>
    <xf numFmtId="2" fontId="11" fillId="2" borderId="23" xfId="0" applyNumberFormat="1" applyFont="1" applyFill="1" applyBorder="1" applyAlignment="1" applyProtection="1">
      <alignment horizontal="center"/>
      <protection hidden="1"/>
    </xf>
    <xf numFmtId="2" fontId="11" fillId="2" borderId="0" xfId="0" applyNumberFormat="1" applyFont="1" applyFill="1" applyBorder="1" applyAlignment="1" applyProtection="1">
      <alignment horizontal="center"/>
      <protection hidden="1"/>
    </xf>
    <xf numFmtId="0" fontId="11" fillId="2" borderId="24" xfId="0" applyFont="1" applyFill="1" applyBorder="1" applyAlignment="1" applyProtection="1">
      <alignment horizontal="center"/>
      <protection hidden="1"/>
    </xf>
    <xf numFmtId="9" fontId="11" fillId="2" borderId="25" xfId="0" applyNumberFormat="1" applyFont="1" applyFill="1" applyBorder="1" applyAlignment="1" applyProtection="1">
      <alignment horizontal="center"/>
      <protection hidden="1"/>
    </xf>
    <xf numFmtId="0" fontId="11" fillId="2" borderId="25" xfId="0" applyFont="1" applyFill="1" applyBorder="1" applyAlignment="1" applyProtection="1">
      <alignment horizontal="center"/>
      <protection hidden="1"/>
    </xf>
    <xf numFmtId="2" fontId="11" fillId="2" borderId="26" xfId="0" applyNumberFormat="1" applyFont="1" applyFill="1" applyBorder="1" applyAlignment="1" applyProtection="1">
      <alignment horizontal="center"/>
      <protection hidden="1"/>
    </xf>
    <xf numFmtId="2" fontId="11" fillId="2" borderId="25" xfId="0" applyNumberFormat="1" applyFont="1" applyFill="1" applyBorder="1" applyAlignment="1" applyProtection="1">
      <alignment horizontal="center"/>
      <protection hidden="1"/>
    </xf>
    <xf numFmtId="168" fontId="11" fillId="11" borderId="26" xfId="0" applyNumberFormat="1" applyFont="1" applyFill="1" applyBorder="1" applyAlignment="1" applyProtection="1">
      <alignment horizontal="center"/>
      <protection hidden="1"/>
    </xf>
    <xf numFmtId="168" fontId="11" fillId="2" borderId="0" xfId="0" applyNumberFormat="1" applyFont="1" applyFill="1" applyProtection="1">
      <protection hidden="1"/>
    </xf>
    <xf numFmtId="9" fontId="11" fillId="2" borderId="0" xfId="0" applyNumberFormat="1" applyFont="1" applyFill="1" applyProtection="1">
      <protection hidden="1"/>
    </xf>
    <xf numFmtId="0" fontId="11" fillId="2" borderId="0" xfId="0" applyFont="1" applyFill="1" applyAlignment="1" applyProtection="1">
      <alignment horizontal="center"/>
      <protection hidden="1"/>
    </xf>
    <xf numFmtId="0" fontId="11" fillId="12" borderId="0" xfId="0" applyFont="1" applyFill="1" applyAlignment="1" applyProtection="1">
      <alignment horizontal="left"/>
      <protection hidden="1"/>
    </xf>
    <xf numFmtId="0" fontId="14" fillId="12" borderId="0" xfId="0" applyFont="1" applyFill="1" applyAlignment="1" applyProtection="1">
      <alignment horizontal="left"/>
      <protection hidden="1"/>
    </xf>
    <xf numFmtId="0" fontId="11" fillId="12" borderId="0" xfId="0" applyNumberFormat="1" applyFont="1" applyFill="1" applyAlignment="1" applyProtection="1">
      <alignment horizontal="center"/>
      <protection hidden="1"/>
    </xf>
    <xf numFmtId="9" fontId="11" fillId="2" borderId="0" xfId="0" applyNumberFormat="1" applyFont="1" applyFill="1" applyBorder="1" applyProtection="1">
      <protection hidden="1"/>
    </xf>
    <xf numFmtId="0" fontId="12" fillId="2" borderId="0" xfId="0" applyFont="1" applyFill="1" applyBorder="1" applyProtection="1">
      <protection hidden="1"/>
    </xf>
    <xf numFmtId="0" fontId="1" fillId="2" borderId="30" xfId="0" applyFont="1" applyFill="1" applyBorder="1" applyProtection="1">
      <protection hidden="1"/>
    </xf>
    <xf numFmtId="0" fontId="1" fillId="2" borderId="16" xfId="0" applyFont="1" applyFill="1" applyBorder="1" applyProtection="1">
      <protection hidden="1"/>
    </xf>
    <xf numFmtId="0" fontId="12" fillId="2" borderId="31" xfId="0" applyFont="1" applyFill="1" applyBorder="1" applyProtection="1">
      <protection hidden="1"/>
    </xf>
    <xf numFmtId="0" fontId="9" fillId="2" borderId="31" xfId="0" applyFont="1" applyFill="1" applyBorder="1" applyProtection="1">
      <protection hidden="1"/>
    </xf>
    <xf numFmtId="0" fontId="9" fillId="2" borderId="16" xfId="0" applyFont="1" applyFill="1" applyBorder="1" applyProtection="1">
      <protection hidden="1"/>
    </xf>
    <xf numFmtId="0" fontId="9" fillId="2" borderId="17" xfId="0" applyFont="1" applyFill="1" applyBorder="1" applyProtection="1">
      <protection hidden="1"/>
    </xf>
    <xf numFmtId="0" fontId="9" fillId="2" borderId="30" xfId="0" applyFont="1" applyFill="1" applyBorder="1" applyProtection="1">
      <protection hidden="1"/>
    </xf>
    <xf numFmtId="0" fontId="1" fillId="2" borderId="16" xfId="0" applyFont="1" applyFill="1" applyBorder="1" applyAlignment="1" applyProtection="1">
      <alignment horizontal="center"/>
      <protection hidden="1"/>
    </xf>
    <xf numFmtId="0" fontId="1" fillId="2" borderId="17" xfId="0" applyFont="1" applyFill="1" applyBorder="1" applyAlignment="1" applyProtection="1">
      <alignment horizontal="center"/>
      <protection hidden="1"/>
    </xf>
    <xf numFmtId="0" fontId="1" fillId="2" borderId="18" xfId="0" applyFont="1" applyFill="1" applyBorder="1" applyAlignment="1" applyProtection="1">
      <alignment horizontal="center"/>
      <protection hidden="1"/>
    </xf>
    <xf numFmtId="3" fontId="11" fillId="2" borderId="20" xfId="0" applyNumberFormat="1" applyFont="1" applyFill="1" applyBorder="1" applyAlignment="1" applyProtection="1">
      <alignment horizontal="center"/>
      <protection hidden="1"/>
    </xf>
    <xf numFmtId="3" fontId="11" fillId="2" borderId="23" xfId="0" applyNumberFormat="1" applyFont="1" applyFill="1" applyBorder="1" applyAlignment="1" applyProtection="1">
      <alignment horizontal="center"/>
      <protection hidden="1"/>
    </xf>
    <xf numFmtId="3" fontId="1" fillId="2" borderId="22" xfId="0" applyNumberFormat="1" applyFont="1" applyFill="1" applyBorder="1" applyAlignment="1" applyProtection="1">
      <alignment horizontal="center"/>
      <protection hidden="1"/>
    </xf>
    <xf numFmtId="167" fontId="6" fillId="2" borderId="0" xfId="0" applyNumberFormat="1" applyFont="1" applyFill="1" applyBorder="1" applyAlignment="1" applyProtection="1">
      <alignment vertical="center"/>
      <protection hidden="1"/>
    </xf>
    <xf numFmtId="3" fontId="11" fillId="2" borderId="22" xfId="0" applyNumberFormat="1" applyFont="1" applyFill="1" applyBorder="1" applyAlignment="1" applyProtection="1">
      <alignment horizontal="center"/>
      <protection hidden="1"/>
    </xf>
    <xf numFmtId="0" fontId="11" fillId="2" borderId="19" xfId="0" applyFont="1" applyFill="1" applyBorder="1" applyAlignment="1" applyProtection="1">
      <alignment horizontal="center"/>
      <protection hidden="1"/>
    </xf>
    <xf numFmtId="0" fontId="11" fillId="2" borderId="20" xfId="0" applyFont="1" applyFill="1" applyBorder="1" applyAlignment="1" applyProtection="1">
      <alignment horizontal="center"/>
      <protection hidden="1"/>
    </xf>
    <xf numFmtId="0" fontId="11" fillId="2" borderId="19" xfId="0" applyFont="1" applyFill="1" applyBorder="1" applyAlignment="1" applyProtection="1">
      <alignment horizontal="left"/>
      <protection hidden="1"/>
    </xf>
    <xf numFmtId="0" fontId="11" fillId="2" borderId="21" xfId="0" applyFont="1" applyFill="1" applyBorder="1" applyAlignment="1" applyProtection="1">
      <alignment horizontal="center"/>
      <protection hidden="1"/>
    </xf>
    <xf numFmtId="0" fontId="21" fillId="2" borderId="22" xfId="0" applyFont="1" applyFill="1" applyBorder="1" applyProtection="1">
      <protection hidden="1"/>
    </xf>
    <xf numFmtId="0" fontId="21" fillId="2" borderId="0" xfId="0" applyFont="1" applyFill="1" applyBorder="1" applyProtection="1">
      <protection hidden="1"/>
    </xf>
    <xf numFmtId="0" fontId="21" fillId="2" borderId="23" xfId="0" applyFont="1" applyFill="1" applyBorder="1" applyProtection="1">
      <protection hidden="1"/>
    </xf>
    <xf numFmtId="0" fontId="11" fillId="2" borderId="23" xfId="0" applyNumberFormat="1" applyFont="1" applyFill="1" applyBorder="1" applyProtection="1">
      <protection hidden="1"/>
    </xf>
    <xf numFmtId="9" fontId="11" fillId="2" borderId="25" xfId="0" applyNumberFormat="1" applyFont="1" applyFill="1" applyBorder="1" applyProtection="1">
      <protection hidden="1"/>
    </xf>
    <xf numFmtId="0" fontId="11" fillId="2" borderId="26" xfId="0" applyFont="1" applyFill="1" applyBorder="1" applyAlignment="1" applyProtection="1">
      <alignment horizontal="center"/>
      <protection hidden="1"/>
    </xf>
    <xf numFmtId="3" fontId="11" fillId="2" borderId="25" xfId="0" applyNumberFormat="1" applyFont="1" applyFill="1" applyBorder="1" applyAlignment="1" applyProtection="1">
      <alignment horizontal="center"/>
      <protection hidden="1"/>
    </xf>
    <xf numFmtId="166" fontId="11" fillId="7" borderId="0" xfId="1" applyNumberFormat="1" applyFont="1" applyFill="1" applyBorder="1" applyProtection="1">
      <protection hidden="1"/>
    </xf>
    <xf numFmtId="166" fontId="11" fillId="7" borderId="23" xfId="1" applyNumberFormat="1" applyFont="1" applyFill="1" applyBorder="1" applyProtection="1">
      <protection hidden="1"/>
    </xf>
    <xf numFmtId="3" fontId="11" fillId="7" borderId="0" xfId="0" applyNumberFormat="1" applyFont="1" applyFill="1" applyBorder="1" applyAlignment="1" applyProtection="1">
      <alignment horizontal="center"/>
      <protection hidden="1"/>
    </xf>
    <xf numFmtId="164" fontId="11" fillId="9" borderId="0" xfId="1" applyFont="1" applyFill="1" applyBorder="1" applyAlignment="1" applyProtection="1">
      <alignment horizontal="center"/>
      <protection hidden="1"/>
    </xf>
    <xf numFmtId="166" fontId="11" fillId="7" borderId="0" xfId="0" applyNumberFormat="1" applyFont="1" applyFill="1" applyBorder="1" applyProtection="1">
      <protection hidden="1"/>
    </xf>
    <xf numFmtId="0" fontId="20" fillId="2" borderId="0" xfId="0" applyFont="1" applyFill="1" applyBorder="1" applyAlignment="1" applyProtection="1">
      <alignment horizontal="center"/>
      <protection hidden="1"/>
    </xf>
    <xf numFmtId="0" fontId="11" fillId="7" borderId="0" xfId="0" applyFont="1" applyFill="1" applyBorder="1" applyAlignment="1" applyProtection="1">
      <alignment horizontal="center"/>
      <protection hidden="1"/>
    </xf>
    <xf numFmtId="9" fontId="11" fillId="10" borderId="0" xfId="0" applyNumberFormat="1" applyFont="1" applyFill="1" applyBorder="1" applyAlignment="1" applyProtection="1">
      <alignment horizontal="center"/>
      <protection hidden="1"/>
    </xf>
    <xf numFmtId="0" fontId="11" fillId="10" borderId="0" xfId="0" applyFont="1" applyFill="1" applyBorder="1" applyAlignment="1" applyProtection="1">
      <alignment horizontal="center"/>
      <protection hidden="1"/>
    </xf>
    <xf numFmtId="2" fontId="11" fillId="7" borderId="0" xfId="0" applyNumberFormat="1" applyFont="1" applyFill="1" applyBorder="1" applyAlignment="1" applyProtection="1">
      <alignment horizontal="center"/>
      <protection hidden="1"/>
    </xf>
    <xf numFmtId="0" fontId="11" fillId="7" borderId="25" xfId="0" applyFont="1" applyFill="1" applyBorder="1" applyAlignment="1" applyProtection="1">
      <alignment horizontal="center"/>
      <protection hidden="1"/>
    </xf>
    <xf numFmtId="9" fontId="11" fillId="10" borderId="25" xfId="0" applyNumberFormat="1" applyFont="1" applyFill="1" applyBorder="1" applyAlignment="1" applyProtection="1">
      <alignment horizontal="center"/>
      <protection hidden="1"/>
    </xf>
    <xf numFmtId="0" fontId="11" fillId="10" borderId="25" xfId="0" applyFont="1" applyFill="1" applyBorder="1" applyAlignment="1" applyProtection="1">
      <alignment horizontal="center"/>
      <protection hidden="1"/>
    </xf>
    <xf numFmtId="2" fontId="11" fillId="7" borderId="25" xfId="0" applyNumberFormat="1" applyFont="1" applyFill="1" applyBorder="1" applyAlignment="1" applyProtection="1">
      <alignment horizontal="center"/>
      <protection hidden="1"/>
    </xf>
    <xf numFmtId="0" fontId="11" fillId="8" borderId="0" xfId="0" applyFont="1" applyFill="1" applyProtection="1">
      <protection hidden="1"/>
    </xf>
    <xf numFmtId="0" fontId="11" fillId="10" borderId="0" xfId="0" applyFont="1" applyFill="1" applyAlignment="1" applyProtection="1">
      <alignment horizontal="center"/>
      <protection hidden="1"/>
    </xf>
    <xf numFmtId="0" fontId="11" fillId="13" borderId="0" xfId="0" applyFont="1" applyFill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25" fillId="0" borderId="0" xfId="0" applyFont="1" applyProtection="1">
      <protection hidden="1"/>
    </xf>
    <xf numFmtId="0" fontId="26" fillId="0" borderId="0" xfId="0" applyFont="1" applyProtection="1">
      <protection hidden="1"/>
    </xf>
    <xf numFmtId="0" fontId="0" fillId="0" borderId="34" xfId="0" applyBorder="1" applyProtection="1">
      <protection hidden="1"/>
    </xf>
    <xf numFmtId="0" fontId="0" fillId="3" borderId="35" xfId="0" applyFill="1" applyBorder="1" applyAlignment="1" applyProtection="1">
      <alignment horizontal="center"/>
      <protection hidden="1"/>
    </xf>
    <xf numFmtId="0" fontId="0" fillId="0" borderId="36" xfId="0" applyBorder="1" applyProtection="1">
      <protection hidden="1"/>
    </xf>
    <xf numFmtId="0" fontId="0" fillId="3" borderId="37" xfId="0" applyFill="1" applyBorder="1" applyAlignment="1" applyProtection="1">
      <alignment horizontal="center"/>
      <protection hidden="1"/>
    </xf>
    <xf numFmtId="0" fontId="0" fillId="0" borderId="38" xfId="0" applyBorder="1" applyProtection="1">
      <protection hidden="1"/>
    </xf>
    <xf numFmtId="0" fontId="0" fillId="3" borderId="39" xfId="0" applyFill="1" applyBorder="1" applyAlignment="1" applyProtection="1">
      <alignment horizontal="center"/>
      <protection hidden="1"/>
    </xf>
    <xf numFmtId="0" fontId="0" fillId="0" borderId="0" xfId="0" applyFill="1" applyProtection="1">
      <protection hidden="1"/>
    </xf>
    <xf numFmtId="0" fontId="0" fillId="0" borderId="1" xfId="0" applyBorder="1" applyProtection="1">
      <protection hidden="1"/>
    </xf>
    <xf numFmtId="0" fontId="1" fillId="3" borderId="1" xfId="0" applyFont="1" applyFill="1" applyBorder="1" applyAlignment="1" applyProtection="1">
      <alignment vertical="center"/>
      <protection hidden="1"/>
    </xf>
    <xf numFmtId="164" fontId="1" fillId="5" borderId="5" xfId="1" applyFont="1" applyFill="1" applyBorder="1" applyProtection="1">
      <protection hidden="1"/>
    </xf>
    <xf numFmtId="164" fontId="1" fillId="5" borderId="6" xfId="1" applyFont="1" applyFill="1" applyBorder="1" applyProtection="1">
      <protection hidden="1"/>
    </xf>
    <xf numFmtId="164" fontId="1" fillId="5" borderId="7" xfId="1" applyFont="1" applyFill="1" applyBorder="1" applyProtection="1">
      <protection hidden="1"/>
    </xf>
    <xf numFmtId="0" fontId="1" fillId="15" borderId="0" xfId="0" applyFont="1" applyFill="1" applyProtection="1">
      <protection hidden="1"/>
    </xf>
    <xf numFmtId="0" fontId="10" fillId="2" borderId="0" xfId="0" applyFont="1" applyFill="1" applyBorder="1" applyProtection="1"/>
    <xf numFmtId="0" fontId="11" fillId="6" borderId="0" xfId="0" applyFont="1" applyFill="1"/>
    <xf numFmtId="0" fontId="11" fillId="10" borderId="0" xfId="0" applyFont="1" applyFill="1" applyAlignment="1">
      <alignment horizontal="center"/>
    </xf>
    <xf numFmtId="9" fontId="11" fillId="2" borderId="0" xfId="0" applyNumberFormat="1" applyFont="1" applyFill="1" applyAlignment="1">
      <alignment horizontal="center"/>
    </xf>
    <xf numFmtId="9" fontId="11" fillId="2" borderId="20" xfId="0" applyNumberFormat="1" applyFont="1" applyFill="1" applyBorder="1" applyAlignment="1">
      <alignment horizontal="center"/>
    </xf>
    <xf numFmtId="0" fontId="11" fillId="2" borderId="20" xfId="0" applyFont="1" applyFill="1" applyBorder="1" applyAlignment="1">
      <alignment horizontal="center"/>
    </xf>
    <xf numFmtId="0" fontId="11" fillId="17" borderId="24" xfId="0" applyFont="1" applyFill="1" applyBorder="1" applyAlignment="1">
      <alignment horizontal="center"/>
    </xf>
    <xf numFmtId="9" fontId="11" fillId="17" borderId="25" xfId="0" applyNumberFormat="1" applyFont="1" applyFill="1" applyBorder="1" applyAlignment="1">
      <alignment horizontal="center"/>
    </xf>
    <xf numFmtId="9" fontId="11" fillId="2" borderId="21" xfId="0" applyNumberFormat="1" applyFont="1" applyFill="1" applyBorder="1" applyAlignment="1">
      <alignment horizontal="center"/>
    </xf>
    <xf numFmtId="0" fontId="11" fillId="17" borderId="25" xfId="0" applyFont="1" applyFill="1" applyBorder="1" applyAlignment="1">
      <alignment horizontal="center"/>
    </xf>
    <xf numFmtId="0" fontId="11" fillId="17" borderId="19" xfId="0" applyFont="1" applyFill="1" applyBorder="1" applyAlignment="1">
      <alignment horizontal="center"/>
    </xf>
    <xf numFmtId="0" fontId="11" fillId="2" borderId="23" xfId="0" applyNumberFormat="1" applyFont="1" applyFill="1" applyBorder="1" applyAlignment="1">
      <alignment horizontal="center"/>
    </xf>
    <xf numFmtId="0" fontId="11" fillId="17" borderId="26" xfId="0" applyNumberFormat="1" applyFont="1" applyFill="1" applyBorder="1" applyAlignment="1">
      <alignment horizontal="center"/>
    </xf>
    <xf numFmtId="0" fontId="11" fillId="2" borderId="21" xfId="0" applyNumberFormat="1" applyFont="1" applyFill="1" applyBorder="1" applyAlignment="1">
      <alignment horizontal="center"/>
    </xf>
    <xf numFmtId="165" fontId="11" fillId="17" borderId="24" xfId="0" applyNumberFormat="1" applyFont="1" applyFill="1" applyBorder="1" applyAlignment="1">
      <alignment horizontal="center"/>
    </xf>
    <xf numFmtId="165" fontId="11" fillId="17" borderId="25" xfId="0" applyNumberFormat="1" applyFont="1" applyFill="1" applyBorder="1" applyAlignment="1">
      <alignment horizontal="center"/>
    </xf>
    <xf numFmtId="165" fontId="11" fillId="17" borderId="26" xfId="0" applyNumberFormat="1" applyFont="1" applyFill="1" applyBorder="1" applyAlignment="1">
      <alignment horizontal="center"/>
    </xf>
    <xf numFmtId="2" fontId="11" fillId="6" borderId="23" xfId="0" applyNumberFormat="1" applyFont="1" applyFill="1" applyBorder="1" applyAlignment="1">
      <alignment horizontal="center"/>
    </xf>
    <xf numFmtId="0" fontId="11" fillId="6" borderId="0" xfId="0" applyFont="1" applyFill="1" applyBorder="1"/>
    <xf numFmtId="2" fontId="11" fillId="6" borderId="0" xfId="0" applyNumberFormat="1" applyFont="1" applyFill="1" applyBorder="1" applyAlignment="1">
      <alignment horizontal="center"/>
    </xf>
    <xf numFmtId="2" fontId="11" fillId="6" borderId="26" xfId="0" applyNumberFormat="1" applyFont="1" applyFill="1" applyBorder="1" applyAlignment="1">
      <alignment horizontal="center"/>
    </xf>
    <xf numFmtId="2" fontId="11" fillId="6" borderId="25" xfId="0" applyNumberFormat="1" applyFont="1" applyFill="1" applyBorder="1" applyAlignment="1">
      <alignment horizontal="center"/>
    </xf>
    <xf numFmtId="169" fontId="31" fillId="2" borderId="0" xfId="0" applyNumberFormat="1" applyFont="1" applyFill="1" applyBorder="1" applyProtection="1">
      <protection hidden="1"/>
    </xf>
    <xf numFmtId="3" fontId="1" fillId="6" borderId="22" xfId="0" applyNumberFormat="1" applyFont="1" applyFill="1" applyBorder="1" applyAlignment="1" applyProtection="1">
      <alignment horizontal="center"/>
      <protection hidden="1"/>
    </xf>
    <xf numFmtId="170" fontId="11" fillId="2" borderId="0" xfId="0" applyNumberFormat="1" applyFont="1" applyFill="1" applyBorder="1" applyProtection="1">
      <protection hidden="1"/>
    </xf>
    <xf numFmtId="2" fontId="9" fillId="4" borderId="42" xfId="0" applyNumberFormat="1" applyFont="1" applyFill="1" applyBorder="1" applyAlignment="1" applyProtection="1">
      <alignment horizontal="center"/>
      <protection hidden="1"/>
    </xf>
    <xf numFmtId="2" fontId="8" fillId="4" borderId="42" xfId="0" applyNumberFormat="1" applyFont="1" applyFill="1" applyBorder="1" applyAlignment="1" applyProtection="1">
      <alignment horizontal="center"/>
      <protection hidden="1"/>
    </xf>
    <xf numFmtId="171" fontId="8" fillId="4" borderId="1" xfId="0" applyNumberFormat="1" applyFont="1" applyFill="1" applyBorder="1" applyAlignment="1" applyProtection="1">
      <alignment horizontal="center"/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0" fontId="3" fillId="2" borderId="5" xfId="0" applyFont="1" applyFill="1" applyBorder="1" applyAlignment="1" applyProtection="1">
      <alignment horizontal="left" vertical="top" wrapText="1"/>
      <protection hidden="1"/>
    </xf>
    <xf numFmtId="0" fontId="3" fillId="2" borderId="0" xfId="0" applyFont="1" applyFill="1" applyBorder="1" applyAlignment="1" applyProtection="1">
      <alignment horizontal="left" vertical="top" wrapText="1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Protection="1">
      <protection hidden="1"/>
    </xf>
    <xf numFmtId="0" fontId="11" fillId="0" borderId="0" xfId="0" applyFont="1" applyFill="1" applyProtection="1">
      <protection hidden="1"/>
    </xf>
    <xf numFmtId="0" fontId="11" fillId="0" borderId="0" xfId="0" applyFont="1" applyFill="1" applyBorder="1" applyProtection="1">
      <protection hidden="1"/>
    </xf>
    <xf numFmtId="3" fontId="11" fillId="0" borderId="0" xfId="0" applyNumberFormat="1" applyFont="1" applyFill="1" applyBorder="1" applyProtection="1">
      <protection hidden="1"/>
    </xf>
    <xf numFmtId="3" fontId="11" fillId="2" borderId="0" xfId="0" applyNumberFormat="1" applyFont="1" applyFill="1" applyBorder="1" applyProtection="1">
      <protection hidden="1"/>
    </xf>
    <xf numFmtId="167" fontId="17" fillId="2" borderId="0" xfId="0" applyNumberFormat="1" applyFont="1" applyFill="1" applyBorder="1" applyAlignment="1" applyProtection="1">
      <alignment vertical="center"/>
      <protection hidden="1"/>
    </xf>
    <xf numFmtId="0" fontId="11" fillId="6" borderId="0" xfId="0" applyFont="1" applyFill="1" applyProtection="1">
      <protection hidden="1"/>
    </xf>
    <xf numFmtId="0" fontId="11" fillId="2" borderId="16" xfId="0" applyFont="1" applyFill="1" applyBorder="1" applyProtection="1">
      <protection hidden="1"/>
    </xf>
    <xf numFmtId="167" fontId="11" fillId="2" borderId="0" xfId="0" applyNumberFormat="1" applyFont="1" applyFill="1" applyBorder="1" applyProtection="1">
      <protection hidden="1"/>
    </xf>
    <xf numFmtId="0" fontId="11" fillId="14" borderId="20" xfId="0" applyFont="1" applyFill="1" applyBorder="1" applyProtection="1">
      <protection hidden="1"/>
    </xf>
    <xf numFmtId="0" fontId="11" fillId="14" borderId="0" xfId="0" applyFont="1" applyFill="1" applyBorder="1" applyProtection="1">
      <protection hidden="1"/>
    </xf>
    <xf numFmtId="166" fontId="11" fillId="2" borderId="23" xfId="1" applyNumberFormat="1" applyFont="1" applyFill="1" applyBorder="1" applyProtection="1">
      <protection hidden="1"/>
    </xf>
    <xf numFmtId="164" fontId="11" fillId="2" borderId="0" xfId="1" applyFont="1" applyFill="1" applyBorder="1" applyAlignment="1" applyProtection="1">
      <alignment horizontal="center"/>
      <protection hidden="1"/>
    </xf>
    <xf numFmtId="0" fontId="11" fillId="17" borderId="19" xfId="0" applyFont="1" applyFill="1" applyBorder="1" applyAlignment="1" applyProtection="1">
      <alignment horizontal="center"/>
      <protection hidden="1"/>
    </xf>
    <xf numFmtId="9" fontId="11" fillId="2" borderId="20" xfId="0" applyNumberFormat="1" applyFont="1" applyFill="1" applyBorder="1" applyAlignment="1" applyProtection="1">
      <alignment horizontal="center"/>
      <protection hidden="1"/>
    </xf>
    <xf numFmtId="0" fontId="11" fillId="2" borderId="21" xfId="0" applyNumberFormat="1" applyFont="1" applyFill="1" applyBorder="1" applyAlignment="1" applyProtection="1">
      <alignment horizontal="center"/>
      <protection hidden="1"/>
    </xf>
    <xf numFmtId="2" fontId="11" fillId="6" borderId="23" xfId="0" applyNumberFormat="1" applyFont="1" applyFill="1" applyBorder="1" applyAlignment="1" applyProtection="1">
      <alignment horizontal="center"/>
      <protection hidden="1"/>
    </xf>
    <xf numFmtId="0" fontId="11" fillId="6" borderId="0" xfId="0" applyFont="1" applyFill="1" applyBorder="1" applyProtection="1">
      <protection hidden="1"/>
    </xf>
    <xf numFmtId="9" fontId="11" fillId="2" borderId="0" xfId="0" applyNumberFormat="1" applyFont="1" applyFill="1" applyBorder="1" applyAlignment="1" applyProtection="1">
      <alignment horizontal="center"/>
      <protection hidden="1"/>
    </xf>
    <xf numFmtId="0" fontId="11" fillId="2" borderId="23" xfId="0" applyNumberFormat="1" applyFont="1" applyFill="1" applyBorder="1" applyAlignment="1" applyProtection="1">
      <alignment horizontal="center"/>
      <protection hidden="1"/>
    </xf>
    <xf numFmtId="2" fontId="11" fillId="6" borderId="0" xfId="0" applyNumberFormat="1" applyFont="1" applyFill="1" applyBorder="1" applyAlignment="1" applyProtection="1">
      <alignment horizontal="center"/>
      <protection hidden="1"/>
    </xf>
    <xf numFmtId="0" fontId="11" fillId="17" borderId="24" xfId="0" applyFont="1" applyFill="1" applyBorder="1" applyAlignment="1" applyProtection="1">
      <alignment horizontal="center"/>
      <protection hidden="1"/>
    </xf>
    <xf numFmtId="9" fontId="11" fillId="17" borderId="25" xfId="0" applyNumberFormat="1" applyFont="1" applyFill="1" applyBorder="1" applyAlignment="1" applyProtection="1">
      <alignment horizontal="center"/>
      <protection hidden="1"/>
    </xf>
    <xf numFmtId="0" fontId="11" fillId="17" borderId="25" xfId="0" applyFont="1" applyFill="1" applyBorder="1" applyAlignment="1" applyProtection="1">
      <alignment horizontal="center"/>
      <protection hidden="1"/>
    </xf>
    <xf numFmtId="0" fontId="11" fillId="17" borderId="26" xfId="0" applyNumberFormat="1" applyFont="1" applyFill="1" applyBorder="1" applyAlignment="1" applyProtection="1">
      <alignment horizontal="center"/>
      <protection hidden="1"/>
    </xf>
    <xf numFmtId="165" fontId="11" fillId="17" borderId="24" xfId="0" applyNumberFormat="1" applyFont="1" applyFill="1" applyBorder="1" applyAlignment="1" applyProtection="1">
      <alignment horizontal="center"/>
      <protection hidden="1"/>
    </xf>
    <xf numFmtId="165" fontId="11" fillId="17" borderId="25" xfId="0" applyNumberFormat="1" applyFont="1" applyFill="1" applyBorder="1" applyAlignment="1" applyProtection="1">
      <alignment horizontal="center"/>
      <protection hidden="1"/>
    </xf>
    <xf numFmtId="165" fontId="11" fillId="17" borderId="26" xfId="0" applyNumberFormat="1" applyFont="1" applyFill="1" applyBorder="1" applyAlignment="1" applyProtection="1">
      <alignment horizontal="center"/>
      <protection hidden="1"/>
    </xf>
    <xf numFmtId="2" fontId="11" fillId="6" borderId="26" xfId="0" applyNumberFormat="1" applyFont="1" applyFill="1" applyBorder="1" applyAlignment="1" applyProtection="1">
      <alignment horizontal="center"/>
      <protection hidden="1"/>
    </xf>
    <xf numFmtId="2" fontId="11" fillId="6" borderId="25" xfId="0" applyNumberFormat="1" applyFont="1" applyFill="1" applyBorder="1" applyAlignment="1" applyProtection="1">
      <alignment horizontal="center"/>
      <protection hidden="1"/>
    </xf>
    <xf numFmtId="9" fontId="11" fillId="2" borderId="0" xfId="0" applyNumberFormat="1" applyFont="1" applyFill="1" applyAlignment="1" applyProtection="1">
      <alignment horizontal="center"/>
      <protection hidden="1"/>
    </xf>
    <xf numFmtId="0" fontId="11" fillId="12" borderId="0" xfId="0" applyFont="1" applyFill="1" applyAlignment="1" applyProtection="1">
      <alignment horizontal="center"/>
      <protection hidden="1"/>
    </xf>
    <xf numFmtId="0" fontId="11" fillId="12" borderId="0" xfId="0" applyFont="1" applyFill="1" applyBorder="1" applyAlignment="1" applyProtection="1">
      <alignment horizontal="center"/>
      <protection hidden="1"/>
    </xf>
    <xf numFmtId="9" fontId="11" fillId="2" borderId="21" xfId="0" applyNumberFormat="1" applyFont="1" applyFill="1" applyBorder="1" applyAlignment="1" applyProtection="1">
      <alignment horizontal="center"/>
      <protection hidden="1"/>
    </xf>
    <xf numFmtId="167" fontId="21" fillId="2" borderId="1" xfId="0" applyNumberFormat="1" applyFont="1" applyFill="1" applyBorder="1" applyProtection="1">
      <protection hidden="1"/>
    </xf>
    <xf numFmtId="167" fontId="21" fillId="0" borderId="1" xfId="0" applyNumberFormat="1" applyFont="1" applyFill="1" applyBorder="1" applyProtection="1">
      <protection hidden="1"/>
    </xf>
    <xf numFmtId="2" fontId="31" fillId="0" borderId="0" xfId="0" applyNumberFormat="1" applyFont="1" applyFill="1" applyBorder="1" applyAlignment="1" applyProtection="1">
      <alignment horizontal="center"/>
      <protection hidden="1"/>
    </xf>
    <xf numFmtId="3" fontId="10" fillId="0" borderId="0" xfId="0" applyNumberFormat="1" applyFont="1" applyFill="1" applyBorder="1"/>
    <xf numFmtId="167" fontId="32" fillId="4" borderId="44" xfId="0" applyNumberFormat="1" applyFont="1" applyFill="1" applyBorder="1" applyAlignment="1" applyProtection="1">
      <alignment vertical="center"/>
      <protection hidden="1"/>
    </xf>
    <xf numFmtId="167" fontId="32" fillId="4" borderId="45" xfId="0" applyNumberFormat="1" applyFont="1" applyFill="1" applyBorder="1" applyAlignment="1" applyProtection="1">
      <alignment vertical="center"/>
      <protection hidden="1"/>
    </xf>
    <xf numFmtId="167" fontId="32" fillId="4" borderId="46" xfId="0" applyNumberFormat="1" applyFont="1" applyFill="1" applyBorder="1" applyAlignment="1" applyProtection="1">
      <alignment vertical="center"/>
      <protection hidden="1"/>
    </xf>
    <xf numFmtId="0" fontId="29" fillId="15" borderId="47" xfId="0" applyFont="1" applyFill="1" applyBorder="1" applyAlignment="1" applyProtection="1">
      <alignment horizontal="center"/>
      <protection hidden="1"/>
    </xf>
    <xf numFmtId="2" fontId="32" fillId="0" borderId="0" xfId="0" applyNumberFormat="1" applyFont="1" applyFill="1" applyBorder="1" applyAlignment="1" applyProtection="1">
      <alignment horizontal="center"/>
      <protection hidden="1"/>
    </xf>
    <xf numFmtId="2" fontId="8" fillId="2" borderId="0" xfId="0" applyNumberFormat="1" applyFont="1" applyFill="1" applyBorder="1" applyAlignment="1" applyProtection="1">
      <alignment horizontal="center" vertical="center"/>
      <protection hidden="1"/>
    </xf>
    <xf numFmtId="167" fontId="8" fillId="4" borderId="1" xfId="0" applyNumberFormat="1" applyFont="1" applyFill="1" applyBorder="1" applyAlignment="1" applyProtection="1">
      <alignment vertical="center"/>
      <protection hidden="1"/>
    </xf>
    <xf numFmtId="2" fontId="8" fillId="4" borderId="1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164" fontId="1" fillId="16" borderId="0" xfId="1" applyFont="1" applyFill="1" applyBorder="1" applyAlignment="1" applyProtection="1">
      <alignment horizontal="center"/>
      <protection hidden="1"/>
    </xf>
    <xf numFmtId="0" fontId="0" fillId="0" borderId="16" xfId="0" applyBorder="1" applyProtection="1">
      <protection hidden="1"/>
    </xf>
    <xf numFmtId="9" fontId="0" fillId="3" borderId="48" xfId="2" applyFont="1" applyFill="1" applyBorder="1" applyAlignment="1" applyProtection="1">
      <alignment horizontal="center"/>
      <protection hidden="1"/>
    </xf>
    <xf numFmtId="10" fontId="0" fillId="0" borderId="0" xfId="0" applyNumberFormat="1" applyProtection="1">
      <protection hidden="1"/>
    </xf>
    <xf numFmtId="0" fontId="0" fillId="3" borderId="1" xfId="0" applyFill="1" applyBorder="1" applyAlignment="1" applyProtection="1">
      <alignment horizontal="center"/>
      <protection hidden="1"/>
    </xf>
    <xf numFmtId="164" fontId="3" fillId="5" borderId="5" xfId="1" applyFont="1" applyFill="1" applyBorder="1" applyProtection="1">
      <protection hidden="1"/>
    </xf>
    <xf numFmtId="164" fontId="33" fillId="5" borderId="5" xfId="1" applyFont="1" applyFill="1" applyBorder="1" applyProtection="1">
      <protection hidden="1"/>
    </xf>
    <xf numFmtId="10" fontId="1" fillId="2" borderId="6" xfId="0" applyNumberFormat="1" applyFont="1" applyFill="1" applyBorder="1" applyProtection="1">
      <protection hidden="1"/>
    </xf>
    <xf numFmtId="164" fontId="1" fillId="3" borderId="0" xfId="1" applyFont="1" applyFill="1" applyBorder="1" applyAlignment="1" applyProtection="1">
      <alignment horizontal="center"/>
      <protection hidden="1"/>
    </xf>
    <xf numFmtId="0" fontId="1" fillId="2" borderId="0" xfId="0" applyFont="1" applyFill="1" applyBorder="1" applyAlignment="1" applyProtection="1">
      <alignment horizontal="center"/>
      <protection hidden="1"/>
    </xf>
    <xf numFmtId="164" fontId="1" fillId="2" borderId="0" xfId="1" applyFont="1" applyFill="1" applyBorder="1" applyAlignment="1" applyProtection="1">
      <alignment horizontal="center"/>
      <protection hidden="1"/>
    </xf>
    <xf numFmtId="0" fontId="0" fillId="0" borderId="0" xfId="0" applyFill="1" applyBorder="1" applyProtection="1">
      <protection hidden="1"/>
    </xf>
    <xf numFmtId="10" fontId="0" fillId="0" borderId="0" xfId="0" applyNumberFormat="1" applyFill="1" applyBorder="1" applyAlignment="1" applyProtection="1">
      <alignment horizontal="center"/>
      <protection hidden="1"/>
    </xf>
    <xf numFmtId="0" fontId="0" fillId="0" borderId="49" xfId="0" applyBorder="1" applyProtection="1">
      <protection hidden="1"/>
    </xf>
    <xf numFmtId="10" fontId="0" fillId="3" borderId="50" xfId="0" applyNumberFormat="1" applyFill="1" applyBorder="1" applyAlignment="1" applyProtection="1">
      <alignment horizontal="center"/>
      <protection hidden="1"/>
    </xf>
    <xf numFmtId="0" fontId="0" fillId="0" borderId="51" xfId="0" applyBorder="1" applyProtection="1">
      <protection hidden="1"/>
    </xf>
    <xf numFmtId="10" fontId="0" fillId="3" borderId="52" xfId="0" applyNumberFormat="1" applyFill="1" applyBorder="1" applyAlignment="1" applyProtection="1">
      <alignment horizontal="center"/>
      <protection hidden="1"/>
    </xf>
    <xf numFmtId="0" fontId="27" fillId="0" borderId="53" xfId="0" applyFont="1" applyBorder="1" applyProtection="1">
      <protection hidden="1"/>
    </xf>
    <xf numFmtId="10" fontId="0" fillId="3" borderId="54" xfId="0" applyNumberFormat="1" applyFill="1" applyBorder="1" applyAlignment="1" applyProtection="1">
      <alignment horizontal="center"/>
      <protection hidden="1"/>
    </xf>
    <xf numFmtId="0" fontId="0" fillId="0" borderId="0" xfId="0" applyAlignment="1">
      <alignment horizontal="left"/>
    </xf>
    <xf numFmtId="172" fontId="35" fillId="0" borderId="0" xfId="0" applyNumberFormat="1" applyFont="1"/>
    <xf numFmtId="0" fontId="35" fillId="0" borderId="0" xfId="0" applyFont="1"/>
    <xf numFmtId="0" fontId="6" fillId="0" borderId="5" xfId="0" applyFont="1" applyFill="1" applyBorder="1" applyAlignment="1" applyProtection="1">
      <alignment vertical="center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0" fontId="1" fillId="2" borderId="57" xfId="0" applyFont="1" applyFill="1" applyBorder="1" applyProtection="1">
      <protection hidden="1"/>
    </xf>
    <xf numFmtId="9" fontId="1" fillId="2" borderId="22" xfId="0" applyNumberFormat="1" applyFont="1" applyFill="1" applyBorder="1" applyAlignment="1" applyProtection="1">
      <alignment horizontal="left"/>
      <protection hidden="1"/>
    </xf>
    <xf numFmtId="0" fontId="1" fillId="2" borderId="23" xfId="0" applyFont="1" applyFill="1" applyBorder="1" applyProtection="1">
      <protection hidden="1"/>
    </xf>
    <xf numFmtId="0" fontId="1" fillId="3" borderId="22" xfId="0" applyFont="1" applyFill="1" applyBorder="1" applyProtection="1">
      <protection hidden="1"/>
    </xf>
    <xf numFmtId="0" fontId="1" fillId="2" borderId="22" xfId="0" applyFont="1" applyFill="1" applyBorder="1" applyProtection="1">
      <protection hidden="1"/>
    </xf>
    <xf numFmtId="0" fontId="1" fillId="2" borderId="24" xfId="0" applyFont="1" applyFill="1" applyBorder="1" applyProtection="1">
      <protection hidden="1"/>
    </xf>
    <xf numFmtId="0" fontId="1" fillId="2" borderId="25" xfId="0" applyFont="1" applyFill="1" applyBorder="1" applyProtection="1">
      <protection hidden="1"/>
    </xf>
    <xf numFmtId="0" fontId="1" fillId="2" borderId="58" xfId="0" applyFont="1" applyFill="1" applyBorder="1" applyProtection="1">
      <protection hidden="1"/>
    </xf>
    <xf numFmtId="0" fontId="1" fillId="2" borderId="59" xfId="0" applyFont="1" applyFill="1" applyBorder="1" applyProtection="1">
      <protection hidden="1"/>
    </xf>
    <xf numFmtId="0" fontId="1" fillId="2" borderId="26" xfId="0" applyFont="1" applyFill="1" applyBorder="1" applyProtection="1">
      <protection hidden="1"/>
    </xf>
    <xf numFmtId="0" fontId="36" fillId="5" borderId="5" xfId="0" applyFont="1" applyFill="1" applyBorder="1" applyAlignment="1" applyProtection="1">
      <alignment vertical="center"/>
      <protection hidden="1"/>
    </xf>
    <xf numFmtId="164" fontId="37" fillId="5" borderId="6" xfId="1" applyFont="1" applyFill="1" applyBorder="1" applyProtection="1">
      <protection hidden="1"/>
    </xf>
    <xf numFmtId="164" fontId="37" fillId="5" borderId="9" xfId="1" applyFont="1" applyFill="1" applyBorder="1" applyProtection="1"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0" fontId="3" fillId="2" borderId="5" xfId="0" applyFont="1" applyFill="1" applyBorder="1" applyAlignment="1" applyProtection="1">
      <alignment horizontal="left" vertical="top" wrapText="1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164" fontId="1" fillId="16" borderId="0" xfId="1" applyFont="1" applyFill="1" applyBorder="1" applyAlignment="1" applyProtection="1">
      <alignment horizontal="center"/>
      <protection hidden="1"/>
    </xf>
    <xf numFmtId="0" fontId="3" fillId="2" borderId="0" xfId="0" applyFont="1" applyFill="1" applyBorder="1" applyAlignment="1" applyProtection="1">
      <alignment horizontal="left" vertical="top" wrapText="1"/>
      <protection hidden="1"/>
    </xf>
    <xf numFmtId="0" fontId="38" fillId="15" borderId="0" xfId="0" applyFont="1" applyFill="1" applyProtection="1">
      <protection hidden="1"/>
    </xf>
    <xf numFmtId="2" fontId="18" fillId="0" borderId="0" xfId="0" applyNumberFormat="1" applyFont="1" applyFill="1" applyBorder="1" applyAlignment="1" applyProtection="1">
      <alignment horizontal="center"/>
      <protection hidden="1"/>
    </xf>
    <xf numFmtId="2" fontId="19" fillId="0" borderId="0" xfId="0" applyNumberFormat="1" applyFont="1" applyFill="1" applyBorder="1" applyAlignment="1" applyProtection="1">
      <alignment horizontal="center"/>
      <protection hidden="1"/>
    </xf>
    <xf numFmtId="0" fontId="3" fillId="2" borderId="5" xfId="0" applyFont="1" applyFill="1" applyBorder="1" applyAlignment="1" applyProtection="1">
      <alignment horizontal="left" vertical="top" wrapText="1"/>
      <protection hidden="1"/>
    </xf>
    <xf numFmtId="0" fontId="3" fillId="2" borderId="0" xfId="0" applyFont="1" applyFill="1" applyBorder="1" applyAlignment="1" applyProtection="1">
      <alignment horizontal="left" vertical="top" wrapText="1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164" fontId="1" fillId="16" borderId="0" xfId="1" applyFont="1" applyFill="1" applyBorder="1" applyAlignment="1" applyProtection="1">
      <alignment horizontal="center"/>
      <protection hidden="1"/>
    </xf>
    <xf numFmtId="0" fontId="13" fillId="0" borderId="55" xfId="0" applyFont="1" applyFill="1" applyBorder="1" applyAlignment="1" applyProtection="1">
      <alignment vertical="center"/>
      <protection hidden="1"/>
    </xf>
    <xf numFmtId="0" fontId="13" fillId="0" borderId="56" xfId="0" applyFont="1" applyFill="1" applyBorder="1" applyAlignment="1" applyProtection="1">
      <alignment vertical="center"/>
      <protection hidden="1"/>
    </xf>
    <xf numFmtId="0" fontId="3" fillId="2" borderId="22" xfId="0" applyFont="1" applyFill="1" applyBorder="1" applyProtection="1">
      <protection hidden="1"/>
    </xf>
    <xf numFmtId="0" fontId="3" fillId="2" borderId="0" xfId="0" applyFont="1" applyFill="1" applyBorder="1" applyProtection="1">
      <protection hidden="1"/>
    </xf>
    <xf numFmtId="9" fontId="3" fillId="18" borderId="60" xfId="0" applyNumberFormat="1" applyFont="1" applyFill="1" applyBorder="1" applyAlignment="1" applyProtection="1">
      <alignment horizontal="center"/>
      <protection hidden="1"/>
    </xf>
    <xf numFmtId="0" fontId="3" fillId="2" borderId="5" xfId="0" applyFont="1" applyFill="1" applyBorder="1" applyProtection="1">
      <protection hidden="1"/>
    </xf>
    <xf numFmtId="2" fontId="9" fillId="0" borderId="0" xfId="0" applyNumberFormat="1" applyFont="1" applyFill="1" applyBorder="1" applyAlignment="1" applyProtection="1">
      <alignment horizontal="center"/>
      <protection hidden="1"/>
    </xf>
    <xf numFmtId="0" fontId="39" fillId="0" borderId="0" xfId="0" applyFont="1" applyFill="1" applyBorder="1" applyAlignment="1" applyProtection="1">
      <alignment horizontal="center"/>
      <protection hidden="1"/>
    </xf>
    <xf numFmtId="167" fontId="8" fillId="0" borderId="0" xfId="0" applyNumberFormat="1" applyFont="1" applyFill="1" applyBorder="1" applyAlignment="1" applyProtection="1">
      <alignment vertical="center"/>
      <protection hidden="1"/>
    </xf>
    <xf numFmtId="2" fontId="8" fillId="0" borderId="0" xfId="0" applyNumberFormat="1" applyFont="1" applyFill="1" applyBorder="1" applyAlignment="1" applyProtection="1">
      <alignment horizontal="center"/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0" fontId="40" fillId="0" borderId="0" xfId="0" applyFont="1" applyFill="1" applyBorder="1" applyAlignment="1" applyProtection="1">
      <alignment horizontal="center"/>
      <protection hidden="1"/>
    </xf>
    <xf numFmtId="49" fontId="11" fillId="0" borderId="0" xfId="0" applyNumberFormat="1" applyFont="1" applyFill="1" applyBorder="1"/>
    <xf numFmtId="167" fontId="19" fillId="0" borderId="0" xfId="0" applyNumberFormat="1" applyFont="1" applyFill="1" applyBorder="1" applyAlignment="1" applyProtection="1">
      <alignment vertical="center"/>
      <protection hidden="1"/>
    </xf>
    <xf numFmtId="2" fontId="8" fillId="4" borderId="1" xfId="2" applyNumberFormat="1" applyFont="1" applyFill="1" applyBorder="1" applyAlignment="1" applyProtection="1">
      <alignment horizontal="center"/>
      <protection hidden="1"/>
    </xf>
    <xf numFmtId="0" fontId="10" fillId="0" borderId="0" xfId="0" applyFont="1" applyFill="1" applyProtection="1">
      <protection hidden="1"/>
    </xf>
    <xf numFmtId="167" fontId="32" fillId="0" borderId="45" xfId="0" applyNumberFormat="1" applyFont="1" applyFill="1" applyBorder="1" applyAlignment="1" applyProtection="1">
      <alignment vertical="center"/>
      <protection hidden="1"/>
    </xf>
    <xf numFmtId="167" fontId="32" fillId="0" borderId="46" xfId="0" applyNumberFormat="1" applyFont="1" applyFill="1" applyBorder="1" applyAlignment="1" applyProtection="1">
      <alignment vertical="center"/>
      <protection hidden="1"/>
    </xf>
    <xf numFmtId="0" fontId="10" fillId="0" borderId="0" xfId="0" applyFont="1" applyFill="1" applyBorder="1" applyProtection="1">
      <protection hidden="1"/>
    </xf>
    <xf numFmtId="0" fontId="32" fillId="0" borderId="0" xfId="0" applyFont="1" applyFill="1" applyBorder="1" applyAlignment="1" applyProtection="1">
      <alignment horizontal="center"/>
      <protection hidden="1"/>
    </xf>
    <xf numFmtId="0" fontId="41" fillId="0" borderId="0" xfId="0" applyFont="1" applyFill="1" applyBorder="1" applyProtection="1">
      <protection hidden="1"/>
    </xf>
    <xf numFmtId="9" fontId="10" fillId="0" borderId="0" xfId="0" applyNumberFormat="1" applyFont="1" applyFill="1" applyBorder="1" applyAlignment="1" applyProtection="1">
      <alignment horizontal="left"/>
      <protection hidden="1"/>
    </xf>
    <xf numFmtId="167" fontId="10" fillId="0" borderId="0" xfId="0" applyNumberFormat="1" applyFont="1" applyFill="1" applyBorder="1" applyProtection="1">
      <protection hidden="1"/>
    </xf>
    <xf numFmtId="164" fontId="10" fillId="0" borderId="0" xfId="1" applyFont="1" applyFill="1" applyBorder="1" applyProtection="1">
      <protection hidden="1"/>
    </xf>
    <xf numFmtId="0" fontId="10" fillId="0" borderId="0" xfId="0" applyFont="1" applyFill="1" applyBorder="1" applyAlignment="1" applyProtection="1">
      <alignment horizontal="center"/>
      <protection hidden="1"/>
    </xf>
    <xf numFmtId="166" fontId="10" fillId="0" borderId="0" xfId="1" applyNumberFormat="1" applyFont="1" applyFill="1" applyBorder="1" applyProtection="1">
      <protection hidden="1"/>
    </xf>
    <xf numFmtId="166" fontId="10" fillId="0" borderId="0" xfId="0" applyNumberFormat="1" applyFont="1" applyFill="1" applyBorder="1" applyProtection="1">
      <protection hidden="1"/>
    </xf>
    <xf numFmtId="3" fontId="10" fillId="0" borderId="0" xfId="0" applyNumberFormat="1" applyFont="1" applyFill="1" applyBorder="1" applyAlignment="1" applyProtection="1">
      <alignment horizontal="center"/>
      <protection hidden="1"/>
    </xf>
    <xf numFmtId="164" fontId="10" fillId="0" borderId="0" xfId="1" applyFont="1" applyFill="1" applyBorder="1" applyAlignment="1" applyProtection="1">
      <alignment horizontal="center"/>
      <protection hidden="1"/>
    </xf>
    <xf numFmtId="9" fontId="10" fillId="0" borderId="0" xfId="0" applyNumberFormat="1" applyFont="1" applyFill="1" applyBorder="1" applyAlignment="1" applyProtection="1">
      <alignment horizontal="center"/>
      <protection hidden="1"/>
    </xf>
    <xf numFmtId="2" fontId="10" fillId="0" borderId="0" xfId="0" applyNumberFormat="1" applyFont="1" applyFill="1" applyBorder="1" applyAlignment="1" applyProtection="1">
      <alignment horizontal="center"/>
      <protection hidden="1"/>
    </xf>
    <xf numFmtId="9" fontId="10" fillId="0" borderId="0" xfId="0" applyNumberFormat="1" applyFont="1" applyFill="1" applyProtection="1">
      <protection hidden="1"/>
    </xf>
    <xf numFmtId="0" fontId="10" fillId="0" borderId="0" xfId="0" applyFont="1" applyFill="1" applyAlignment="1" applyProtection="1">
      <alignment horizontal="left"/>
      <protection hidden="1"/>
    </xf>
    <xf numFmtId="9" fontId="10" fillId="0" borderId="0" xfId="0" applyNumberFormat="1" applyFont="1" applyFill="1" applyBorder="1" applyProtection="1">
      <protection hidden="1"/>
    </xf>
    <xf numFmtId="169" fontId="31" fillId="0" borderId="0" xfId="0" applyNumberFormat="1" applyFont="1" applyFill="1" applyBorder="1" applyProtection="1">
      <protection hidden="1"/>
    </xf>
    <xf numFmtId="167" fontId="8" fillId="4" borderId="40" xfId="0" applyNumberFormat="1" applyFont="1" applyFill="1" applyBorder="1" applyAlignment="1" applyProtection="1">
      <alignment horizontal="left" vertical="center"/>
      <protection hidden="1"/>
    </xf>
    <xf numFmtId="0" fontId="10" fillId="0" borderId="0" xfId="0" applyNumberFormat="1" applyFont="1" applyFill="1" applyBorder="1" applyAlignment="1" applyProtection="1">
      <alignment horizontal="center"/>
      <protection hidden="1"/>
    </xf>
    <xf numFmtId="165" fontId="10" fillId="0" borderId="0" xfId="0" applyNumberFormat="1" applyFont="1" applyFill="1" applyBorder="1" applyAlignment="1" applyProtection="1">
      <alignment horizontal="center"/>
      <protection hidden="1"/>
    </xf>
    <xf numFmtId="168" fontId="10" fillId="0" borderId="0" xfId="0" applyNumberFormat="1" applyFont="1" applyFill="1" applyBorder="1" applyAlignment="1" applyProtection="1">
      <alignment horizontal="center"/>
      <protection hidden="1"/>
    </xf>
    <xf numFmtId="168" fontId="10" fillId="0" borderId="0" xfId="0" applyNumberFormat="1" applyFont="1" applyFill="1" applyBorder="1" applyProtection="1">
      <protection hidden="1"/>
    </xf>
    <xf numFmtId="0" fontId="10" fillId="0" borderId="0" xfId="0" applyFont="1" applyFill="1" applyBorder="1" applyAlignment="1" applyProtection="1">
      <alignment horizontal="left"/>
      <protection hidden="1"/>
    </xf>
    <xf numFmtId="0" fontId="42" fillId="0" borderId="0" xfId="0" applyFont="1"/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164" fontId="1" fillId="4" borderId="14" xfId="1" applyFont="1" applyFill="1" applyBorder="1" applyAlignment="1">
      <alignment horizontal="center"/>
    </xf>
    <xf numFmtId="164" fontId="1" fillId="4" borderId="15" xfId="1" applyFont="1" applyFill="1" applyBorder="1" applyAlignment="1">
      <alignment horizontal="center"/>
    </xf>
    <xf numFmtId="0" fontId="6" fillId="5" borderId="5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 vertical="top" wrapText="1"/>
    </xf>
    <xf numFmtId="0" fontId="3" fillId="2" borderId="5" xfId="0" applyFont="1" applyFill="1" applyBorder="1" applyAlignment="1">
      <alignment horizontal="left" vertical="top" wrapText="1"/>
    </xf>
    <xf numFmtId="0" fontId="3" fillId="2" borderId="7" xfId="0" applyFont="1" applyFill="1" applyBorder="1" applyAlignment="1">
      <alignment horizontal="left" vertical="top" wrapText="1"/>
    </xf>
    <xf numFmtId="0" fontId="3" fillId="2" borderId="0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164" fontId="1" fillId="4" borderId="0" xfId="1" applyFont="1" applyFill="1" applyBorder="1" applyAlignment="1">
      <alignment horizontal="center"/>
    </xf>
    <xf numFmtId="164" fontId="1" fillId="4" borderId="6" xfId="1" applyFont="1" applyFill="1" applyBorder="1" applyAlignment="1">
      <alignment horizontal="center"/>
    </xf>
    <xf numFmtId="0" fontId="1" fillId="3" borderId="3" xfId="0" applyFont="1" applyFill="1" applyBorder="1" applyAlignment="1">
      <alignment horizontal="left" vertical="top" wrapText="1"/>
    </xf>
    <xf numFmtId="0" fontId="1" fillId="3" borderId="4" xfId="0" applyFont="1" applyFill="1" applyBorder="1" applyAlignment="1">
      <alignment horizontal="left" vertical="top" wrapText="1"/>
    </xf>
    <xf numFmtId="0" fontId="1" fillId="3" borderId="8" xfId="0" applyFont="1" applyFill="1" applyBorder="1" applyAlignment="1">
      <alignment horizontal="left" vertical="top" wrapText="1"/>
    </xf>
    <xf numFmtId="0" fontId="1" fillId="3" borderId="9" xfId="0" applyFont="1" applyFill="1" applyBorder="1" applyAlignment="1">
      <alignment horizontal="left" vertical="top" wrapText="1"/>
    </xf>
    <xf numFmtId="0" fontId="1" fillId="3" borderId="0" xfId="0" applyFont="1" applyFill="1" applyBorder="1" applyAlignment="1">
      <alignment horizontal="left" vertical="top" wrapText="1"/>
    </xf>
    <xf numFmtId="0" fontId="1" fillId="3" borderId="6" xfId="0" applyFont="1" applyFill="1" applyBorder="1" applyAlignment="1">
      <alignment horizontal="left" vertical="top" wrapText="1"/>
    </xf>
    <xf numFmtId="9" fontId="1" fillId="4" borderId="12" xfId="2" applyFont="1" applyFill="1" applyBorder="1" applyAlignment="1">
      <alignment horizontal="center"/>
    </xf>
    <xf numFmtId="9" fontId="1" fillId="4" borderId="13" xfId="2" applyFont="1" applyFill="1" applyBorder="1" applyAlignment="1">
      <alignment horizontal="center"/>
    </xf>
    <xf numFmtId="9" fontId="1" fillId="3" borderId="0" xfId="0" applyNumberFormat="1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165" fontId="6" fillId="5" borderId="5" xfId="0" applyNumberFormat="1" applyFont="1" applyFill="1" applyBorder="1" applyAlignment="1">
      <alignment horizontal="center" vertical="center"/>
    </xf>
    <xf numFmtId="165" fontId="6" fillId="5" borderId="6" xfId="0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center"/>
    </xf>
    <xf numFmtId="172" fontId="1" fillId="3" borderId="19" xfId="0" applyNumberFormat="1" applyFont="1" applyFill="1" applyBorder="1" applyAlignment="1" applyProtection="1">
      <alignment horizontal="center" vertical="center"/>
      <protection hidden="1"/>
    </xf>
    <xf numFmtId="172" fontId="1" fillId="3" borderId="20" xfId="0" applyNumberFormat="1" applyFont="1" applyFill="1" applyBorder="1" applyAlignment="1" applyProtection="1">
      <alignment horizontal="center" vertical="center"/>
      <protection hidden="1"/>
    </xf>
    <xf numFmtId="172" fontId="1" fillId="3" borderId="24" xfId="0" applyNumberFormat="1" applyFont="1" applyFill="1" applyBorder="1" applyAlignment="1" applyProtection="1">
      <alignment horizontal="center" vertical="center"/>
      <protection hidden="1"/>
    </xf>
    <xf numFmtId="172" fontId="1" fillId="3" borderId="25" xfId="0" applyNumberFormat="1" applyFont="1" applyFill="1" applyBorder="1" applyAlignment="1" applyProtection="1">
      <alignment horizontal="center" vertical="center"/>
      <protection hidden="1"/>
    </xf>
    <xf numFmtId="0" fontId="34" fillId="17" borderId="27" xfId="3" applyFill="1" applyBorder="1" applyAlignment="1" applyProtection="1">
      <alignment horizontal="center" vertical="center"/>
    </xf>
    <xf numFmtId="0" fontId="34" fillId="17" borderId="28" xfId="3" applyFill="1" applyBorder="1" applyAlignment="1" applyProtection="1">
      <alignment horizontal="center" vertical="center"/>
    </xf>
    <xf numFmtId="0" fontId="28" fillId="15" borderId="0" xfId="0" applyFont="1" applyFill="1" applyAlignment="1" applyProtection="1">
      <alignment horizontal="center"/>
      <protection hidden="1"/>
    </xf>
    <xf numFmtId="172" fontId="1" fillId="3" borderId="21" xfId="0" applyNumberFormat="1" applyFont="1" applyFill="1" applyBorder="1" applyAlignment="1" applyProtection="1">
      <alignment horizontal="center" vertical="center"/>
      <protection hidden="1"/>
    </xf>
    <xf numFmtId="172" fontId="1" fillId="3" borderId="26" xfId="0" applyNumberFormat="1" applyFont="1" applyFill="1" applyBorder="1" applyAlignment="1" applyProtection="1">
      <alignment horizontal="center" vertical="center"/>
      <protection hidden="1"/>
    </xf>
    <xf numFmtId="0" fontId="6" fillId="2" borderId="2" xfId="0" applyFont="1" applyFill="1" applyBorder="1" applyAlignment="1" applyProtection="1">
      <alignment horizontal="center" vertical="center"/>
      <protection hidden="1"/>
    </xf>
    <xf numFmtId="0" fontId="6" fillId="2" borderId="3" xfId="0" applyFont="1" applyFill="1" applyBorder="1" applyAlignment="1" applyProtection="1">
      <alignment horizontal="center" vertical="center"/>
      <protection hidden="1"/>
    </xf>
    <xf numFmtId="0" fontId="6" fillId="2" borderId="4" xfId="0" applyFont="1" applyFill="1" applyBorder="1" applyAlignment="1" applyProtection="1">
      <alignment horizontal="center" vertical="center"/>
      <protection hidden="1"/>
    </xf>
    <xf numFmtId="0" fontId="6" fillId="2" borderId="5" xfId="0" applyFont="1" applyFill="1" applyBorder="1" applyAlignment="1" applyProtection="1">
      <alignment horizontal="center" vertical="center"/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0" fontId="6" fillId="2" borderId="6" xfId="0" applyFont="1" applyFill="1" applyBorder="1" applyAlignment="1" applyProtection="1">
      <alignment horizontal="center" vertical="center"/>
      <protection hidden="1"/>
    </xf>
    <xf numFmtId="2" fontId="6" fillId="5" borderId="5" xfId="0" applyNumberFormat="1" applyFont="1" applyFill="1" applyBorder="1" applyAlignment="1" applyProtection="1">
      <alignment horizontal="center" vertical="center"/>
      <protection hidden="1"/>
    </xf>
    <xf numFmtId="2" fontId="6" fillId="5" borderId="0" xfId="0" applyNumberFormat="1" applyFont="1" applyFill="1" applyBorder="1" applyAlignment="1" applyProtection="1">
      <alignment horizontal="center" vertical="center"/>
      <protection hidden="1"/>
    </xf>
    <xf numFmtId="2" fontId="6" fillId="5" borderId="6" xfId="0" applyNumberFormat="1" applyFont="1" applyFill="1" applyBorder="1" applyAlignment="1" applyProtection="1">
      <alignment horizontal="center" vertical="center"/>
      <protection hidden="1"/>
    </xf>
    <xf numFmtId="2" fontId="6" fillId="5" borderId="7" xfId="0" applyNumberFormat="1" applyFont="1" applyFill="1" applyBorder="1" applyAlignment="1" applyProtection="1">
      <alignment horizontal="center" vertical="center"/>
      <protection hidden="1"/>
    </xf>
    <xf numFmtId="2" fontId="6" fillId="5" borderId="8" xfId="0" applyNumberFormat="1" applyFont="1" applyFill="1" applyBorder="1" applyAlignment="1" applyProtection="1">
      <alignment horizontal="center" vertical="center"/>
      <protection hidden="1"/>
    </xf>
    <xf numFmtId="2" fontId="6" fillId="5" borderId="9" xfId="0" applyNumberFormat="1" applyFont="1" applyFill="1" applyBorder="1" applyAlignment="1" applyProtection="1">
      <alignment horizontal="center" vertical="center"/>
      <protection hidden="1"/>
    </xf>
    <xf numFmtId="2" fontId="6" fillId="0" borderId="8" xfId="0" applyNumberFormat="1" applyFont="1" applyFill="1" applyBorder="1" applyAlignment="1" applyProtection="1">
      <alignment horizontal="center" vertical="center"/>
      <protection hidden="1"/>
    </xf>
    <xf numFmtId="2" fontId="6" fillId="0" borderId="9" xfId="0" applyNumberFormat="1" applyFont="1" applyFill="1" applyBorder="1" applyAlignment="1" applyProtection="1">
      <alignment horizontal="center" vertical="center"/>
      <protection hidden="1"/>
    </xf>
    <xf numFmtId="0" fontId="27" fillId="0" borderId="32" xfId="0" applyFont="1" applyBorder="1" applyAlignment="1" applyProtection="1">
      <alignment horizontal="center"/>
      <protection hidden="1"/>
    </xf>
    <xf numFmtId="0" fontId="27" fillId="0" borderId="33" xfId="0" applyFont="1" applyBorder="1" applyAlignment="1" applyProtection="1">
      <alignment horizontal="center"/>
      <protection hidden="1"/>
    </xf>
    <xf numFmtId="0" fontId="27" fillId="0" borderId="2" xfId="0" applyFont="1" applyBorder="1" applyAlignment="1" applyProtection="1">
      <alignment horizontal="center"/>
      <protection hidden="1"/>
    </xf>
    <xf numFmtId="0" fontId="27" fillId="0" borderId="4" xfId="0" applyFont="1" applyBorder="1" applyAlignment="1" applyProtection="1">
      <alignment horizontal="center"/>
      <protection hidden="1"/>
    </xf>
    <xf numFmtId="0" fontId="13" fillId="0" borderId="16" xfId="0" applyFont="1" applyFill="1" applyBorder="1" applyAlignment="1" applyProtection="1">
      <alignment horizontal="center" vertical="center"/>
      <protection hidden="1"/>
    </xf>
    <xf numFmtId="0" fontId="13" fillId="0" borderId="17" xfId="0" applyFont="1" applyFill="1" applyBorder="1" applyAlignment="1" applyProtection="1">
      <alignment horizontal="center" vertical="center"/>
      <protection hidden="1"/>
    </xf>
    <xf numFmtId="0" fontId="13" fillId="0" borderId="18" xfId="0" applyFont="1" applyFill="1" applyBorder="1" applyAlignment="1" applyProtection="1">
      <alignment horizontal="center" vertical="center"/>
      <protection hidden="1"/>
    </xf>
    <xf numFmtId="0" fontId="3" fillId="2" borderId="5" xfId="0" applyFont="1" applyFill="1" applyBorder="1" applyAlignment="1" applyProtection="1">
      <alignment horizontal="left" vertical="top" wrapText="1"/>
      <protection hidden="1"/>
    </xf>
    <xf numFmtId="0" fontId="6" fillId="5" borderId="5" xfId="0" applyFont="1" applyFill="1" applyBorder="1" applyAlignment="1" applyProtection="1">
      <alignment horizontal="center" vertical="center"/>
      <protection hidden="1"/>
    </xf>
    <xf numFmtId="0" fontId="6" fillId="5" borderId="23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3" fillId="2" borderId="6" xfId="0" applyFont="1" applyFill="1" applyBorder="1" applyAlignment="1" applyProtection="1">
      <alignment horizontal="center" vertical="center"/>
      <protection hidden="1"/>
    </xf>
    <xf numFmtId="164" fontId="1" fillId="16" borderId="0" xfId="1" applyFont="1" applyFill="1" applyBorder="1" applyAlignment="1" applyProtection="1">
      <alignment horizontal="center"/>
      <protection hidden="1"/>
    </xf>
    <xf numFmtId="164" fontId="1" fillId="16" borderId="6" xfId="1" applyFont="1" applyFill="1" applyBorder="1" applyAlignment="1" applyProtection="1">
      <alignment horizontal="center"/>
      <protection hidden="1"/>
    </xf>
    <xf numFmtId="0" fontId="3" fillId="2" borderId="2" xfId="0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 applyProtection="1">
      <alignment horizontal="center" vertical="center"/>
      <protection hidden="1"/>
    </xf>
    <xf numFmtId="9" fontId="1" fillId="4" borderId="7" xfId="2" applyFont="1" applyFill="1" applyBorder="1" applyAlignment="1" applyProtection="1">
      <alignment horizontal="center"/>
      <protection hidden="1"/>
    </xf>
    <xf numFmtId="9" fontId="1" fillId="4" borderId="9" xfId="2" applyFont="1" applyFill="1" applyBorder="1" applyAlignment="1" applyProtection="1">
      <alignment horizontal="center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164" fontId="1" fillId="4" borderId="32" xfId="1" applyFont="1" applyFill="1" applyBorder="1" applyAlignment="1" applyProtection="1">
      <alignment horizontal="center"/>
      <protection hidden="1"/>
    </xf>
    <xf numFmtId="164" fontId="1" fillId="4" borderId="33" xfId="1" applyFont="1" applyFill="1" applyBorder="1" applyAlignment="1" applyProtection="1">
      <alignment horizontal="center"/>
      <protection hidden="1"/>
    </xf>
    <xf numFmtId="0" fontId="3" fillId="2" borderId="2" xfId="0" applyFont="1" applyFill="1" applyBorder="1" applyAlignment="1" applyProtection="1">
      <alignment horizontal="left" vertical="center" wrapText="1"/>
      <protection hidden="1"/>
    </xf>
    <xf numFmtId="0" fontId="3" fillId="2" borderId="5" xfId="0" applyFont="1" applyFill="1" applyBorder="1" applyAlignment="1" applyProtection="1">
      <alignment horizontal="left" vertical="center" wrapText="1"/>
      <protection hidden="1"/>
    </xf>
    <xf numFmtId="0" fontId="3" fillId="2" borderId="7" xfId="0" applyFont="1" applyFill="1" applyBorder="1" applyAlignment="1" applyProtection="1">
      <alignment horizontal="left" vertical="center" wrapText="1"/>
      <protection hidden="1"/>
    </xf>
    <xf numFmtId="0" fontId="1" fillId="3" borderId="3" xfId="0" applyFont="1" applyFill="1" applyBorder="1" applyAlignment="1" applyProtection="1">
      <alignment horizontal="left" vertical="top" wrapText="1"/>
      <protection hidden="1"/>
    </xf>
    <xf numFmtId="0" fontId="1" fillId="3" borderId="4" xfId="0" applyFont="1" applyFill="1" applyBorder="1" applyAlignment="1" applyProtection="1">
      <alignment horizontal="left" vertical="top" wrapText="1"/>
      <protection hidden="1"/>
    </xf>
    <xf numFmtId="0" fontId="1" fillId="3" borderId="0" xfId="0" applyFont="1" applyFill="1" applyBorder="1" applyAlignment="1" applyProtection="1">
      <alignment horizontal="left" vertical="top" wrapText="1"/>
      <protection hidden="1"/>
    </xf>
    <xf numFmtId="0" fontId="1" fillId="3" borderId="6" xfId="0" applyFont="1" applyFill="1" applyBorder="1" applyAlignment="1" applyProtection="1">
      <alignment horizontal="left" vertical="top" wrapText="1"/>
      <protection hidden="1"/>
    </xf>
    <xf numFmtId="0" fontId="1" fillId="3" borderId="8" xfId="0" applyFont="1" applyFill="1" applyBorder="1" applyAlignment="1" applyProtection="1">
      <alignment horizontal="left" vertical="top" wrapText="1"/>
      <protection hidden="1"/>
    </xf>
    <xf numFmtId="0" fontId="1" fillId="3" borderId="9" xfId="0" applyFont="1" applyFill="1" applyBorder="1" applyAlignment="1" applyProtection="1">
      <alignment horizontal="left" vertical="top" wrapText="1"/>
      <protection hidden="1"/>
    </xf>
    <xf numFmtId="0" fontId="3" fillId="2" borderId="0" xfId="0" applyFont="1" applyFill="1" applyBorder="1" applyAlignment="1" applyProtection="1">
      <alignment horizontal="left" vertical="top" wrapText="1"/>
      <protection hidden="1"/>
    </xf>
    <xf numFmtId="172" fontId="1" fillId="3" borderId="0" xfId="0" applyNumberFormat="1" applyFont="1" applyFill="1" applyBorder="1" applyAlignment="1" applyProtection="1">
      <alignment horizontal="center" vertical="center"/>
      <protection hidden="1"/>
    </xf>
    <xf numFmtId="9" fontId="1" fillId="3" borderId="0" xfId="0" applyNumberFormat="1" applyFont="1" applyFill="1" applyBorder="1" applyAlignment="1" applyProtection="1">
      <alignment horizontal="center" vertical="center"/>
      <protection hidden="1"/>
    </xf>
    <xf numFmtId="0" fontId="1" fillId="3" borderId="0" xfId="0" applyFont="1" applyFill="1" applyBorder="1" applyAlignment="1" applyProtection="1">
      <alignment horizontal="center" vertical="center"/>
      <protection hidden="1"/>
    </xf>
    <xf numFmtId="0" fontId="1" fillId="0" borderId="1" xfId="0" applyFont="1" applyFill="1" applyBorder="1" applyAlignment="1" applyProtection="1">
      <alignment horizontal="center" vertical="center"/>
      <protection hidden="1"/>
    </xf>
    <xf numFmtId="0" fontId="3" fillId="2" borderId="2" xfId="0" applyFont="1" applyFill="1" applyBorder="1" applyAlignment="1" applyProtection="1">
      <alignment horizontal="left" vertical="top" wrapText="1"/>
      <protection hidden="1"/>
    </xf>
    <xf numFmtId="0" fontId="3" fillId="2" borderId="7" xfId="0" applyFont="1" applyFill="1" applyBorder="1" applyAlignment="1" applyProtection="1">
      <alignment horizontal="left" vertical="top" wrapText="1"/>
      <protection hidden="1"/>
    </xf>
    <xf numFmtId="0" fontId="1" fillId="16" borderId="3" xfId="0" applyFont="1" applyFill="1" applyBorder="1" applyAlignment="1" applyProtection="1">
      <alignment horizontal="left" vertical="top" wrapText="1"/>
      <protection hidden="1"/>
    </xf>
    <xf numFmtId="0" fontId="1" fillId="16" borderId="4" xfId="0" applyFont="1" applyFill="1" applyBorder="1" applyAlignment="1" applyProtection="1">
      <alignment horizontal="left" vertical="top" wrapText="1"/>
      <protection hidden="1"/>
    </xf>
    <xf numFmtId="0" fontId="1" fillId="16" borderId="8" xfId="0" applyFont="1" applyFill="1" applyBorder="1" applyAlignment="1" applyProtection="1">
      <alignment horizontal="left" vertical="top" wrapText="1"/>
      <protection hidden="1"/>
    </xf>
    <xf numFmtId="0" fontId="1" fillId="16" borderId="9" xfId="0" applyFont="1" applyFill="1" applyBorder="1" applyAlignment="1" applyProtection="1">
      <alignment horizontal="left" vertical="top" wrapText="1"/>
      <protection hidden="1"/>
    </xf>
    <xf numFmtId="0" fontId="29" fillId="15" borderId="0" xfId="0" applyFont="1" applyFill="1" applyAlignment="1" applyProtection="1">
      <alignment horizontal="left"/>
      <protection hidden="1"/>
    </xf>
    <xf numFmtId="0" fontId="29" fillId="15" borderId="8" xfId="0" applyFont="1" applyFill="1" applyBorder="1" applyAlignment="1" applyProtection="1">
      <alignment horizontal="left"/>
      <protection hidden="1"/>
    </xf>
    <xf numFmtId="0" fontId="30" fillId="15" borderId="8" xfId="0" applyFont="1" applyFill="1" applyBorder="1" applyAlignment="1" applyProtection="1">
      <alignment horizontal="left"/>
      <protection hidden="1"/>
    </xf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2">
    <dxf>
      <font>
        <b/>
        <i val="0"/>
        <color theme="1"/>
      </font>
      <fill>
        <patternFill>
          <bgColor rgb="FF2DF61E"/>
        </patternFill>
      </fill>
    </dxf>
    <dxf>
      <font>
        <b/>
        <i val="0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worksheet" Target="worksheets/sheet62.xml"/><Relationship Id="rId63" Type="http://schemas.openxmlformats.org/officeDocument/2006/relationships/worksheet" Target="worksheets/sheet63.xml"/><Relationship Id="rId64" Type="http://schemas.openxmlformats.org/officeDocument/2006/relationships/worksheet" Target="worksheets/sheet64.xml"/><Relationship Id="rId65" Type="http://schemas.openxmlformats.org/officeDocument/2006/relationships/worksheet" Target="worksheets/sheet65.xml"/><Relationship Id="rId66" Type="http://schemas.openxmlformats.org/officeDocument/2006/relationships/worksheet" Target="worksheets/sheet66.xml"/><Relationship Id="rId67" Type="http://schemas.openxmlformats.org/officeDocument/2006/relationships/worksheet" Target="worksheets/sheet67.xml"/><Relationship Id="rId68" Type="http://schemas.openxmlformats.org/officeDocument/2006/relationships/worksheet" Target="worksheets/sheet68.xml"/><Relationship Id="rId69" Type="http://schemas.openxmlformats.org/officeDocument/2006/relationships/worksheet" Target="worksheets/sheet69.xml"/><Relationship Id="rId120" Type="http://schemas.openxmlformats.org/officeDocument/2006/relationships/worksheet" Target="worksheets/sheet120.xml"/><Relationship Id="rId121" Type="http://schemas.openxmlformats.org/officeDocument/2006/relationships/worksheet" Target="worksheets/sheet121.xml"/><Relationship Id="rId122" Type="http://schemas.openxmlformats.org/officeDocument/2006/relationships/worksheet" Target="worksheets/sheet122.xml"/><Relationship Id="rId123" Type="http://schemas.openxmlformats.org/officeDocument/2006/relationships/worksheet" Target="worksheets/sheet123.xml"/><Relationship Id="rId124" Type="http://schemas.openxmlformats.org/officeDocument/2006/relationships/worksheet" Target="worksheets/sheet124.xml"/><Relationship Id="rId125" Type="http://schemas.openxmlformats.org/officeDocument/2006/relationships/worksheet" Target="worksheets/sheet125.xml"/><Relationship Id="rId126" Type="http://schemas.openxmlformats.org/officeDocument/2006/relationships/worksheet" Target="worksheets/sheet126.xml"/><Relationship Id="rId127" Type="http://schemas.openxmlformats.org/officeDocument/2006/relationships/worksheet" Target="worksheets/sheet127.xml"/><Relationship Id="rId128" Type="http://schemas.openxmlformats.org/officeDocument/2006/relationships/worksheet" Target="worksheets/sheet128.xml"/><Relationship Id="rId129" Type="http://schemas.openxmlformats.org/officeDocument/2006/relationships/worksheet" Target="worksheets/sheet12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90" Type="http://schemas.openxmlformats.org/officeDocument/2006/relationships/worksheet" Target="worksheets/sheet90.xml"/><Relationship Id="rId91" Type="http://schemas.openxmlformats.org/officeDocument/2006/relationships/worksheet" Target="worksheets/sheet91.xml"/><Relationship Id="rId92" Type="http://schemas.openxmlformats.org/officeDocument/2006/relationships/worksheet" Target="worksheets/sheet92.xml"/><Relationship Id="rId93" Type="http://schemas.openxmlformats.org/officeDocument/2006/relationships/worksheet" Target="worksheets/sheet93.xml"/><Relationship Id="rId94" Type="http://schemas.openxmlformats.org/officeDocument/2006/relationships/worksheet" Target="worksheets/sheet94.xml"/><Relationship Id="rId95" Type="http://schemas.openxmlformats.org/officeDocument/2006/relationships/worksheet" Target="worksheets/sheet95.xml"/><Relationship Id="rId96" Type="http://schemas.openxmlformats.org/officeDocument/2006/relationships/worksheet" Target="worksheets/sheet96.xml"/><Relationship Id="rId101" Type="http://schemas.openxmlformats.org/officeDocument/2006/relationships/worksheet" Target="worksheets/sheet101.xml"/><Relationship Id="rId102" Type="http://schemas.openxmlformats.org/officeDocument/2006/relationships/worksheet" Target="worksheets/sheet102.xml"/><Relationship Id="rId103" Type="http://schemas.openxmlformats.org/officeDocument/2006/relationships/worksheet" Target="worksheets/sheet103.xml"/><Relationship Id="rId104" Type="http://schemas.openxmlformats.org/officeDocument/2006/relationships/worksheet" Target="worksheets/sheet104.xml"/><Relationship Id="rId105" Type="http://schemas.openxmlformats.org/officeDocument/2006/relationships/worksheet" Target="worksheets/sheet105.xml"/><Relationship Id="rId106" Type="http://schemas.openxmlformats.org/officeDocument/2006/relationships/worksheet" Target="worksheets/sheet106.xml"/><Relationship Id="rId107" Type="http://schemas.openxmlformats.org/officeDocument/2006/relationships/worksheet" Target="worksheets/sheet107.xml"/><Relationship Id="rId108" Type="http://schemas.openxmlformats.org/officeDocument/2006/relationships/worksheet" Target="worksheets/sheet108.xml"/><Relationship Id="rId109" Type="http://schemas.openxmlformats.org/officeDocument/2006/relationships/worksheet" Target="worksheets/sheet109.xml"/><Relationship Id="rId97" Type="http://schemas.openxmlformats.org/officeDocument/2006/relationships/worksheet" Target="worksheets/sheet97.xml"/><Relationship Id="rId98" Type="http://schemas.openxmlformats.org/officeDocument/2006/relationships/worksheet" Target="worksheets/sheet98.xml"/><Relationship Id="rId99" Type="http://schemas.openxmlformats.org/officeDocument/2006/relationships/worksheet" Target="worksheets/sheet99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100" Type="http://schemas.openxmlformats.org/officeDocument/2006/relationships/worksheet" Target="worksheets/sheet100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70" Type="http://schemas.openxmlformats.org/officeDocument/2006/relationships/worksheet" Target="worksheets/sheet70.xml"/><Relationship Id="rId71" Type="http://schemas.openxmlformats.org/officeDocument/2006/relationships/worksheet" Target="worksheets/sheet71.xml"/><Relationship Id="rId72" Type="http://schemas.openxmlformats.org/officeDocument/2006/relationships/worksheet" Target="worksheets/sheet72.xml"/><Relationship Id="rId73" Type="http://schemas.openxmlformats.org/officeDocument/2006/relationships/worksheet" Target="worksheets/sheet73.xml"/><Relationship Id="rId74" Type="http://schemas.openxmlformats.org/officeDocument/2006/relationships/worksheet" Target="worksheets/sheet74.xml"/><Relationship Id="rId75" Type="http://schemas.openxmlformats.org/officeDocument/2006/relationships/worksheet" Target="worksheets/sheet75.xml"/><Relationship Id="rId76" Type="http://schemas.openxmlformats.org/officeDocument/2006/relationships/worksheet" Target="worksheets/sheet76.xml"/><Relationship Id="rId77" Type="http://schemas.openxmlformats.org/officeDocument/2006/relationships/worksheet" Target="worksheets/sheet77.xml"/><Relationship Id="rId78" Type="http://schemas.openxmlformats.org/officeDocument/2006/relationships/worksheet" Target="worksheets/sheet78.xml"/><Relationship Id="rId79" Type="http://schemas.openxmlformats.org/officeDocument/2006/relationships/worksheet" Target="worksheets/sheet79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130" Type="http://schemas.openxmlformats.org/officeDocument/2006/relationships/worksheet" Target="worksheets/sheet130.xml"/><Relationship Id="rId131" Type="http://schemas.openxmlformats.org/officeDocument/2006/relationships/worksheet" Target="worksheets/sheet131.xml"/><Relationship Id="rId132" Type="http://schemas.openxmlformats.org/officeDocument/2006/relationships/worksheet" Target="worksheets/sheet132.xml"/><Relationship Id="rId133" Type="http://schemas.openxmlformats.org/officeDocument/2006/relationships/theme" Target="theme/theme1.xml"/><Relationship Id="rId134" Type="http://schemas.openxmlformats.org/officeDocument/2006/relationships/styles" Target="styles.xml"/><Relationship Id="rId135" Type="http://schemas.openxmlformats.org/officeDocument/2006/relationships/sharedStrings" Target="sharedStrings.xml"/><Relationship Id="rId13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110" Type="http://schemas.openxmlformats.org/officeDocument/2006/relationships/worksheet" Target="worksheets/sheet110.xml"/><Relationship Id="rId111" Type="http://schemas.openxmlformats.org/officeDocument/2006/relationships/worksheet" Target="worksheets/sheet111.xml"/><Relationship Id="rId112" Type="http://schemas.openxmlformats.org/officeDocument/2006/relationships/worksheet" Target="worksheets/sheet112.xml"/><Relationship Id="rId113" Type="http://schemas.openxmlformats.org/officeDocument/2006/relationships/worksheet" Target="worksheets/sheet113.xml"/><Relationship Id="rId114" Type="http://schemas.openxmlformats.org/officeDocument/2006/relationships/worksheet" Target="worksheets/sheet114.xml"/><Relationship Id="rId115" Type="http://schemas.openxmlformats.org/officeDocument/2006/relationships/worksheet" Target="worksheets/sheet115.xml"/><Relationship Id="rId116" Type="http://schemas.openxmlformats.org/officeDocument/2006/relationships/worksheet" Target="worksheets/sheet116.xml"/><Relationship Id="rId117" Type="http://schemas.openxmlformats.org/officeDocument/2006/relationships/worksheet" Target="worksheets/sheet117.xml"/><Relationship Id="rId118" Type="http://schemas.openxmlformats.org/officeDocument/2006/relationships/worksheet" Target="worksheets/sheet118.xml"/><Relationship Id="rId119" Type="http://schemas.openxmlformats.org/officeDocument/2006/relationships/worksheet" Target="worksheets/sheet11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80" Type="http://schemas.openxmlformats.org/officeDocument/2006/relationships/worksheet" Target="worksheets/sheet80.xml"/><Relationship Id="rId81" Type="http://schemas.openxmlformats.org/officeDocument/2006/relationships/worksheet" Target="worksheets/sheet81.xml"/><Relationship Id="rId82" Type="http://schemas.openxmlformats.org/officeDocument/2006/relationships/worksheet" Target="worksheets/sheet82.xml"/><Relationship Id="rId83" Type="http://schemas.openxmlformats.org/officeDocument/2006/relationships/worksheet" Target="worksheets/sheet83.xml"/><Relationship Id="rId84" Type="http://schemas.openxmlformats.org/officeDocument/2006/relationships/worksheet" Target="worksheets/sheet84.xml"/><Relationship Id="rId85" Type="http://schemas.openxmlformats.org/officeDocument/2006/relationships/worksheet" Target="worksheets/sheet85.xml"/><Relationship Id="rId86" Type="http://schemas.openxmlformats.org/officeDocument/2006/relationships/worksheet" Target="worksheets/sheet86.xml"/><Relationship Id="rId87" Type="http://schemas.openxmlformats.org/officeDocument/2006/relationships/worksheet" Target="worksheets/sheet87.xml"/><Relationship Id="rId88" Type="http://schemas.openxmlformats.org/officeDocument/2006/relationships/worksheet" Target="worksheets/sheet88.xml"/><Relationship Id="rId89" Type="http://schemas.openxmlformats.org/officeDocument/2006/relationships/worksheet" Target="worksheets/sheet8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'Plano A'!$B$60:$B$73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'Plano A'!$C$60:$C$73</c:f>
              <c:numCache>
                <c:formatCode>_(* #,##0.00_);_(* \(#,##0.00\);_(* "-"??_);_(@_)</c:formatCode>
                <c:ptCount val="14"/>
                <c:pt idx="1">
                  <c:v>4.122476904E6</c:v>
                </c:pt>
                <c:pt idx="2">
                  <c:v>4.1388990888E6</c:v>
                </c:pt>
                <c:pt idx="3">
                  <c:v>4.1547222264E6</c:v>
                </c:pt>
                <c:pt idx="4">
                  <c:v>4.17433099152E6</c:v>
                </c:pt>
                <c:pt idx="5">
                  <c:v>4.20274550352E6</c:v>
                </c:pt>
                <c:pt idx="6">
                  <c:v>4.24007299632E6</c:v>
                </c:pt>
                <c:pt idx="7">
                  <c:v>4.27592218992E6</c:v>
                </c:pt>
                <c:pt idx="8">
                  <c:v>4.30954828752E6</c:v>
                </c:pt>
                <c:pt idx="9">
                  <c:v>4.36223682912E6</c:v>
                </c:pt>
                <c:pt idx="10">
                  <c:v>4.41109972272E6</c:v>
                </c:pt>
                <c:pt idx="11">
                  <c:v>4.46180669472E6</c:v>
                </c:pt>
                <c:pt idx="12">
                  <c:v>4.50518056032E6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'Plano A'!$B$60:$B$73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'Plano A'!$D$60:$D$73</c:f>
              <c:numCache>
                <c:formatCode>_(* #,##0.00_);_(* \(#,##0.00\);_(* "-"??_);_(@_)</c:formatCode>
                <c:ptCount val="14"/>
                <c:pt idx="0">
                  <c:v>4.122476904E6</c:v>
                </c:pt>
                <c:pt idx="1">
                  <c:v>16422.18479999998</c:v>
                </c:pt>
                <c:pt idx="2">
                  <c:v>15823.13760000002</c:v>
                </c:pt>
                <c:pt idx="3">
                  <c:v>19608.76512</c:v>
                </c:pt>
                <c:pt idx="4">
                  <c:v>28414.51200000001</c:v>
                </c:pt>
                <c:pt idx="5">
                  <c:v>37327.49279999998</c:v>
                </c:pt>
                <c:pt idx="6">
                  <c:v>35849.19360000001</c:v>
                </c:pt>
                <c:pt idx="7">
                  <c:v>33626.0976</c:v>
                </c:pt>
                <c:pt idx="8">
                  <c:v>52688.54160000002</c:v>
                </c:pt>
                <c:pt idx="9">
                  <c:v>48862.8936</c:v>
                </c:pt>
                <c:pt idx="10">
                  <c:v>50706.97200000003</c:v>
                </c:pt>
                <c:pt idx="11">
                  <c:v>43373.8656</c:v>
                </c:pt>
                <c:pt idx="12">
                  <c:v>27875.37600000001</c:v>
                </c:pt>
                <c:pt idx="13">
                  <c:v>4.53305593632E6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115467608"/>
        <c:axId val="2118068760"/>
      </c:barChart>
      <c:catAx>
        <c:axId val="21154676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18068760"/>
        <c:crosses val="autoZero"/>
        <c:auto val="1"/>
        <c:lblAlgn val="ctr"/>
        <c:lblOffset val="100"/>
        <c:noMultiLvlLbl val="0"/>
      </c:catAx>
      <c:valAx>
        <c:axId val="2118068760"/>
        <c:scaling>
          <c:orientation val="minMax"/>
          <c:min val="3.9E6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1154676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Contribuição</a:t>
            </a:r>
            <a:r>
              <a:rPr lang="pt-BR" baseline="0"/>
              <a:t> mês a mês das ações</a:t>
            </a:r>
            <a:endParaRPr lang="pt-BR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effectLst>
              <a:outerShdw blurRad="50800" dist="50800" dir="5400000" sx="188000" sy="188000" algn="ctr" rotWithShape="0">
                <a:srgbClr val="000000">
                  <a:alpha val="43137"/>
                </a:srgbClr>
              </a:outerShdw>
            </a:effectLst>
          </c:spPr>
          <c:invertIfNegative val="0"/>
          <c:dPt>
            <c:idx val="1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2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3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4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5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6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7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8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9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10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11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12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cat>
            <c:strRef>
              <c:f>'Total Categoria 1'!$M$113:$M$126</c:f>
              <c:strCache>
                <c:ptCount val="14"/>
                <c:pt idx="0">
                  <c:v>Baseline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TOTAL</c:v>
                </c:pt>
              </c:strCache>
            </c:strRef>
          </c:cat>
          <c:val>
            <c:numRef>
              <c:f>'Total Categoria 1'!$Q$113:$Q$126</c:f>
              <c:numCache>
                <c:formatCode>General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 formatCode="_(* #,##0_);_(* \(#,##0\);_(* &quot;-&quot;??_);_(@_)">
                  <c:v>0.0</c:v>
                </c:pt>
                <c:pt idx="5" formatCode="_(* #,##0_);_(* \(#,##0\);_(* &quot;-&quot;??_);_(@_)">
                  <c:v>0.0</c:v>
                </c:pt>
                <c:pt idx="6" formatCode="_(* #,##0_);_(* \(#,##0\);_(* &quot;-&quot;??_);_(@_)">
                  <c:v>0.0</c:v>
                </c:pt>
                <c:pt idx="7" formatCode="_(* #,##0_);_(* \(#,##0\);_(* &quot;-&quot;??_);_(@_)">
                  <c:v>0.0</c:v>
                </c:pt>
                <c:pt idx="8" formatCode="_(* #,##0_);_(* \(#,##0\);_(* &quot;-&quot;??_);_(@_)">
                  <c:v>0.0</c:v>
                </c:pt>
                <c:pt idx="9" formatCode="_(* #,##0_);_(* \(#,##0\);_(* &quot;-&quot;??_);_(@_)">
                  <c:v>0.0</c:v>
                </c:pt>
                <c:pt idx="10" formatCode="_(* #,##0_);_(* \(#,##0\);_(* &quot;-&quot;??_);_(@_)">
                  <c:v>0.0</c:v>
                </c:pt>
                <c:pt idx="11" formatCode="_(* #,##0_);_(* \(#,##0\);_(* &quot;-&quot;??_);_(@_)">
                  <c:v>0.0</c:v>
                </c:pt>
                <c:pt idx="12" formatCode="_(* #,##0_);_(* \(#,##0\);_(* &quot;-&quot;??_);_(@_)">
                  <c:v>0.0</c:v>
                </c:pt>
              </c:numCache>
            </c:numRef>
          </c:val>
        </c:ser>
        <c:ser>
          <c:idx val="1"/>
          <c:order val="1"/>
          <c:spPr>
            <a:solidFill>
              <a:srgbClr val="C00000"/>
            </a:solidFill>
          </c:spPr>
          <c:invertIfNegative val="0"/>
          <c:dLbls>
            <c:dLbl>
              <c:idx val="0"/>
              <c:layout>
                <c:manualLayout>
                  <c:x val="-0.00149149129863061"/>
                  <c:y val="-0.15343863659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"/>
                  <c:y val="-0.064057912534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551515230472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"/>
                  <c:y val="-0.07212122244636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0149154306824737"/>
                  <c:y val="-0.0678787975965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509090981974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5.46892807271696E-17"/>
                  <c:y val="-0.03393939879829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"/>
                  <c:y val="-0.0509090981974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424242484978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00149154306824737"/>
                  <c:y val="-0.063636372746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55151523047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0149154306824737"/>
                  <c:y val="-0.0466666733476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"/>
                  <c:y val="-0.0381818236480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298308613649475"/>
                  <c:y val="-0.32666671343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'Total Categoria 1'!$M$113:$M$126</c:f>
              <c:strCache>
                <c:ptCount val="14"/>
                <c:pt idx="0">
                  <c:v>Baseline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TOTAL</c:v>
                </c:pt>
              </c:strCache>
            </c:strRef>
          </c:cat>
          <c:val>
            <c:numRef>
              <c:f>'Total Categoria 1'!$O$113:$O$126</c:f>
              <c:numCache>
                <c:formatCode>General</c:formatCode>
                <c:ptCount val="14"/>
                <c:pt idx="0" formatCode="#,##0">
                  <c:v>0.0</c:v>
                </c:pt>
                <c:pt idx="1">
                  <c:v>0.0</c:v>
                </c:pt>
                <c:pt idx="2">
                  <c:v>0.0</c:v>
                </c:pt>
                <c:pt idx="3" formatCode="_(* #,##0_);_(* \(#,##0\);_(* &quot;-&quot;??_);_(@_)">
                  <c:v>0.0</c:v>
                </c:pt>
                <c:pt idx="4" formatCode="#,##0">
                  <c:v>0.0</c:v>
                </c:pt>
                <c:pt idx="5" formatCode="#,##0">
                  <c:v>0.0</c:v>
                </c:pt>
                <c:pt idx="6" formatCode="#,##0">
                  <c:v>0.0</c:v>
                </c:pt>
                <c:pt idx="7" formatCode="#,##0">
                  <c:v>0.0</c:v>
                </c:pt>
                <c:pt idx="8" formatCode="#,##0">
                  <c:v>0.0</c:v>
                </c:pt>
                <c:pt idx="9" formatCode="#,##0">
                  <c:v>0.0</c:v>
                </c:pt>
                <c:pt idx="10" formatCode="#,##0">
                  <c:v>0.0</c:v>
                </c:pt>
                <c:pt idx="11" formatCode="#,##0">
                  <c:v>0.0</c:v>
                </c:pt>
                <c:pt idx="12" formatCode="#,##0">
                  <c:v>0.0</c:v>
                </c:pt>
                <c:pt idx="13" formatCode="#,##0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overlap val="100"/>
        <c:axId val="2115106328"/>
        <c:axId val="2117131768"/>
      </c:barChart>
      <c:catAx>
        <c:axId val="21151063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2117131768"/>
        <c:crosses val="autoZero"/>
        <c:auto val="1"/>
        <c:lblAlgn val="ctr"/>
        <c:lblOffset val="100"/>
        <c:noMultiLvlLbl val="0"/>
      </c:catAx>
      <c:valAx>
        <c:axId val="211713176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2115106328"/>
        <c:crosses val="autoZero"/>
        <c:crossBetween val="between"/>
      </c:valAx>
    </c:plotArea>
    <c:plotVisOnly val="0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'c7a9'!$E$35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'c7a9'!$C$61:$C$74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'c7a9'!$D$61:$D$74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5392479638025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7.82213186028782E-17"/>
                  <c:y val="-0.059726369451395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7.82213186028782E-17"/>
                  <c:y val="-0.056145223377176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106666666666667"/>
                  <c:y val="-0.3771649431906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'c7a9'!$C$61:$C$74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'c7a9'!$E$61:$E$74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5921496"/>
        <c:axId val="2095924504"/>
      </c:barChart>
      <c:catAx>
        <c:axId val="20959214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5924504"/>
        <c:crosses val="autoZero"/>
        <c:auto val="1"/>
        <c:lblAlgn val="ctr"/>
        <c:lblOffset val="100"/>
        <c:noMultiLvlLbl val="0"/>
      </c:catAx>
      <c:valAx>
        <c:axId val="2095924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59214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'c7a10'!$E$35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'c7a10'!$C$61:$C$74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'c7a10'!$D$61:$D$74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0107047276207344"/>
                  <c:y val="-0.17259001992226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56234721189806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107047276207344"/>
                  <c:y val="-0.37539982271989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'c7a10'!$C$61:$C$74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'c7a10'!$E$61:$E$74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5991464"/>
        <c:axId val="2095994472"/>
      </c:barChart>
      <c:catAx>
        <c:axId val="20959914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5994472"/>
        <c:crosses val="autoZero"/>
        <c:auto val="1"/>
        <c:lblAlgn val="ctr"/>
        <c:lblOffset val="100"/>
        <c:noMultiLvlLbl val="0"/>
      </c:catAx>
      <c:valAx>
        <c:axId val="20959944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59914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'c8a1'!$E$35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'c8a1'!$C$61:$C$74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'c8a1'!$D$61:$D$74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0106453745763644"/>
                  <c:y val="-0.17236470691053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8361552424456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'c8a1'!$C$61:$C$74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'c8a1'!$E$61:$E$74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116581880"/>
        <c:axId val="2116584888"/>
      </c:barChart>
      <c:catAx>
        <c:axId val="21165818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16584888"/>
        <c:crosses val="autoZero"/>
        <c:auto val="1"/>
        <c:lblAlgn val="ctr"/>
        <c:lblOffset val="100"/>
        <c:noMultiLvlLbl val="0"/>
      </c:catAx>
      <c:valAx>
        <c:axId val="2116584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1165818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'c8a2'!$E$35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'c8a2'!$C$61:$C$74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'c8a2'!$D$61:$D$74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5722744877702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106856637012968"/>
                  <c:y val="-0.38973157514600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'c8a2'!$C$61:$C$74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'c8a2'!$E$61:$E$74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7743384"/>
        <c:axId val="2087746392"/>
      </c:barChart>
      <c:catAx>
        <c:axId val="2087743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7746392"/>
        <c:crosses val="autoZero"/>
        <c:auto val="1"/>
        <c:lblAlgn val="ctr"/>
        <c:lblOffset val="100"/>
        <c:noMultiLvlLbl val="0"/>
      </c:catAx>
      <c:valAx>
        <c:axId val="2087746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7743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'c8a3'!$E$35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'c8a3'!$C$61:$C$74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'c8a3'!$D$61:$D$74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-2.46192307703738E-18"/>
                  <c:y val="-0.15877721167207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45420101899027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8209356183418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'c8a3'!$C$61:$C$74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'c8a3'!$E$61:$E$74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9165192"/>
        <c:axId val="2089168200"/>
      </c:barChart>
      <c:catAx>
        <c:axId val="20891651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9168200"/>
        <c:crosses val="autoZero"/>
        <c:auto val="1"/>
        <c:lblAlgn val="ctr"/>
        <c:lblOffset val="100"/>
        <c:noMultiLvlLbl val="0"/>
      </c:catAx>
      <c:valAx>
        <c:axId val="2089168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91651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'c8a4'!$E$35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'c8a4'!$C$61:$C$74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'c8a4'!$D$61:$D$74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-2.45095207854946E-18"/>
                  <c:y val="-0.16186475217105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9847312356091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'c8a4'!$C$61:$C$74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'c8a4'!$E$61:$E$74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9234136"/>
        <c:axId val="2089237144"/>
      </c:barChart>
      <c:catAx>
        <c:axId val="20892341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9237144"/>
        <c:crosses val="autoZero"/>
        <c:auto val="1"/>
        <c:lblAlgn val="ctr"/>
        <c:lblOffset val="100"/>
        <c:noMultiLvlLbl val="0"/>
      </c:catAx>
      <c:valAx>
        <c:axId val="2089237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92341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'c8a5'!$E$35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'c8a5'!$C$61:$C$74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'c8a5'!$D$61:$D$74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0213523125689381"/>
                  <c:y val="-0.15417315797185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213523125689381"/>
                  <c:y val="-0.3815965392689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'c8a5'!$C$61:$C$74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'c8a5'!$E$61:$E$74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5865544"/>
        <c:axId val="2095868488"/>
      </c:barChart>
      <c:catAx>
        <c:axId val="20958655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5868488"/>
        <c:crosses val="autoZero"/>
        <c:auto val="1"/>
        <c:lblAlgn val="ctr"/>
        <c:lblOffset val="100"/>
        <c:noMultiLvlLbl val="0"/>
      </c:catAx>
      <c:valAx>
        <c:axId val="2095868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58655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'c8a6'!$E$35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'c8a6'!$C$61:$C$74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'c8a6'!$D$61:$D$74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-2.44224518498245E-18"/>
                  <c:y val="-0.15289485873089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7.81518459194386E-17"/>
                  <c:y val="-0.063067160722556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7032885595183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'c8a6'!$C$61:$C$74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'c8a6'!$E$61:$E$74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5841912"/>
        <c:axId val="2095844920"/>
      </c:barChart>
      <c:catAx>
        <c:axId val="20958419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5844920"/>
        <c:crosses val="autoZero"/>
        <c:auto val="1"/>
        <c:lblAlgn val="ctr"/>
        <c:lblOffset val="100"/>
        <c:noMultiLvlLbl val="0"/>
      </c:catAx>
      <c:valAx>
        <c:axId val="2095844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58419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'c8a7'!$E$35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'c8a7'!$C$61:$C$74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'c8a7'!$D$61:$D$74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3832448647450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7.82213186028782E-17"/>
                  <c:y val="-0.052753976671137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213333333333334"/>
                  <c:y val="-0.326286164902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'c8a7'!$C$61:$C$74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'c8a7'!$E$61:$E$74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9304712"/>
        <c:axId val="2089307720"/>
      </c:barChart>
      <c:catAx>
        <c:axId val="20893047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9307720"/>
        <c:crosses val="autoZero"/>
        <c:auto val="1"/>
        <c:lblAlgn val="ctr"/>
        <c:lblOffset val="100"/>
        <c:noMultiLvlLbl val="0"/>
      </c:catAx>
      <c:valAx>
        <c:axId val="2089307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9304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'c8a8'!$E$35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'c8a8'!$C$61:$C$74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'c8a8'!$D$61:$D$74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7196933638403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47146501686216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212954741164831"/>
                  <c:y val="-0.37114596478152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'c8a8'!$C$61:$C$74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'c8a8'!$E$61:$E$74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5730696"/>
        <c:axId val="2095733704"/>
      </c:barChart>
      <c:catAx>
        <c:axId val="20957306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5733704"/>
        <c:crosses val="autoZero"/>
        <c:auto val="1"/>
        <c:lblAlgn val="ctr"/>
        <c:lblOffset val="100"/>
        <c:noMultiLvlLbl val="0"/>
      </c:catAx>
      <c:valAx>
        <c:axId val="2095733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57306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Contribuição de</a:t>
            </a:r>
            <a:r>
              <a:rPr lang="pt-BR" baseline="0"/>
              <a:t> cada ação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effectLst>
              <a:outerShdw blurRad="50800" dist="50800" dir="5400000" sx="1000" sy="1000" algn="ctr" rotWithShape="0">
                <a:srgbClr val="000000">
                  <a:alpha val="0"/>
                </a:srgbClr>
              </a:outerShdw>
            </a:effectLst>
          </c:spPr>
          <c:invertIfNegative val="0"/>
          <c:dPt>
            <c:idx val="1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2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3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4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5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6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7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8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9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10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cat>
            <c:strRef>
              <c:f>'Total Categoria 1'!$M$99:$M$110</c:f>
              <c:strCache>
                <c:ptCount val="12"/>
                <c:pt idx="0">
                  <c:v>Baseline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TOTAL</c:v>
                </c:pt>
              </c:strCache>
            </c:strRef>
          </c:cat>
          <c:val>
            <c:numRef>
              <c:f>'Total Categoria 1'!$AD$99:$AD$110</c:f>
              <c:numCache>
                <c:formatCode>General</c:formatCode>
                <c:ptCount val="12"/>
                <c:pt idx="1">
                  <c:v>0.0</c:v>
                </c:pt>
                <c:pt idx="2">
                  <c:v>0.0</c:v>
                </c:pt>
                <c:pt idx="3" formatCode="_(* #,##0_);_(* \(#,##0\);_(* &quot;-&quot;??_);_(@_)">
                  <c:v>0.0</c:v>
                </c:pt>
                <c:pt idx="4" formatCode="_(* #,##0_);_(* \(#,##0\);_(* &quot;-&quot;??_);_(@_)">
                  <c:v>0.0</c:v>
                </c:pt>
                <c:pt idx="5" formatCode="_(* #,##0_);_(* \(#,##0\);_(* &quot;-&quot;??_);_(@_)">
                  <c:v>0.0</c:v>
                </c:pt>
                <c:pt idx="6" formatCode="_(* #,##0_);_(* \(#,##0\);_(* &quot;-&quot;??_);_(@_)">
                  <c:v>0.0</c:v>
                </c:pt>
                <c:pt idx="7" formatCode="_(* #,##0_);_(* \(#,##0\);_(* &quot;-&quot;??_);_(@_)">
                  <c:v>0.0</c:v>
                </c:pt>
                <c:pt idx="8" formatCode="_(* #,##0_);_(* \(#,##0\);_(* &quot;-&quot;??_);_(@_)">
                  <c:v>0.0</c:v>
                </c:pt>
                <c:pt idx="9" formatCode="_(* #,##0_);_(* \(#,##0\);_(* &quot;-&quot;??_);_(@_)">
                  <c:v>0.0</c:v>
                </c:pt>
                <c:pt idx="10" formatCode="_(* #,##0_);_(* \(#,##0\);_(* &quot;-&quot;??_);_(@_)">
                  <c:v>0.0</c:v>
                </c:pt>
              </c:numCache>
            </c:numRef>
          </c:val>
        </c:ser>
        <c:ser>
          <c:idx val="1"/>
          <c:order val="1"/>
          <c:spPr>
            <a:solidFill>
              <a:srgbClr val="C00000"/>
            </a:solidFill>
          </c:spPr>
          <c:invertIfNegative val="0"/>
          <c:dLbls>
            <c:dLbl>
              <c:idx val="0"/>
              <c:layout>
                <c:manualLayout>
                  <c:x val="0.0014936317774277"/>
                  <c:y val="-0.19945802862949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0153213224814438"/>
                  <c:y val="-0.069376714977626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65040661509619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0014936317774277"/>
                  <c:y val="-0.065040661509619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0014936317774277"/>
                  <c:y val="-0.056368573308336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4769648510705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"/>
                  <c:y val="-0.03902439690577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0597452710971089"/>
                  <c:y val="-0.056368573308336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47696485107054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43360441006412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3902439690577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0149376560077755"/>
                  <c:y val="-0.249192003830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'Total Categoria 1'!$M$113:$M$126</c:f>
              <c:strCache>
                <c:ptCount val="14"/>
                <c:pt idx="0">
                  <c:v>Baseline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TOTAL</c:v>
                </c:pt>
              </c:strCache>
            </c:strRef>
          </c:cat>
          <c:val>
            <c:numRef>
              <c:f>'Total Categoria 1'!$AC$99:$AC$110</c:f>
              <c:numCache>
                <c:formatCode>General</c:formatCode>
                <c:ptCount val="12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 formatCode="_(* #,##0_);_(* \(#,##0\);_(* &quot;-&quot;??_);_(@_)">
                  <c:v>0.0</c:v>
                </c:pt>
                <c:pt idx="4" formatCode="_(* #,##0_);_(* \(#,##0\);_(* &quot;-&quot;??_);_(@_)">
                  <c:v>0.0</c:v>
                </c:pt>
                <c:pt idx="5" formatCode="_(* #,##0_);_(* \(#,##0\);_(* &quot;-&quot;??_);_(@_)">
                  <c:v>0.0</c:v>
                </c:pt>
                <c:pt idx="6" formatCode="_(* #,##0_);_(* \(#,##0\);_(* &quot;-&quot;??_);_(@_)">
                  <c:v>0.0</c:v>
                </c:pt>
                <c:pt idx="7" formatCode="_(* #,##0_);_(* \(#,##0\);_(* &quot;-&quot;??_);_(@_)">
                  <c:v>0.0</c:v>
                </c:pt>
                <c:pt idx="8" formatCode="_(* #,##0_);_(* \(#,##0\);_(* &quot;-&quot;??_);_(@_)">
                  <c:v>0.0</c:v>
                </c:pt>
                <c:pt idx="9" formatCode="_(* #,##0_);_(* \(#,##0\);_(* &quot;-&quot;??_);_(@_)">
                  <c:v>0.0</c:v>
                </c:pt>
                <c:pt idx="10" formatCode="_(* #,##0_);_(* \(#,##0\);_(* &quot;-&quot;??_);_(@_)">
                  <c:v>0.0</c:v>
                </c:pt>
                <c:pt idx="11" formatCode="_(* #,##0_);_(* \(#,##0\);_(* &quot;-&quot;??_);_(@_)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overlap val="100"/>
        <c:axId val="2082405464"/>
        <c:axId val="2082408152"/>
      </c:barChart>
      <c:catAx>
        <c:axId val="20824054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082408152"/>
        <c:crosses val="autoZero"/>
        <c:auto val="1"/>
        <c:lblAlgn val="ctr"/>
        <c:lblOffset val="100"/>
        <c:noMultiLvlLbl val="0"/>
      </c:catAx>
      <c:valAx>
        <c:axId val="20824081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082405464"/>
        <c:crosses val="autoZero"/>
        <c:crossBetween val="between"/>
      </c:valAx>
    </c:plotArea>
    <c:plotVisOnly val="0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'c8a9'!$E$35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'c8a9'!$C$61:$C$74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'c8a9'!$D$61:$D$74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0318866235530507"/>
                  <c:y val="-0.15443084167047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9211410442474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'c8a9'!$C$61:$C$74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'c8a9'!$E$61:$E$74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5704136"/>
        <c:axId val="2095707144"/>
      </c:barChart>
      <c:catAx>
        <c:axId val="20957041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5707144"/>
        <c:crosses val="autoZero"/>
        <c:auto val="1"/>
        <c:lblAlgn val="ctr"/>
        <c:lblOffset val="100"/>
        <c:noMultiLvlLbl val="0"/>
      </c:catAx>
      <c:valAx>
        <c:axId val="2095707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57041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'c8a10'!$E$35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'c8a10'!$C$61:$C$74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'c8a10'!$D$61:$D$74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0106856637012968"/>
                  <c:y val="-0.1454353847816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106856637012968"/>
                  <c:y val="-0.39658450113635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'c8a10'!$C$61:$C$74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'c8a10'!$E$61:$E$74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5586952"/>
        <c:axId val="2095589960"/>
      </c:barChart>
      <c:catAx>
        <c:axId val="20955869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5589960"/>
        <c:crosses val="autoZero"/>
        <c:auto val="1"/>
        <c:lblAlgn val="ctr"/>
        <c:lblOffset val="100"/>
        <c:noMultiLvlLbl val="0"/>
      </c:catAx>
      <c:valAx>
        <c:axId val="2095589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5586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'c9a1'!$E$35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'c9a1'!$C$61:$C$74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'c9a1'!$D$61:$D$74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-2.44224538992321E-18"/>
                  <c:y val="-0.1657674312450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8159671345430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'c9a1'!$C$61:$C$74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'c9a1'!$E$61:$E$74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7652280"/>
        <c:axId val="2086723192"/>
      </c:barChart>
      <c:catAx>
        <c:axId val="20876522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6723192"/>
        <c:crosses val="autoZero"/>
        <c:auto val="1"/>
        <c:lblAlgn val="ctr"/>
        <c:lblOffset val="100"/>
        <c:noMultiLvlLbl val="0"/>
      </c:catAx>
      <c:valAx>
        <c:axId val="2086723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76522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'c9a2'!$E$35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'c9a2'!$C$61:$C$74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'c9a2'!$D$61:$D$74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0106666666666667"/>
                  <c:y val="-0.16225529555284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213333333333334"/>
                  <c:y val="-0.37501164467117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'c9a2'!$C$61:$C$74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'c9a2'!$E$61:$E$74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9371784"/>
        <c:axId val="2089374792"/>
      </c:barChart>
      <c:catAx>
        <c:axId val="20893717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9374792"/>
        <c:crosses val="autoZero"/>
        <c:auto val="1"/>
        <c:lblAlgn val="ctr"/>
        <c:lblOffset val="100"/>
        <c:noMultiLvlLbl val="0"/>
      </c:catAx>
      <c:valAx>
        <c:axId val="2089374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9371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'c9a3'!$E$35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'c9a3'!$C$61:$C$74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'c9a3'!$D$61:$D$74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5633530336155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9847373249737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'c9a3'!$C$61:$C$74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'c9a3'!$E$61:$E$74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9440984"/>
        <c:axId val="2089443992"/>
      </c:barChart>
      <c:catAx>
        <c:axId val="20894409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9443992"/>
        <c:crosses val="autoZero"/>
        <c:auto val="1"/>
        <c:lblAlgn val="ctr"/>
        <c:lblOffset val="100"/>
        <c:noMultiLvlLbl val="0"/>
      </c:catAx>
      <c:valAx>
        <c:axId val="2089443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9440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'c9a4'!$E$35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'c9a4'!$C$61:$C$74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'c9a4'!$D$61:$D$74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6420634033727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212954741164831"/>
                  <c:y val="-0.38335709165443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'c9a4'!$C$61:$C$74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'c9a4'!$E$61:$E$74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9510184"/>
        <c:axId val="2089513192"/>
      </c:barChart>
      <c:catAx>
        <c:axId val="20895101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9513192"/>
        <c:crosses val="autoZero"/>
        <c:auto val="1"/>
        <c:lblAlgn val="ctr"/>
        <c:lblOffset val="100"/>
        <c:noMultiLvlLbl val="0"/>
      </c:catAx>
      <c:valAx>
        <c:axId val="2089513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95101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'c9a5'!$E$35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'c9a5'!$C$61:$C$74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'c9a5'!$D$61:$D$74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0212954723310611"/>
                  <c:y val="-0.15098768991904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8627925030498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'c9a5'!$C$61:$C$74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'c9a5'!$E$61:$E$74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5617032"/>
        <c:axId val="2095620088"/>
      </c:barChart>
      <c:catAx>
        <c:axId val="20956170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5620088"/>
        <c:crosses val="autoZero"/>
        <c:auto val="1"/>
        <c:lblAlgn val="ctr"/>
        <c:lblOffset val="100"/>
        <c:noMultiLvlLbl val="0"/>
      </c:catAx>
      <c:valAx>
        <c:axId val="2095620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5617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'c9a6'!$E$35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'c9a6'!$C$61:$C$74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'c9a6'!$D$61:$D$74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-2.44224538992321E-18"/>
                  <c:y val="-0.15569319033504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7399399862212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'c9a6'!$C$61:$C$74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'c9a6'!$E$61:$E$74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6817672"/>
        <c:axId val="2086820680"/>
      </c:barChart>
      <c:catAx>
        <c:axId val="20868176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6820680"/>
        <c:crosses val="autoZero"/>
        <c:auto val="1"/>
        <c:lblAlgn val="ctr"/>
        <c:lblOffset val="100"/>
        <c:noMultiLvlLbl val="0"/>
      </c:catAx>
      <c:valAx>
        <c:axId val="20868206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68176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'c9a7'!$E$35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'c9a7'!$C$61:$C$74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'c9a7'!$D$61:$D$74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0319715790284573"/>
                  <c:y val="-0.17054191755442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7.81518459194386E-17"/>
                  <c:y val="-0.051302454840204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52382121352479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1738767948124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'c9a7'!$C$61:$C$74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'c9a7'!$E$61:$E$74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5481176"/>
        <c:axId val="2095484184"/>
      </c:barChart>
      <c:catAx>
        <c:axId val="20954811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5484184"/>
        <c:crosses val="autoZero"/>
        <c:auto val="1"/>
        <c:lblAlgn val="ctr"/>
        <c:lblOffset val="100"/>
        <c:noMultiLvlLbl val="0"/>
      </c:catAx>
      <c:valAx>
        <c:axId val="2095484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54811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'c9a8'!$E$35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'c9a8'!$C$61:$C$74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'c9a8'!$D$61:$D$74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7156453269428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7.80132766461938E-17"/>
                  <c:y val="-0.050013465708090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46310624215452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9319091635285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'c9a8'!$C$61:$C$74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'c9a8'!$E$61:$E$74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5461960"/>
        <c:axId val="2095464968"/>
      </c:barChart>
      <c:catAx>
        <c:axId val="20954619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5464968"/>
        <c:crosses val="autoZero"/>
        <c:auto val="1"/>
        <c:lblAlgn val="ctr"/>
        <c:lblOffset val="100"/>
        <c:noMultiLvlLbl val="0"/>
      </c:catAx>
      <c:valAx>
        <c:axId val="2095464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54619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Contribuição</a:t>
            </a:r>
            <a:r>
              <a:rPr lang="pt-BR" baseline="0"/>
              <a:t> mês a mês das ações</a:t>
            </a:r>
            <a:endParaRPr lang="pt-BR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effectLst>
              <a:outerShdw blurRad="50800" dist="50800" dir="5400000" sx="188000" sy="188000" algn="ctr" rotWithShape="0">
                <a:srgbClr val="000000">
                  <a:alpha val="43137"/>
                </a:srgbClr>
              </a:outerShdw>
            </a:effectLst>
          </c:spPr>
          <c:invertIfNegative val="0"/>
          <c:dPt>
            <c:idx val="1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2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3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4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5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6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7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8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9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10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11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12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cat>
            <c:strRef>
              <c:f>'Total Categoria 2'!$M$113:$M$126</c:f>
              <c:strCache>
                <c:ptCount val="14"/>
                <c:pt idx="0">
                  <c:v>Baseline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TOTAL</c:v>
                </c:pt>
              </c:strCache>
            </c:strRef>
          </c:cat>
          <c:val>
            <c:numRef>
              <c:f>'Total Categoria 2'!$Q$113:$Q$126</c:f>
              <c:numCache>
                <c:formatCode>General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 formatCode="_(* #,##0_);_(* \(#,##0\);_(* &quot;-&quot;??_);_(@_)">
                  <c:v>0.0</c:v>
                </c:pt>
                <c:pt idx="5" formatCode="_(* #,##0_);_(* \(#,##0\);_(* &quot;-&quot;??_);_(@_)">
                  <c:v>0.0</c:v>
                </c:pt>
                <c:pt idx="6" formatCode="_(* #,##0_);_(* \(#,##0\);_(* &quot;-&quot;??_);_(@_)">
                  <c:v>0.0</c:v>
                </c:pt>
                <c:pt idx="7" formatCode="_(* #,##0_);_(* \(#,##0\);_(* &quot;-&quot;??_);_(@_)">
                  <c:v>0.0</c:v>
                </c:pt>
                <c:pt idx="8" formatCode="_(* #,##0_);_(* \(#,##0\);_(* &quot;-&quot;??_);_(@_)">
                  <c:v>0.0</c:v>
                </c:pt>
                <c:pt idx="9" formatCode="_(* #,##0_);_(* \(#,##0\);_(* &quot;-&quot;??_);_(@_)">
                  <c:v>0.0</c:v>
                </c:pt>
                <c:pt idx="10" formatCode="_(* #,##0_);_(* \(#,##0\);_(* &quot;-&quot;??_);_(@_)">
                  <c:v>0.0</c:v>
                </c:pt>
                <c:pt idx="11" formatCode="_(* #,##0_);_(* \(#,##0\);_(* &quot;-&quot;??_);_(@_)">
                  <c:v>0.0</c:v>
                </c:pt>
                <c:pt idx="12" formatCode="_(* #,##0_);_(* \(#,##0\);_(* &quot;-&quot;??_);_(@_)">
                  <c:v>0.0</c:v>
                </c:pt>
              </c:numCache>
            </c:numRef>
          </c:val>
        </c:ser>
        <c:ser>
          <c:idx val="1"/>
          <c:order val="1"/>
          <c:spPr>
            <a:solidFill>
              <a:srgbClr val="C00000"/>
            </a:solidFill>
          </c:spPr>
          <c:invertIfNegative val="0"/>
          <c:dLbls>
            <c:dLbl>
              <c:idx val="0"/>
              <c:layout>
                <c:manualLayout>
                  <c:x val="-0.00149149129863061"/>
                  <c:y val="-0.15343863659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"/>
                  <c:y val="-0.064057912534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551515230472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"/>
                  <c:y val="-0.07212122244636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0149154306824737"/>
                  <c:y val="-0.0678787975965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509090981974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5.46892807271695E-17"/>
                  <c:y val="-0.03393939879829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"/>
                  <c:y val="-0.0509090981974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424242484978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00149154306824737"/>
                  <c:y val="-0.063636372746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55151523047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0149154306824737"/>
                  <c:y val="-0.0466666733476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"/>
                  <c:y val="-0.0381818236480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298308613649475"/>
                  <c:y val="-0.32666671343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'Total Categoria 2'!$M$113:$M$126</c:f>
              <c:strCache>
                <c:ptCount val="14"/>
                <c:pt idx="0">
                  <c:v>Baseline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TOTAL</c:v>
                </c:pt>
              </c:strCache>
            </c:strRef>
          </c:cat>
          <c:val>
            <c:numRef>
              <c:f>'Total Categoria 2'!$O$113:$O$126</c:f>
              <c:numCache>
                <c:formatCode>General</c:formatCode>
                <c:ptCount val="14"/>
                <c:pt idx="0" formatCode="#,##0">
                  <c:v>0.0</c:v>
                </c:pt>
                <c:pt idx="1">
                  <c:v>0.0</c:v>
                </c:pt>
                <c:pt idx="2">
                  <c:v>0.0</c:v>
                </c:pt>
                <c:pt idx="3" formatCode="_(* #,##0_);_(* \(#,##0\);_(* &quot;-&quot;??_);_(@_)">
                  <c:v>0.0</c:v>
                </c:pt>
                <c:pt idx="4" formatCode="#,##0">
                  <c:v>0.0</c:v>
                </c:pt>
                <c:pt idx="5" formatCode="#,##0">
                  <c:v>0.0</c:v>
                </c:pt>
                <c:pt idx="6" formatCode="#,##0">
                  <c:v>0.0</c:v>
                </c:pt>
                <c:pt idx="7" formatCode="#,##0">
                  <c:v>0.0</c:v>
                </c:pt>
                <c:pt idx="8" formatCode="#,##0">
                  <c:v>0.0</c:v>
                </c:pt>
                <c:pt idx="9" formatCode="#,##0">
                  <c:v>0.0</c:v>
                </c:pt>
                <c:pt idx="10" formatCode="#,##0">
                  <c:v>0.0</c:v>
                </c:pt>
                <c:pt idx="11" formatCode="#,##0">
                  <c:v>0.0</c:v>
                </c:pt>
                <c:pt idx="12" formatCode="#,##0">
                  <c:v>0.0</c:v>
                </c:pt>
                <c:pt idx="13" formatCode="#,##0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overlap val="100"/>
        <c:axId val="2090332088"/>
        <c:axId val="2090326184"/>
      </c:barChart>
      <c:catAx>
        <c:axId val="20903320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2090326184"/>
        <c:crosses val="autoZero"/>
        <c:auto val="1"/>
        <c:lblAlgn val="ctr"/>
        <c:lblOffset val="100"/>
        <c:noMultiLvlLbl val="0"/>
      </c:catAx>
      <c:valAx>
        <c:axId val="209032618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2090332088"/>
        <c:crosses val="autoZero"/>
        <c:crossBetween val="between"/>
      </c:valAx>
    </c:plotArea>
    <c:plotVisOnly val="0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'c9a9'!$E$35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'c9a9'!$C$61:$C$74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'c9a9'!$D$61:$D$74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4589203752022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106654824342024"/>
                  <c:y val="-0.30870795564986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'c9a9'!$C$61:$C$74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'c9a9'!$E$61:$E$74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9606456"/>
        <c:axId val="2089609464"/>
      </c:barChart>
      <c:catAx>
        <c:axId val="20896064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9609464"/>
        <c:crosses val="autoZero"/>
        <c:auto val="1"/>
        <c:lblAlgn val="ctr"/>
        <c:lblOffset val="100"/>
        <c:noMultiLvlLbl val="0"/>
      </c:catAx>
      <c:valAx>
        <c:axId val="2089609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96064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'c9a10'!$E$35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'c9a10'!$C$61:$C$74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'c9a10'!$D$61:$D$74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0106666666666667"/>
                  <c:y val="-0.1556925888280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7399319685455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'c9a10'!$C$61:$C$74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'c9a10'!$E$61:$E$74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9675768"/>
        <c:axId val="2089678776"/>
      </c:barChart>
      <c:catAx>
        <c:axId val="20896757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9678776"/>
        <c:crosses val="autoZero"/>
        <c:auto val="1"/>
        <c:lblAlgn val="ctr"/>
        <c:lblOffset val="100"/>
        <c:noMultiLvlLbl val="0"/>
      </c:catAx>
      <c:valAx>
        <c:axId val="2089678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96757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'c10a1'!$E$35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'c10a1'!$C$61:$C$74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'c10a1'!$D$61:$D$74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744608384153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"/>
                  <c:y val="-0.202135901815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574723655218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54037549382043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211640211640212"/>
                  <c:y val="-0.39129957397256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'c10a1'!$C$61:$C$74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'c10a1'!$E$61:$E$74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9755640"/>
        <c:axId val="2089758648"/>
      </c:barChart>
      <c:catAx>
        <c:axId val="20897556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9758648"/>
        <c:crosses val="autoZero"/>
        <c:auto val="1"/>
        <c:lblAlgn val="ctr"/>
        <c:lblOffset val="100"/>
        <c:noMultiLvlLbl val="0"/>
      </c:catAx>
      <c:valAx>
        <c:axId val="2089758648"/>
        <c:scaling>
          <c:orientation val="minMax"/>
          <c:min val="0.0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97556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'c10a2'!$E$35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'c10a2'!$C$61:$C$74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'c10a2'!$D$61:$D$74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7156453269428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1203149606299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'c10a2'!$C$61:$C$74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'c10a2'!$E$61:$E$74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8798696"/>
        <c:axId val="2088801704"/>
      </c:barChart>
      <c:catAx>
        <c:axId val="20887986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8801704"/>
        <c:crossesAt val="0.0"/>
        <c:auto val="1"/>
        <c:lblAlgn val="ctr"/>
        <c:lblOffset val="100"/>
        <c:noMultiLvlLbl val="0"/>
      </c:catAx>
      <c:valAx>
        <c:axId val="2088801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87986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'c10a3'!$E$35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'c10a3'!$C$61:$C$74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'c10a3'!$D$61:$D$74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6684311953065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1254249154444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'c10a3'!$C$61:$C$74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'c10a3'!$E$61:$E$74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5353432"/>
        <c:axId val="2095356440"/>
      </c:barChart>
      <c:catAx>
        <c:axId val="20953534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5356440"/>
        <c:crosses val="autoZero"/>
        <c:auto val="1"/>
        <c:lblAlgn val="ctr"/>
        <c:lblOffset val="100"/>
        <c:noMultiLvlLbl val="0"/>
      </c:catAx>
      <c:valAx>
        <c:axId val="2095356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53534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'c10a4'!$E$35</c:f>
          <c:strCache>
            <c:ptCount val="1"/>
            <c:pt idx="0">
              <c:v>Total da categoria em (Kg)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'c10a4'!$C$61:$C$74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'c10a4'!$D$61:$D$74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6225529555284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7501164467117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'c10a4'!$C$61:$C$74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'c10a4'!$E$61:$E$74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8887672"/>
        <c:axId val="2088890680"/>
      </c:barChart>
      <c:catAx>
        <c:axId val="20888876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8890680"/>
        <c:crosses val="autoZero"/>
        <c:auto val="1"/>
        <c:lblAlgn val="ctr"/>
        <c:lblOffset val="100"/>
        <c:noMultiLvlLbl val="0"/>
      </c:catAx>
      <c:valAx>
        <c:axId val="20888906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88876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'c10a5'!$E$35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'c10a5'!$C$61:$C$74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'c10a5'!$D$61:$D$74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29129128108337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53178218919818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60924475989797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1867361650216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'c10a5'!$C$61:$C$74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'c10a5'!$E$61:$E$74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5337848"/>
        <c:axId val="2095340856"/>
      </c:barChart>
      <c:catAx>
        <c:axId val="20953378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5340856"/>
        <c:crosses val="autoZero"/>
        <c:auto val="1"/>
        <c:lblAlgn val="ctr"/>
        <c:lblOffset val="100"/>
        <c:noMultiLvlLbl val="0"/>
      </c:catAx>
      <c:valAx>
        <c:axId val="20953408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5337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'c10a6'!$E$35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'c10a6'!$C$61:$C$74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'c10a6'!$D$61:$D$74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0106477370582415"/>
                  <c:y val="-0.17255748031496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61279190101237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0106477370582415"/>
                  <c:y val="-0.32968593925759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'c10a6'!$C$61:$C$74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'c10a6'!$E$61:$E$74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5229240"/>
        <c:axId val="2095232248"/>
      </c:barChart>
      <c:catAx>
        <c:axId val="20952292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5232248"/>
        <c:crosses val="autoZero"/>
        <c:auto val="1"/>
        <c:lblAlgn val="ctr"/>
        <c:lblOffset val="100"/>
        <c:noMultiLvlLbl val="0"/>
      </c:catAx>
      <c:valAx>
        <c:axId val="2095232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52292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'c10a7'!$E$35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'c10a7'!$C$61:$C$74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'c10a7'!$D$61:$D$74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5691863663962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7935962334934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'c10a7'!$C$61:$C$74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'c10a7'!$E$61:$E$74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8964568"/>
        <c:axId val="2088967576"/>
      </c:barChart>
      <c:catAx>
        <c:axId val="20889645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8967576"/>
        <c:crosses val="autoZero"/>
        <c:auto val="1"/>
        <c:lblAlgn val="ctr"/>
        <c:lblOffset val="100"/>
        <c:noMultiLvlLbl val="0"/>
      </c:catAx>
      <c:valAx>
        <c:axId val="2088967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89645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'c10a8'!$E$35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'c10a8'!$C$61:$C$74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'c10a8'!$D$61:$D$74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685976710332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49226587966854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214070680407649"/>
                  <c:y val="-0.37411211647186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'c10a8'!$C$61:$C$74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'c10a8'!$E$61:$E$74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6752840"/>
        <c:axId val="2086755848"/>
      </c:barChart>
      <c:catAx>
        <c:axId val="20867528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6755848"/>
        <c:crosses val="autoZero"/>
        <c:auto val="1"/>
        <c:lblAlgn val="ctr"/>
        <c:lblOffset val="100"/>
        <c:noMultiLvlLbl val="0"/>
      </c:catAx>
      <c:valAx>
        <c:axId val="2086755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67528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Contribuição de</a:t>
            </a:r>
            <a:r>
              <a:rPr lang="pt-BR" baseline="0"/>
              <a:t> cada ação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effectLst>
              <a:outerShdw blurRad="50800" dist="50800" dir="5400000" sx="1000" sy="1000" algn="ctr" rotWithShape="0">
                <a:srgbClr val="000000">
                  <a:alpha val="0"/>
                </a:srgbClr>
              </a:outerShdw>
            </a:effectLst>
          </c:spPr>
          <c:invertIfNegative val="0"/>
          <c:dPt>
            <c:idx val="1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2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3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4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5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6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7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8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9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10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cat>
            <c:strRef>
              <c:f>'Total Categoria 2'!$M$99:$M$110</c:f>
              <c:strCache>
                <c:ptCount val="12"/>
                <c:pt idx="0">
                  <c:v>Baseline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TOTAL</c:v>
                </c:pt>
              </c:strCache>
            </c:strRef>
          </c:cat>
          <c:val>
            <c:numRef>
              <c:f>'Total Categoria 2'!$AD$99:$AD$110</c:f>
              <c:numCache>
                <c:formatCode>General</c:formatCode>
                <c:ptCount val="12"/>
                <c:pt idx="1">
                  <c:v>0.0</c:v>
                </c:pt>
                <c:pt idx="2">
                  <c:v>0.0</c:v>
                </c:pt>
                <c:pt idx="3" formatCode="_(* #,##0_);_(* \(#,##0\);_(* &quot;-&quot;??_);_(@_)">
                  <c:v>0.0</c:v>
                </c:pt>
                <c:pt idx="4" formatCode="_(* #,##0_);_(* \(#,##0\);_(* &quot;-&quot;??_);_(@_)">
                  <c:v>0.0</c:v>
                </c:pt>
                <c:pt idx="5" formatCode="_(* #,##0_);_(* \(#,##0\);_(* &quot;-&quot;??_);_(@_)">
                  <c:v>0.0</c:v>
                </c:pt>
                <c:pt idx="6" formatCode="_(* #,##0_);_(* \(#,##0\);_(* &quot;-&quot;??_);_(@_)">
                  <c:v>0.0</c:v>
                </c:pt>
                <c:pt idx="7" formatCode="_(* #,##0_);_(* \(#,##0\);_(* &quot;-&quot;??_);_(@_)">
                  <c:v>0.0</c:v>
                </c:pt>
                <c:pt idx="8" formatCode="_(* #,##0_);_(* \(#,##0\);_(* &quot;-&quot;??_);_(@_)">
                  <c:v>0.0</c:v>
                </c:pt>
                <c:pt idx="9" formatCode="_(* #,##0_);_(* \(#,##0\);_(* &quot;-&quot;??_);_(@_)">
                  <c:v>0.0</c:v>
                </c:pt>
                <c:pt idx="10" formatCode="_(* #,##0_);_(* \(#,##0\);_(* &quot;-&quot;??_);_(@_)">
                  <c:v>0.0</c:v>
                </c:pt>
              </c:numCache>
            </c:numRef>
          </c:val>
        </c:ser>
        <c:ser>
          <c:idx val="1"/>
          <c:order val="1"/>
          <c:spPr>
            <a:solidFill>
              <a:srgbClr val="C00000"/>
            </a:solidFill>
          </c:spPr>
          <c:invertIfNegative val="0"/>
          <c:dLbls>
            <c:dLbl>
              <c:idx val="0"/>
              <c:layout>
                <c:manualLayout>
                  <c:x val="0.0014936317774277"/>
                  <c:y val="-0.19945802862949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0153213224814438"/>
                  <c:y val="-0.069376714977626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65040661509619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0014936317774277"/>
                  <c:y val="-0.065040661509619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0014936317774277"/>
                  <c:y val="-0.056368573308336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4769648510705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"/>
                  <c:y val="-0.03902439690577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0597452710971089"/>
                  <c:y val="-0.056368573308336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47696485107054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43360441006412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3902439690577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0149376560077755"/>
                  <c:y val="-0.249192003830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'Total Categoria 2'!$M$113:$M$126</c:f>
              <c:strCache>
                <c:ptCount val="14"/>
                <c:pt idx="0">
                  <c:v>Baseline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TOTAL</c:v>
                </c:pt>
              </c:strCache>
            </c:strRef>
          </c:cat>
          <c:val>
            <c:numRef>
              <c:f>'Total Categoria 2'!$AC$99:$AC$110</c:f>
              <c:numCache>
                <c:formatCode>General</c:formatCode>
                <c:ptCount val="12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 formatCode="_(* #,##0_);_(* \(#,##0\);_(* &quot;-&quot;??_);_(@_)">
                  <c:v>0.0</c:v>
                </c:pt>
                <c:pt idx="4" formatCode="_(* #,##0_);_(* \(#,##0\);_(* &quot;-&quot;??_);_(@_)">
                  <c:v>0.0</c:v>
                </c:pt>
                <c:pt idx="5" formatCode="_(* #,##0_);_(* \(#,##0\);_(* &quot;-&quot;??_);_(@_)">
                  <c:v>0.0</c:v>
                </c:pt>
                <c:pt idx="6" formatCode="_(* #,##0_);_(* \(#,##0\);_(* &quot;-&quot;??_);_(@_)">
                  <c:v>0.0</c:v>
                </c:pt>
                <c:pt idx="7" formatCode="_(* #,##0_);_(* \(#,##0\);_(* &quot;-&quot;??_);_(@_)">
                  <c:v>0.0</c:v>
                </c:pt>
                <c:pt idx="8" formatCode="_(* #,##0_);_(* \(#,##0\);_(* &quot;-&quot;??_);_(@_)">
                  <c:v>0.0</c:v>
                </c:pt>
                <c:pt idx="9" formatCode="_(* #,##0_);_(* \(#,##0\);_(* &quot;-&quot;??_);_(@_)">
                  <c:v>0.0</c:v>
                </c:pt>
                <c:pt idx="10" formatCode="_(* #,##0_);_(* \(#,##0\);_(* &quot;-&quot;??_);_(@_)">
                  <c:v>0.0</c:v>
                </c:pt>
                <c:pt idx="11" formatCode="_(* #,##0_);_(* \(#,##0\);_(* &quot;-&quot;??_);_(@_)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overlap val="100"/>
        <c:axId val="2089990232"/>
        <c:axId val="2089993240"/>
      </c:barChart>
      <c:catAx>
        <c:axId val="20899902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089993240"/>
        <c:crosses val="autoZero"/>
        <c:auto val="1"/>
        <c:lblAlgn val="ctr"/>
        <c:lblOffset val="100"/>
        <c:noMultiLvlLbl val="0"/>
      </c:catAx>
      <c:valAx>
        <c:axId val="20899932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089990232"/>
        <c:crosses val="autoZero"/>
        <c:crossBetween val="between"/>
      </c:valAx>
    </c:plotArea>
    <c:plotVisOnly val="0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'c10a9'!$E$35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'c10a9'!$C$61:$C$74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'c10a9'!$D$61:$D$74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2.43359993410371E-18"/>
                  <c:y val="-0.17255748031496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60189876265466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62293363329583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49850618672665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212389356851586"/>
                  <c:y val="-0.38111451068616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'c10a9'!$C$61:$C$74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'c10a9'!$E$61:$E$74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5113800"/>
        <c:axId val="2095116808"/>
      </c:barChart>
      <c:catAx>
        <c:axId val="20951138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5116808"/>
        <c:crosses val="autoZero"/>
        <c:auto val="1"/>
        <c:lblAlgn val="ctr"/>
        <c:lblOffset val="100"/>
        <c:noMultiLvlLbl val="0"/>
      </c:catAx>
      <c:valAx>
        <c:axId val="2095116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51138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'c10a10'!$E$35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'c10a10'!$C$61:$C$74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'c10a10'!$D$61:$D$74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7736163414355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8159671345430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'c10a10'!$C$61:$C$74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'c10a10'!$E$61:$E$74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2654360"/>
        <c:axId val="2092657368"/>
      </c:barChart>
      <c:catAx>
        <c:axId val="20926543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2657368"/>
        <c:crosses val="autoZero"/>
        <c:auto val="1"/>
        <c:lblAlgn val="ctr"/>
        <c:lblOffset val="100"/>
        <c:noMultiLvlLbl val="0"/>
      </c:catAx>
      <c:valAx>
        <c:axId val="2092657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26543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Contribuição</a:t>
            </a:r>
            <a:r>
              <a:rPr lang="pt-BR" baseline="0"/>
              <a:t> mês a mês das ações</a:t>
            </a:r>
            <a:endParaRPr lang="pt-BR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effectLst>
              <a:outerShdw blurRad="50800" dist="50800" dir="5400000" sx="188000" sy="188000" algn="ctr" rotWithShape="0">
                <a:srgbClr val="000000">
                  <a:alpha val="43137"/>
                </a:srgbClr>
              </a:outerShdw>
            </a:effectLst>
          </c:spPr>
          <c:invertIfNegative val="0"/>
          <c:dPt>
            <c:idx val="1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2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3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4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5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6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7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8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9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10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11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12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cat>
            <c:strRef>
              <c:f>'Total Categoria 3'!$M$113:$M$126</c:f>
              <c:strCache>
                <c:ptCount val="14"/>
                <c:pt idx="0">
                  <c:v>Baseline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TOTAL</c:v>
                </c:pt>
              </c:strCache>
            </c:strRef>
          </c:cat>
          <c:val>
            <c:numRef>
              <c:f>'Total Categoria 3'!$Q$113:$Q$126</c:f>
              <c:numCache>
                <c:formatCode>General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 formatCode="_(* #,##0_);_(* \(#,##0\);_(* &quot;-&quot;??_);_(@_)">
                  <c:v>0.0</c:v>
                </c:pt>
                <c:pt idx="5" formatCode="_(* #,##0_);_(* \(#,##0\);_(* &quot;-&quot;??_);_(@_)">
                  <c:v>0.0</c:v>
                </c:pt>
                <c:pt idx="6" formatCode="_(* #,##0_);_(* \(#,##0\);_(* &quot;-&quot;??_);_(@_)">
                  <c:v>0.0</c:v>
                </c:pt>
                <c:pt idx="7" formatCode="_(* #,##0_);_(* \(#,##0\);_(* &quot;-&quot;??_);_(@_)">
                  <c:v>0.0</c:v>
                </c:pt>
                <c:pt idx="8" formatCode="_(* #,##0_);_(* \(#,##0\);_(* &quot;-&quot;??_);_(@_)">
                  <c:v>0.0</c:v>
                </c:pt>
                <c:pt idx="9" formatCode="_(* #,##0_);_(* \(#,##0\);_(* &quot;-&quot;??_);_(@_)">
                  <c:v>0.0</c:v>
                </c:pt>
                <c:pt idx="10" formatCode="_(* #,##0_);_(* \(#,##0\);_(* &quot;-&quot;??_);_(@_)">
                  <c:v>0.0</c:v>
                </c:pt>
                <c:pt idx="11" formatCode="_(* #,##0_);_(* \(#,##0\);_(* &quot;-&quot;??_);_(@_)">
                  <c:v>0.0</c:v>
                </c:pt>
                <c:pt idx="12" formatCode="_(* #,##0_);_(* \(#,##0\);_(* &quot;-&quot;??_);_(@_)">
                  <c:v>0.0</c:v>
                </c:pt>
              </c:numCache>
            </c:numRef>
          </c:val>
        </c:ser>
        <c:ser>
          <c:idx val="1"/>
          <c:order val="1"/>
          <c:spPr>
            <a:solidFill>
              <a:srgbClr val="C00000"/>
            </a:solidFill>
          </c:spPr>
          <c:invertIfNegative val="0"/>
          <c:dLbls>
            <c:dLbl>
              <c:idx val="0"/>
              <c:layout>
                <c:manualLayout>
                  <c:x val="-0.00149154306824737"/>
                  <c:y val="-0.1824242685408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"/>
                  <c:y val="-0.0756521048480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551515230472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"/>
                  <c:y val="-0.07212122244636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0149154306824737"/>
                  <c:y val="-0.0678787975965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509090981974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5.46892807271696E-17"/>
                  <c:y val="-0.03393939879829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"/>
                  <c:y val="-0.0509090981974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424242484978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00149154306824737"/>
                  <c:y val="-0.063636372746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55151523047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0149154306824737"/>
                  <c:y val="-0.0466666733476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"/>
                  <c:y val="-0.0381818236480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298308613649475"/>
                  <c:y val="-0.32666671343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'Total Categoria 3'!$M$113:$M$126</c:f>
              <c:strCache>
                <c:ptCount val="14"/>
                <c:pt idx="0">
                  <c:v>Baseline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TOTAL</c:v>
                </c:pt>
              </c:strCache>
            </c:strRef>
          </c:cat>
          <c:val>
            <c:numRef>
              <c:f>'Total Categoria 3'!$O$113:$O$126</c:f>
              <c:numCache>
                <c:formatCode>General</c:formatCode>
                <c:ptCount val="14"/>
                <c:pt idx="0" formatCode="#,##0">
                  <c:v>0.0</c:v>
                </c:pt>
                <c:pt idx="1">
                  <c:v>0.0</c:v>
                </c:pt>
                <c:pt idx="2">
                  <c:v>0.0</c:v>
                </c:pt>
                <c:pt idx="3" formatCode="_(* #,##0_);_(* \(#,##0\);_(* &quot;-&quot;??_);_(@_)">
                  <c:v>0.0</c:v>
                </c:pt>
                <c:pt idx="4" formatCode="#,##0">
                  <c:v>0.0</c:v>
                </c:pt>
                <c:pt idx="5" formatCode="#,##0">
                  <c:v>0.0</c:v>
                </c:pt>
                <c:pt idx="6" formatCode="#,##0">
                  <c:v>0.0</c:v>
                </c:pt>
                <c:pt idx="7" formatCode="#,##0">
                  <c:v>0.0</c:v>
                </c:pt>
                <c:pt idx="8" formatCode="#,##0">
                  <c:v>0.0</c:v>
                </c:pt>
                <c:pt idx="9" formatCode="#,##0">
                  <c:v>0.0</c:v>
                </c:pt>
                <c:pt idx="10" formatCode="#,##0">
                  <c:v>0.0</c:v>
                </c:pt>
                <c:pt idx="11" formatCode="#,##0">
                  <c:v>0.0</c:v>
                </c:pt>
                <c:pt idx="12" formatCode="#,##0">
                  <c:v>0.0</c:v>
                </c:pt>
                <c:pt idx="13" formatCode="#,##0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overlap val="100"/>
        <c:axId val="2090076088"/>
        <c:axId val="2090079144"/>
      </c:barChart>
      <c:catAx>
        <c:axId val="20900760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2090079144"/>
        <c:crosses val="autoZero"/>
        <c:auto val="1"/>
        <c:lblAlgn val="ctr"/>
        <c:lblOffset val="100"/>
        <c:noMultiLvlLbl val="0"/>
      </c:catAx>
      <c:valAx>
        <c:axId val="209007914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2090076088"/>
        <c:crosses val="autoZero"/>
        <c:crossBetween val="between"/>
      </c:valAx>
    </c:plotArea>
    <c:plotVisOnly val="0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Contribuição de</a:t>
            </a:r>
            <a:r>
              <a:rPr lang="pt-BR" baseline="0"/>
              <a:t> cada ação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effectLst>
              <a:outerShdw blurRad="50800" dist="50800" dir="5400000" sx="1000" sy="1000" algn="ctr" rotWithShape="0">
                <a:srgbClr val="000000">
                  <a:alpha val="0"/>
                </a:srgbClr>
              </a:outerShdw>
            </a:effectLst>
          </c:spPr>
          <c:invertIfNegative val="0"/>
          <c:dPt>
            <c:idx val="1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2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3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4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5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6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7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8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9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10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cat>
            <c:strRef>
              <c:f>'Total Categoria 3'!$M$99:$M$110</c:f>
              <c:strCache>
                <c:ptCount val="12"/>
                <c:pt idx="0">
                  <c:v>Baseline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TOTAL</c:v>
                </c:pt>
              </c:strCache>
            </c:strRef>
          </c:cat>
          <c:val>
            <c:numRef>
              <c:f>'Total Categoria 3'!$AD$99:$AD$110</c:f>
              <c:numCache>
                <c:formatCode>General</c:formatCode>
                <c:ptCount val="12"/>
                <c:pt idx="1">
                  <c:v>0.0</c:v>
                </c:pt>
                <c:pt idx="2">
                  <c:v>0.0</c:v>
                </c:pt>
                <c:pt idx="3" formatCode="_(* #,##0_);_(* \(#,##0\);_(* &quot;-&quot;??_);_(@_)">
                  <c:v>0.0</c:v>
                </c:pt>
                <c:pt idx="4" formatCode="_(* #,##0_);_(* \(#,##0\);_(* &quot;-&quot;??_);_(@_)">
                  <c:v>0.0</c:v>
                </c:pt>
                <c:pt idx="5" formatCode="_(* #,##0_);_(* \(#,##0\);_(* &quot;-&quot;??_);_(@_)">
                  <c:v>0.0</c:v>
                </c:pt>
                <c:pt idx="6" formatCode="_(* #,##0_);_(* \(#,##0\);_(* &quot;-&quot;??_);_(@_)">
                  <c:v>0.0</c:v>
                </c:pt>
                <c:pt idx="7" formatCode="_(* #,##0_);_(* \(#,##0\);_(* &quot;-&quot;??_);_(@_)">
                  <c:v>0.0</c:v>
                </c:pt>
                <c:pt idx="8" formatCode="_(* #,##0_);_(* \(#,##0\);_(* &quot;-&quot;??_);_(@_)">
                  <c:v>0.0</c:v>
                </c:pt>
                <c:pt idx="9" formatCode="_(* #,##0_);_(* \(#,##0\);_(* &quot;-&quot;??_);_(@_)">
                  <c:v>0.0</c:v>
                </c:pt>
                <c:pt idx="10" formatCode="_(* #,##0_);_(* \(#,##0\);_(* &quot;-&quot;??_);_(@_)">
                  <c:v>0.0</c:v>
                </c:pt>
              </c:numCache>
            </c:numRef>
          </c:val>
        </c:ser>
        <c:ser>
          <c:idx val="1"/>
          <c:order val="1"/>
          <c:spPr>
            <a:solidFill>
              <a:srgbClr val="C00000"/>
            </a:solidFill>
          </c:spPr>
          <c:invertIfNegative val="0"/>
          <c:dLbls>
            <c:dLbl>
              <c:idx val="0"/>
              <c:layout>
                <c:manualLayout>
                  <c:x val="0.0014936317774277"/>
                  <c:y val="-0.19945802862949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36914664614326E-17"/>
                  <c:y val="-0.069376705610260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65040661509619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0014936317774277"/>
                  <c:y val="-0.065040661509619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0014936317774277"/>
                  <c:y val="-0.056368573308336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4769648510705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"/>
                  <c:y val="-0.03902439690577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0597452710971089"/>
                  <c:y val="-0.056368573308336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47696485107054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43360441006412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3902439690577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014936317774277"/>
                  <c:y val="-0.32520330754809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'Total Categoria 3'!$M$113:$M$126</c:f>
              <c:strCache>
                <c:ptCount val="14"/>
                <c:pt idx="0">
                  <c:v>Baseline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TOTAL</c:v>
                </c:pt>
              </c:strCache>
            </c:strRef>
          </c:cat>
          <c:val>
            <c:numRef>
              <c:f>'Total Categoria 3'!$AC$99:$AC$110</c:f>
              <c:numCache>
                <c:formatCode>General</c:formatCode>
                <c:ptCount val="12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 formatCode="_(* #,##0_);_(* \(#,##0\);_(* &quot;-&quot;??_);_(@_)">
                  <c:v>0.0</c:v>
                </c:pt>
                <c:pt idx="4" formatCode="_(* #,##0_);_(* \(#,##0\);_(* &quot;-&quot;??_);_(@_)">
                  <c:v>0.0</c:v>
                </c:pt>
                <c:pt idx="5" formatCode="_(* #,##0_);_(* \(#,##0\);_(* &quot;-&quot;??_);_(@_)">
                  <c:v>0.0</c:v>
                </c:pt>
                <c:pt idx="6" formatCode="_(* #,##0_);_(* \(#,##0\);_(* &quot;-&quot;??_);_(@_)">
                  <c:v>0.0</c:v>
                </c:pt>
                <c:pt idx="7" formatCode="_(* #,##0_);_(* \(#,##0\);_(* &quot;-&quot;??_);_(@_)">
                  <c:v>0.0</c:v>
                </c:pt>
                <c:pt idx="8" formatCode="_(* #,##0_);_(* \(#,##0\);_(* &quot;-&quot;??_);_(@_)">
                  <c:v>0.0</c:v>
                </c:pt>
                <c:pt idx="9" formatCode="_(* #,##0_);_(* \(#,##0\);_(* &quot;-&quot;??_);_(@_)">
                  <c:v>0.0</c:v>
                </c:pt>
                <c:pt idx="10" formatCode="_(* #,##0_);_(* \(#,##0\);_(* &quot;-&quot;??_);_(@_)">
                  <c:v>0.0</c:v>
                </c:pt>
                <c:pt idx="11" formatCode="_(* #,##0_);_(* \(#,##0\);_(* &quot;-&quot;??_);_(@_)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overlap val="100"/>
        <c:axId val="2076371416"/>
        <c:axId val="2076374360"/>
      </c:barChart>
      <c:catAx>
        <c:axId val="20763714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076374360"/>
        <c:crosses val="autoZero"/>
        <c:auto val="1"/>
        <c:lblAlgn val="ctr"/>
        <c:lblOffset val="100"/>
        <c:noMultiLvlLbl val="0"/>
      </c:catAx>
      <c:valAx>
        <c:axId val="20763743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076371416"/>
        <c:crosses val="autoZero"/>
        <c:crossBetween val="between"/>
      </c:valAx>
    </c:plotArea>
    <c:plotVisOnly val="0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Contribuição</a:t>
            </a:r>
            <a:r>
              <a:rPr lang="pt-BR" baseline="0"/>
              <a:t> mês a mês das ações</a:t>
            </a:r>
            <a:endParaRPr lang="pt-BR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effectLst>
              <a:outerShdw blurRad="50800" dist="50800" dir="5400000" sx="188000" sy="188000" algn="ctr" rotWithShape="0">
                <a:srgbClr val="000000">
                  <a:alpha val="43137"/>
                </a:srgbClr>
              </a:outerShdw>
            </a:effectLst>
          </c:spPr>
          <c:invertIfNegative val="0"/>
          <c:dPt>
            <c:idx val="1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2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3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4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5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6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7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8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9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10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11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12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cat>
            <c:strRef>
              <c:f>'Total Categoria 4'!$M$113:$M$126</c:f>
              <c:strCache>
                <c:ptCount val="14"/>
                <c:pt idx="0">
                  <c:v>Baseline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TOTAL</c:v>
                </c:pt>
              </c:strCache>
            </c:strRef>
          </c:cat>
          <c:val>
            <c:numRef>
              <c:f>'Total Categoria 4'!$Q$113:$Q$126</c:f>
              <c:numCache>
                <c:formatCode>General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 formatCode="_(* #,##0_);_(* \(#,##0\);_(* &quot;-&quot;??_);_(@_)">
                  <c:v>0.0</c:v>
                </c:pt>
                <c:pt idx="5" formatCode="_(* #,##0_);_(* \(#,##0\);_(* &quot;-&quot;??_);_(@_)">
                  <c:v>0.0</c:v>
                </c:pt>
                <c:pt idx="6" formatCode="_(* #,##0_);_(* \(#,##0\);_(* &quot;-&quot;??_);_(@_)">
                  <c:v>0.0</c:v>
                </c:pt>
                <c:pt idx="7" formatCode="_(* #,##0_);_(* \(#,##0\);_(* &quot;-&quot;??_);_(@_)">
                  <c:v>0.0</c:v>
                </c:pt>
                <c:pt idx="8" formatCode="_(* #,##0_);_(* \(#,##0\);_(* &quot;-&quot;??_);_(@_)">
                  <c:v>0.0</c:v>
                </c:pt>
                <c:pt idx="9" formatCode="_(* #,##0_);_(* \(#,##0\);_(* &quot;-&quot;??_);_(@_)">
                  <c:v>0.0</c:v>
                </c:pt>
                <c:pt idx="10" formatCode="_(* #,##0_);_(* \(#,##0\);_(* &quot;-&quot;??_);_(@_)">
                  <c:v>0.0</c:v>
                </c:pt>
                <c:pt idx="11" formatCode="_(* #,##0_);_(* \(#,##0\);_(* &quot;-&quot;??_);_(@_)">
                  <c:v>0.0</c:v>
                </c:pt>
                <c:pt idx="12" formatCode="_(* #,##0_);_(* \(#,##0\);_(* &quot;-&quot;??_);_(@_)">
                  <c:v>0.0</c:v>
                </c:pt>
              </c:numCache>
            </c:numRef>
          </c:val>
        </c:ser>
        <c:ser>
          <c:idx val="1"/>
          <c:order val="1"/>
          <c:spPr>
            <a:solidFill>
              <a:srgbClr val="C00000"/>
            </a:solidFill>
          </c:spPr>
          <c:invertIfNegative val="0"/>
          <c:dLbls>
            <c:dLbl>
              <c:idx val="0"/>
              <c:layout>
                <c:manualLayout>
                  <c:x val="-0.00149154306824737"/>
                  <c:y val="-0.1824242685408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"/>
                  <c:y val="-0.0466666733476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551515230472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"/>
                  <c:y val="-0.07212122244636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0149154306824737"/>
                  <c:y val="-0.0678787975965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509090981974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5.46892807271697E-17"/>
                  <c:y val="-0.03393939879829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"/>
                  <c:y val="-0.0509090981974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424242484978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00149154306824737"/>
                  <c:y val="-0.063636372746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55151523047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0149154306824737"/>
                  <c:y val="-0.0466666733476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"/>
                  <c:y val="-0.0381818236480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298308613649475"/>
                  <c:y val="-0.32666671343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'Total Categoria 4'!$M$113:$M$126</c:f>
              <c:strCache>
                <c:ptCount val="14"/>
                <c:pt idx="0">
                  <c:v>Baseline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TOTAL</c:v>
                </c:pt>
              </c:strCache>
            </c:strRef>
          </c:cat>
          <c:val>
            <c:numRef>
              <c:f>'Total Categoria 4'!$O$113:$O$126</c:f>
              <c:numCache>
                <c:formatCode>General</c:formatCode>
                <c:ptCount val="14"/>
                <c:pt idx="0" formatCode="#,##0">
                  <c:v>0.0</c:v>
                </c:pt>
                <c:pt idx="1">
                  <c:v>0.0</c:v>
                </c:pt>
                <c:pt idx="2">
                  <c:v>0.0</c:v>
                </c:pt>
                <c:pt idx="3" formatCode="_(* #,##0_);_(* \(#,##0\);_(* &quot;-&quot;??_);_(@_)">
                  <c:v>0.0</c:v>
                </c:pt>
                <c:pt idx="4" formatCode="#,##0">
                  <c:v>0.0</c:v>
                </c:pt>
                <c:pt idx="5" formatCode="#,##0">
                  <c:v>0.0</c:v>
                </c:pt>
                <c:pt idx="6" formatCode="#,##0">
                  <c:v>0.0</c:v>
                </c:pt>
                <c:pt idx="7" formatCode="#,##0">
                  <c:v>0.0</c:v>
                </c:pt>
                <c:pt idx="8" formatCode="#,##0">
                  <c:v>0.0</c:v>
                </c:pt>
                <c:pt idx="9" formatCode="#,##0">
                  <c:v>0.0</c:v>
                </c:pt>
                <c:pt idx="10" formatCode="#,##0">
                  <c:v>0.0</c:v>
                </c:pt>
                <c:pt idx="11" formatCode="#,##0">
                  <c:v>0.0</c:v>
                </c:pt>
                <c:pt idx="12" formatCode="#,##0">
                  <c:v>0.0</c:v>
                </c:pt>
                <c:pt idx="13" formatCode="#,##0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overlap val="100"/>
        <c:axId val="2090211208"/>
        <c:axId val="2090214216"/>
      </c:barChart>
      <c:catAx>
        <c:axId val="20902112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2090214216"/>
        <c:crosses val="autoZero"/>
        <c:auto val="1"/>
        <c:lblAlgn val="ctr"/>
        <c:lblOffset val="100"/>
        <c:noMultiLvlLbl val="0"/>
      </c:catAx>
      <c:valAx>
        <c:axId val="209021421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2090211208"/>
        <c:crosses val="autoZero"/>
        <c:crossBetween val="between"/>
      </c:valAx>
    </c:plotArea>
    <c:plotVisOnly val="0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Contribuição de</a:t>
            </a:r>
            <a:r>
              <a:rPr lang="pt-BR" baseline="0"/>
              <a:t> cada ação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effectLst>
              <a:outerShdw blurRad="50800" dist="50800" dir="5400000" sx="1000" sy="1000" algn="ctr" rotWithShape="0">
                <a:srgbClr val="000000">
                  <a:alpha val="0"/>
                </a:srgbClr>
              </a:outerShdw>
            </a:effectLst>
          </c:spPr>
          <c:invertIfNegative val="0"/>
          <c:dPt>
            <c:idx val="1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2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3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4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5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6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7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8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9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10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cat>
            <c:strRef>
              <c:f>'Total Categoria 4'!$M$99:$M$110</c:f>
              <c:strCache>
                <c:ptCount val="12"/>
                <c:pt idx="0">
                  <c:v>Baseline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TOTAL</c:v>
                </c:pt>
              </c:strCache>
            </c:strRef>
          </c:cat>
          <c:val>
            <c:numRef>
              <c:f>'Total Categoria 4'!$AD$99:$AD$110</c:f>
              <c:numCache>
                <c:formatCode>General</c:formatCode>
                <c:ptCount val="12"/>
                <c:pt idx="1">
                  <c:v>0.0</c:v>
                </c:pt>
                <c:pt idx="2">
                  <c:v>0.0</c:v>
                </c:pt>
                <c:pt idx="3" formatCode="_(* #,##0_);_(* \(#,##0\);_(* &quot;-&quot;??_);_(@_)">
                  <c:v>0.0</c:v>
                </c:pt>
                <c:pt idx="4" formatCode="_(* #,##0_);_(* \(#,##0\);_(* &quot;-&quot;??_);_(@_)">
                  <c:v>0.0</c:v>
                </c:pt>
                <c:pt idx="5" formatCode="_(* #,##0_);_(* \(#,##0\);_(* &quot;-&quot;??_);_(@_)">
                  <c:v>0.0</c:v>
                </c:pt>
                <c:pt idx="6" formatCode="_(* #,##0_);_(* \(#,##0\);_(* &quot;-&quot;??_);_(@_)">
                  <c:v>0.0</c:v>
                </c:pt>
                <c:pt idx="7" formatCode="_(* #,##0_);_(* \(#,##0\);_(* &quot;-&quot;??_);_(@_)">
                  <c:v>0.0</c:v>
                </c:pt>
                <c:pt idx="8" formatCode="_(* #,##0_);_(* \(#,##0\);_(* &quot;-&quot;??_);_(@_)">
                  <c:v>0.0</c:v>
                </c:pt>
                <c:pt idx="9" formatCode="_(* #,##0_);_(* \(#,##0\);_(* &quot;-&quot;??_);_(@_)">
                  <c:v>0.0</c:v>
                </c:pt>
                <c:pt idx="10" formatCode="_(* #,##0_);_(* \(#,##0\);_(* &quot;-&quot;??_);_(@_)">
                  <c:v>0.0</c:v>
                </c:pt>
              </c:numCache>
            </c:numRef>
          </c:val>
        </c:ser>
        <c:ser>
          <c:idx val="1"/>
          <c:order val="1"/>
          <c:spPr>
            <a:solidFill>
              <a:srgbClr val="C00000"/>
            </a:solidFill>
          </c:spPr>
          <c:invertIfNegative val="0"/>
          <c:dLbls>
            <c:dLbl>
              <c:idx val="0"/>
              <c:layout>
                <c:manualLayout>
                  <c:x val="0.0014936317774277"/>
                  <c:y val="-0.19945802862949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36914664614327E-17"/>
                  <c:y val="-0.069376705610260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65040661509619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0014936317774277"/>
                  <c:y val="-0.065040661509619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0014936317774277"/>
                  <c:y val="-0.056368573308336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4769648510705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"/>
                  <c:y val="-0.03902439690577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0597452710971089"/>
                  <c:y val="-0.056368573308336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47696485107054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43360441006412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3902439690577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014936317774277"/>
                  <c:y val="-0.32520330754809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'Total Categoria 4'!$M$113:$M$126</c:f>
              <c:strCache>
                <c:ptCount val="14"/>
                <c:pt idx="0">
                  <c:v>Baseline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TOTAL</c:v>
                </c:pt>
              </c:strCache>
            </c:strRef>
          </c:cat>
          <c:val>
            <c:numRef>
              <c:f>'Total Categoria 4'!$AC$99:$AC$110</c:f>
              <c:numCache>
                <c:formatCode>General</c:formatCode>
                <c:ptCount val="12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 formatCode="_(* #,##0_);_(* \(#,##0\);_(* &quot;-&quot;??_);_(@_)">
                  <c:v>0.0</c:v>
                </c:pt>
                <c:pt idx="4" formatCode="_(* #,##0_);_(* \(#,##0\);_(* &quot;-&quot;??_);_(@_)">
                  <c:v>0.0</c:v>
                </c:pt>
                <c:pt idx="5" formatCode="_(* #,##0_);_(* \(#,##0\);_(* &quot;-&quot;??_);_(@_)">
                  <c:v>0.0</c:v>
                </c:pt>
                <c:pt idx="6" formatCode="_(* #,##0_);_(* \(#,##0\);_(* &quot;-&quot;??_);_(@_)">
                  <c:v>0.0</c:v>
                </c:pt>
                <c:pt idx="7" formatCode="_(* #,##0_);_(* \(#,##0\);_(* &quot;-&quot;??_);_(@_)">
                  <c:v>0.0</c:v>
                </c:pt>
                <c:pt idx="8" formatCode="_(* #,##0_);_(* \(#,##0\);_(* &quot;-&quot;??_);_(@_)">
                  <c:v>0.0</c:v>
                </c:pt>
                <c:pt idx="9" formatCode="_(* #,##0_);_(* \(#,##0\);_(* &quot;-&quot;??_);_(@_)">
                  <c:v>0.0</c:v>
                </c:pt>
                <c:pt idx="10" formatCode="_(* #,##0_);_(* \(#,##0\);_(* &quot;-&quot;??_);_(@_)">
                  <c:v>0.0</c:v>
                </c:pt>
                <c:pt idx="11" formatCode="_(* #,##0_);_(* \(#,##0\);_(* &quot;-&quot;??_);_(@_)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overlap val="100"/>
        <c:axId val="2089981816"/>
        <c:axId val="2089977176"/>
      </c:barChart>
      <c:catAx>
        <c:axId val="20899818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089977176"/>
        <c:crosses val="autoZero"/>
        <c:auto val="1"/>
        <c:lblAlgn val="ctr"/>
        <c:lblOffset val="100"/>
        <c:noMultiLvlLbl val="0"/>
      </c:catAx>
      <c:valAx>
        <c:axId val="20899771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089981816"/>
        <c:crosses val="autoZero"/>
        <c:crossBetween val="between"/>
      </c:valAx>
    </c:plotArea>
    <c:plotVisOnly val="0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Contribuição</a:t>
            </a:r>
            <a:r>
              <a:rPr lang="pt-BR" baseline="0"/>
              <a:t> mês a mês das ações</a:t>
            </a:r>
            <a:endParaRPr lang="pt-BR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effectLst>
              <a:outerShdw blurRad="50800" dist="50800" dir="5400000" sx="188000" sy="188000" algn="ctr" rotWithShape="0">
                <a:srgbClr val="000000">
                  <a:alpha val="43137"/>
                </a:srgbClr>
              </a:outerShdw>
            </a:effectLst>
          </c:spPr>
          <c:invertIfNegative val="0"/>
          <c:dPt>
            <c:idx val="1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2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3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4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5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6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7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8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9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10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11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12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cat>
            <c:strRef>
              <c:f>'Total Categoria 5'!$M$113:$M$126</c:f>
              <c:strCache>
                <c:ptCount val="14"/>
                <c:pt idx="0">
                  <c:v>Baseline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TOTAL</c:v>
                </c:pt>
              </c:strCache>
            </c:strRef>
          </c:cat>
          <c:val>
            <c:numRef>
              <c:f>'Total Categoria 5'!$Q$113:$Q$126</c:f>
              <c:numCache>
                <c:formatCode>General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 formatCode="_(* #,##0_);_(* \(#,##0\);_(* &quot;-&quot;??_);_(@_)">
                  <c:v>0.0</c:v>
                </c:pt>
                <c:pt idx="5" formatCode="_(* #,##0_);_(* \(#,##0\);_(* &quot;-&quot;??_);_(@_)">
                  <c:v>0.0</c:v>
                </c:pt>
                <c:pt idx="6" formatCode="_(* #,##0_);_(* \(#,##0\);_(* &quot;-&quot;??_);_(@_)">
                  <c:v>0.0</c:v>
                </c:pt>
                <c:pt idx="7" formatCode="_(* #,##0_);_(* \(#,##0\);_(* &quot;-&quot;??_);_(@_)">
                  <c:v>0.0</c:v>
                </c:pt>
                <c:pt idx="8" formatCode="_(* #,##0_);_(* \(#,##0\);_(* &quot;-&quot;??_);_(@_)">
                  <c:v>0.0</c:v>
                </c:pt>
                <c:pt idx="9" formatCode="_(* #,##0_);_(* \(#,##0\);_(* &quot;-&quot;??_);_(@_)">
                  <c:v>0.0</c:v>
                </c:pt>
                <c:pt idx="10" formatCode="_(* #,##0_);_(* \(#,##0\);_(* &quot;-&quot;??_);_(@_)">
                  <c:v>0.0</c:v>
                </c:pt>
                <c:pt idx="11" formatCode="_(* #,##0_);_(* \(#,##0\);_(* &quot;-&quot;??_);_(@_)">
                  <c:v>0.0</c:v>
                </c:pt>
                <c:pt idx="12" formatCode="_(* #,##0_);_(* \(#,##0\);_(* &quot;-&quot;??_);_(@_)">
                  <c:v>0.0</c:v>
                </c:pt>
              </c:numCache>
            </c:numRef>
          </c:val>
        </c:ser>
        <c:ser>
          <c:idx val="1"/>
          <c:order val="1"/>
          <c:spPr>
            <a:solidFill>
              <a:srgbClr val="C00000"/>
            </a:solidFill>
          </c:spPr>
          <c:invertIfNegative val="0"/>
          <c:dLbls>
            <c:dLbl>
              <c:idx val="0"/>
              <c:layout>
                <c:manualLayout>
                  <c:x val="-0.00149154306824737"/>
                  <c:y val="-0.1824242685408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"/>
                  <c:y val="-0.0466666733476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551515230472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"/>
                  <c:y val="-0.07212122244636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0149154306824737"/>
                  <c:y val="-0.0678787975965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509090981974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5.46892807271698E-17"/>
                  <c:y val="-0.03393939879829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"/>
                  <c:y val="-0.0509090981974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424242484978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00149154306824737"/>
                  <c:y val="-0.063636372746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55151523047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0149154306824737"/>
                  <c:y val="-0.0466666733476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"/>
                  <c:y val="-0.0381818236480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298308613649475"/>
                  <c:y val="-0.326666713433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'Total Categoria 5'!$M$113:$M$126</c:f>
              <c:strCache>
                <c:ptCount val="14"/>
                <c:pt idx="0">
                  <c:v>Baseline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TOTAL</c:v>
                </c:pt>
              </c:strCache>
            </c:strRef>
          </c:cat>
          <c:val>
            <c:numRef>
              <c:f>'Total Categoria 5'!$O$113:$O$126</c:f>
              <c:numCache>
                <c:formatCode>General</c:formatCode>
                <c:ptCount val="14"/>
                <c:pt idx="0" formatCode="#,##0">
                  <c:v>0.0</c:v>
                </c:pt>
                <c:pt idx="1">
                  <c:v>0.0</c:v>
                </c:pt>
                <c:pt idx="2">
                  <c:v>0.0</c:v>
                </c:pt>
                <c:pt idx="3" formatCode="_(* #,##0_);_(* \(#,##0\);_(* &quot;-&quot;??_);_(@_)">
                  <c:v>0.0</c:v>
                </c:pt>
                <c:pt idx="4" formatCode="#,##0">
                  <c:v>0.0</c:v>
                </c:pt>
                <c:pt idx="5" formatCode="#,##0">
                  <c:v>0.0</c:v>
                </c:pt>
                <c:pt idx="6" formatCode="#,##0">
                  <c:v>0.0</c:v>
                </c:pt>
                <c:pt idx="7" formatCode="#,##0">
                  <c:v>0.0</c:v>
                </c:pt>
                <c:pt idx="8" formatCode="#,##0">
                  <c:v>0.0</c:v>
                </c:pt>
                <c:pt idx="9" formatCode="#,##0">
                  <c:v>0.0</c:v>
                </c:pt>
                <c:pt idx="10" formatCode="#,##0">
                  <c:v>0.0</c:v>
                </c:pt>
                <c:pt idx="11" formatCode="#,##0">
                  <c:v>0.0</c:v>
                </c:pt>
                <c:pt idx="12" formatCode="#,##0">
                  <c:v>0.0</c:v>
                </c:pt>
                <c:pt idx="13" formatCode="#,##0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overlap val="100"/>
        <c:axId val="2087643864"/>
        <c:axId val="2087646552"/>
      </c:barChart>
      <c:catAx>
        <c:axId val="20876438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2087646552"/>
        <c:crosses val="autoZero"/>
        <c:auto val="1"/>
        <c:lblAlgn val="ctr"/>
        <c:lblOffset val="100"/>
        <c:noMultiLvlLbl val="0"/>
      </c:catAx>
      <c:valAx>
        <c:axId val="208764655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2087643864"/>
        <c:crosses val="autoZero"/>
        <c:crossBetween val="between"/>
      </c:valAx>
    </c:plotArea>
    <c:plotVisOnly val="0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Contribuição de</a:t>
            </a:r>
            <a:r>
              <a:rPr lang="pt-BR" baseline="0"/>
              <a:t> cada ação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effectLst>
              <a:outerShdw blurRad="50800" dist="50800" dir="5400000" sx="1000" sy="1000" algn="ctr" rotWithShape="0">
                <a:srgbClr val="000000">
                  <a:alpha val="0"/>
                </a:srgbClr>
              </a:outerShdw>
            </a:effectLst>
          </c:spPr>
          <c:invertIfNegative val="0"/>
          <c:dPt>
            <c:idx val="1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2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3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4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5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6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7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8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9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10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cat>
            <c:strRef>
              <c:f>'Total Categoria 5'!$M$99:$M$110</c:f>
              <c:strCache>
                <c:ptCount val="12"/>
                <c:pt idx="0">
                  <c:v>Baseline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TOTAL</c:v>
                </c:pt>
              </c:strCache>
            </c:strRef>
          </c:cat>
          <c:val>
            <c:numRef>
              <c:f>'Total Categoria 5'!$AD$99:$AD$110</c:f>
              <c:numCache>
                <c:formatCode>General</c:formatCode>
                <c:ptCount val="12"/>
                <c:pt idx="1">
                  <c:v>0.0</c:v>
                </c:pt>
                <c:pt idx="2">
                  <c:v>0.0</c:v>
                </c:pt>
                <c:pt idx="3" formatCode="_(* #,##0_);_(* \(#,##0\);_(* &quot;-&quot;??_);_(@_)">
                  <c:v>0.0</c:v>
                </c:pt>
                <c:pt idx="4" formatCode="_(* #,##0_);_(* \(#,##0\);_(* &quot;-&quot;??_);_(@_)">
                  <c:v>0.0</c:v>
                </c:pt>
                <c:pt idx="5" formatCode="_(* #,##0_);_(* \(#,##0\);_(* &quot;-&quot;??_);_(@_)">
                  <c:v>0.0</c:v>
                </c:pt>
                <c:pt idx="6" formatCode="_(* #,##0_);_(* \(#,##0\);_(* &quot;-&quot;??_);_(@_)">
                  <c:v>0.0</c:v>
                </c:pt>
                <c:pt idx="7" formatCode="_(* #,##0_);_(* \(#,##0\);_(* &quot;-&quot;??_);_(@_)">
                  <c:v>0.0</c:v>
                </c:pt>
                <c:pt idx="8" formatCode="_(* #,##0_);_(* \(#,##0\);_(* &quot;-&quot;??_);_(@_)">
                  <c:v>0.0</c:v>
                </c:pt>
                <c:pt idx="9" formatCode="_(* #,##0_);_(* \(#,##0\);_(* &quot;-&quot;??_);_(@_)">
                  <c:v>0.0</c:v>
                </c:pt>
                <c:pt idx="10" formatCode="_(* #,##0_);_(* \(#,##0\);_(* &quot;-&quot;??_);_(@_)">
                  <c:v>0.0</c:v>
                </c:pt>
              </c:numCache>
            </c:numRef>
          </c:val>
        </c:ser>
        <c:ser>
          <c:idx val="1"/>
          <c:order val="1"/>
          <c:spPr>
            <a:solidFill>
              <a:srgbClr val="C00000"/>
            </a:solidFill>
          </c:spPr>
          <c:invertIfNegative val="0"/>
          <c:dLbls>
            <c:dLbl>
              <c:idx val="0"/>
              <c:layout>
                <c:manualLayout>
                  <c:x val="0.0014936317774277"/>
                  <c:y val="-0.19945802862949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36914664614327E-17"/>
                  <c:y val="-0.069376705610260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65040661509619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0014936317774277"/>
                  <c:y val="-0.065040661509619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0014936317774277"/>
                  <c:y val="-0.056368573308336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4769648510705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"/>
                  <c:y val="-0.03902439690577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059745271097109"/>
                  <c:y val="-0.056368573308336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47696485107054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43360441006412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3902439690577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014936317774277"/>
                  <c:y val="-0.32520330754809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'Total Categoria 5'!$M$113:$M$126</c:f>
              <c:strCache>
                <c:ptCount val="14"/>
                <c:pt idx="0">
                  <c:v>Baseline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TOTAL</c:v>
                </c:pt>
              </c:strCache>
            </c:strRef>
          </c:cat>
          <c:val>
            <c:numRef>
              <c:f>'Total Categoria 5'!$AC$99:$AC$110</c:f>
              <c:numCache>
                <c:formatCode>General</c:formatCode>
                <c:ptCount val="12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 formatCode="_(* #,##0_);_(* \(#,##0\);_(* &quot;-&quot;??_);_(@_)">
                  <c:v>0.0</c:v>
                </c:pt>
                <c:pt idx="4" formatCode="_(* #,##0_);_(* \(#,##0\);_(* &quot;-&quot;??_);_(@_)">
                  <c:v>0.0</c:v>
                </c:pt>
                <c:pt idx="5" formatCode="_(* #,##0_);_(* \(#,##0\);_(* &quot;-&quot;??_);_(@_)">
                  <c:v>0.0</c:v>
                </c:pt>
                <c:pt idx="6" formatCode="_(* #,##0_);_(* \(#,##0\);_(* &quot;-&quot;??_);_(@_)">
                  <c:v>0.0</c:v>
                </c:pt>
                <c:pt idx="7" formatCode="_(* #,##0_);_(* \(#,##0\);_(* &quot;-&quot;??_);_(@_)">
                  <c:v>0.0</c:v>
                </c:pt>
                <c:pt idx="8" formatCode="_(* #,##0_);_(* \(#,##0\);_(* &quot;-&quot;??_);_(@_)">
                  <c:v>0.0</c:v>
                </c:pt>
                <c:pt idx="9" formatCode="_(* #,##0_);_(* \(#,##0\);_(* &quot;-&quot;??_);_(@_)">
                  <c:v>0.0</c:v>
                </c:pt>
                <c:pt idx="10" formatCode="_(* #,##0_);_(* \(#,##0\);_(* &quot;-&quot;??_);_(@_)">
                  <c:v>0.0</c:v>
                </c:pt>
                <c:pt idx="11" formatCode="_(* #,##0_);_(* \(#,##0\);_(* &quot;-&quot;??_);_(@_)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overlap val="100"/>
        <c:axId val="2082974632"/>
        <c:axId val="2087238120"/>
      </c:barChart>
      <c:catAx>
        <c:axId val="20829746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087238120"/>
        <c:crosses val="autoZero"/>
        <c:auto val="1"/>
        <c:lblAlgn val="ctr"/>
        <c:lblOffset val="100"/>
        <c:noMultiLvlLbl val="0"/>
      </c:catAx>
      <c:valAx>
        <c:axId val="20872381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082974632"/>
        <c:crosses val="autoZero"/>
        <c:crossBetween val="between"/>
      </c:valAx>
    </c:plotArea>
    <c:plotVisOnly val="0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'Plano B'!$B$60:$B$73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'Plano B'!$C$60:$C$73</c:f>
              <c:numCache>
                <c:formatCode>_(* #,##0.00_);_(* \(#,##0.00\);_(* "-"??_);_(@_)</c:formatCode>
                <c:ptCount val="14"/>
                <c:pt idx="1">
                  <c:v>5.15309613E6</c:v>
                </c:pt>
                <c:pt idx="2">
                  <c:v>5.15309613E6</c:v>
                </c:pt>
                <c:pt idx="3">
                  <c:v>5.15309613E6</c:v>
                </c:pt>
                <c:pt idx="4">
                  <c:v>5.15309613E6</c:v>
                </c:pt>
                <c:pt idx="5">
                  <c:v>5.15309613E6</c:v>
                </c:pt>
                <c:pt idx="6">
                  <c:v>5.15309613E6</c:v>
                </c:pt>
                <c:pt idx="7">
                  <c:v>5.1844641744E6</c:v>
                </c:pt>
                <c:pt idx="8">
                  <c:v>5.2138870098E6</c:v>
                </c:pt>
                <c:pt idx="9">
                  <c:v>5.2446219924E6</c:v>
                </c:pt>
                <c:pt idx="10">
                  <c:v>5.2446219924E6</c:v>
                </c:pt>
                <c:pt idx="11">
                  <c:v>5.2446219924E6</c:v>
                </c:pt>
                <c:pt idx="12">
                  <c:v>5.2446219924E6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'Plano B'!$B$60:$B$73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'Plano B'!$D$60:$D$73</c:f>
              <c:numCache>
                <c:formatCode>_(* #,##0.00_);_(* \(#,##0.00\);_(* "-"??_);_(@_)</c:formatCode>
                <c:ptCount val="14"/>
                <c:pt idx="0">
                  <c:v>5.15309613E6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31368.04440000001</c:v>
                </c:pt>
                <c:pt idx="7">
                  <c:v>29422.8354</c:v>
                </c:pt>
                <c:pt idx="8">
                  <c:v>30734.98260000001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5.2446219924E6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3141400"/>
        <c:axId val="2083148216"/>
      </c:barChart>
      <c:catAx>
        <c:axId val="20831414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3148216"/>
        <c:crosses val="autoZero"/>
        <c:auto val="1"/>
        <c:lblAlgn val="ctr"/>
        <c:lblOffset val="100"/>
        <c:noMultiLvlLbl val="0"/>
      </c:catAx>
      <c:valAx>
        <c:axId val="2083148216"/>
        <c:scaling>
          <c:orientation val="minMax"/>
          <c:min val="5.0E6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31414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Contribuição</a:t>
            </a:r>
            <a:r>
              <a:rPr lang="pt-BR" baseline="0"/>
              <a:t> mês a mês das ações</a:t>
            </a:r>
            <a:endParaRPr lang="pt-BR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effectLst>
              <a:outerShdw blurRad="50800" dist="50800" dir="5400000" sx="188000" sy="188000" algn="ctr" rotWithShape="0">
                <a:srgbClr val="000000">
                  <a:alpha val="43137"/>
                </a:srgbClr>
              </a:outerShdw>
            </a:effectLst>
          </c:spPr>
          <c:invertIfNegative val="0"/>
          <c:dPt>
            <c:idx val="1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2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3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4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5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6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7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8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9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10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11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12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cat>
            <c:strRef>
              <c:f>'Total Categoria 6'!$M$113:$M$126</c:f>
              <c:strCache>
                <c:ptCount val="14"/>
                <c:pt idx="0">
                  <c:v>Baseline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TOTAL</c:v>
                </c:pt>
              </c:strCache>
            </c:strRef>
          </c:cat>
          <c:val>
            <c:numRef>
              <c:f>'Total Categoria 6'!$Q$113:$Q$126</c:f>
              <c:numCache>
                <c:formatCode>General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 formatCode="_(* #,##0_);_(* \(#,##0\);_(* &quot;-&quot;??_);_(@_)">
                  <c:v>0.0</c:v>
                </c:pt>
                <c:pt idx="5" formatCode="_(* #,##0_);_(* \(#,##0\);_(* &quot;-&quot;??_);_(@_)">
                  <c:v>0.0</c:v>
                </c:pt>
                <c:pt idx="6" formatCode="_(* #,##0_);_(* \(#,##0\);_(* &quot;-&quot;??_);_(@_)">
                  <c:v>0.0</c:v>
                </c:pt>
                <c:pt idx="7" formatCode="_(* #,##0_);_(* \(#,##0\);_(* &quot;-&quot;??_);_(@_)">
                  <c:v>0.0</c:v>
                </c:pt>
                <c:pt idx="8" formatCode="_(* #,##0_);_(* \(#,##0\);_(* &quot;-&quot;??_);_(@_)">
                  <c:v>0.0</c:v>
                </c:pt>
                <c:pt idx="9" formatCode="_(* #,##0_);_(* \(#,##0\);_(* &quot;-&quot;??_);_(@_)">
                  <c:v>0.0</c:v>
                </c:pt>
                <c:pt idx="10" formatCode="_(* #,##0_);_(* \(#,##0\);_(* &quot;-&quot;??_);_(@_)">
                  <c:v>0.0</c:v>
                </c:pt>
                <c:pt idx="11" formatCode="_(* #,##0_);_(* \(#,##0\);_(* &quot;-&quot;??_);_(@_)">
                  <c:v>0.0</c:v>
                </c:pt>
                <c:pt idx="12" formatCode="_(* #,##0_);_(* \(#,##0\);_(* &quot;-&quot;??_);_(@_)">
                  <c:v>0.0</c:v>
                </c:pt>
              </c:numCache>
            </c:numRef>
          </c:val>
        </c:ser>
        <c:ser>
          <c:idx val="1"/>
          <c:order val="1"/>
          <c:spPr>
            <a:solidFill>
              <a:srgbClr val="C00000"/>
            </a:solidFill>
          </c:spPr>
          <c:invertIfNegative val="0"/>
          <c:dLbls>
            <c:dLbl>
              <c:idx val="0"/>
              <c:layout>
                <c:manualLayout>
                  <c:x val="-0.00149154306824737"/>
                  <c:y val="-0.1824242685408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"/>
                  <c:y val="-0.0466666733476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551515230472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"/>
                  <c:y val="-0.07212122244636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0149154306824737"/>
                  <c:y val="-0.0678787975965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509090981974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5.46892807271699E-17"/>
                  <c:y val="-0.03393939879829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"/>
                  <c:y val="-0.0509090981974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424242484978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00149154306824737"/>
                  <c:y val="-0.063636372746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55151523047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0149154306824737"/>
                  <c:y val="-0.0466666733476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"/>
                  <c:y val="-0.0381818236480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298308613649475"/>
                  <c:y val="-0.326666713433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'Total Categoria 6'!$M$113:$M$126</c:f>
              <c:strCache>
                <c:ptCount val="14"/>
                <c:pt idx="0">
                  <c:v>Baseline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TOTAL</c:v>
                </c:pt>
              </c:strCache>
            </c:strRef>
          </c:cat>
          <c:val>
            <c:numRef>
              <c:f>'Total Categoria 6'!$O$113:$O$126</c:f>
              <c:numCache>
                <c:formatCode>General</c:formatCode>
                <c:ptCount val="14"/>
                <c:pt idx="0" formatCode="#,##0">
                  <c:v>0.0</c:v>
                </c:pt>
                <c:pt idx="1">
                  <c:v>0.0</c:v>
                </c:pt>
                <c:pt idx="2">
                  <c:v>0.0</c:v>
                </c:pt>
                <c:pt idx="3" formatCode="_(* #,##0_);_(* \(#,##0\);_(* &quot;-&quot;??_);_(@_)">
                  <c:v>0.0</c:v>
                </c:pt>
                <c:pt idx="4" formatCode="#,##0">
                  <c:v>0.0</c:v>
                </c:pt>
                <c:pt idx="5" formatCode="#,##0">
                  <c:v>0.0</c:v>
                </c:pt>
                <c:pt idx="6" formatCode="#,##0">
                  <c:v>0.0</c:v>
                </c:pt>
                <c:pt idx="7" formatCode="#,##0">
                  <c:v>0.0</c:v>
                </c:pt>
                <c:pt idx="8" formatCode="#,##0">
                  <c:v>0.0</c:v>
                </c:pt>
                <c:pt idx="9" formatCode="#,##0">
                  <c:v>0.0</c:v>
                </c:pt>
                <c:pt idx="10" formatCode="#,##0">
                  <c:v>0.0</c:v>
                </c:pt>
                <c:pt idx="11" formatCode="#,##0">
                  <c:v>0.0</c:v>
                </c:pt>
                <c:pt idx="12" formatCode="#,##0">
                  <c:v>0.0</c:v>
                </c:pt>
                <c:pt idx="13" formatCode="#,##0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overlap val="100"/>
        <c:axId val="2081444584"/>
        <c:axId val="2081447592"/>
      </c:barChart>
      <c:catAx>
        <c:axId val="20814445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2081447592"/>
        <c:crosses val="autoZero"/>
        <c:auto val="1"/>
        <c:lblAlgn val="ctr"/>
        <c:lblOffset val="100"/>
        <c:noMultiLvlLbl val="0"/>
      </c:catAx>
      <c:valAx>
        <c:axId val="208144759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2081444584"/>
        <c:crosses val="autoZero"/>
        <c:crossBetween val="between"/>
      </c:valAx>
    </c:plotArea>
    <c:plotVisOnly val="0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Contribuição de</a:t>
            </a:r>
            <a:r>
              <a:rPr lang="pt-BR" baseline="0"/>
              <a:t> cada ação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effectLst>
              <a:outerShdw blurRad="50800" dist="50800" dir="5400000" sx="1000" sy="1000" algn="ctr" rotWithShape="0">
                <a:srgbClr val="000000">
                  <a:alpha val="0"/>
                </a:srgbClr>
              </a:outerShdw>
            </a:effectLst>
          </c:spPr>
          <c:invertIfNegative val="0"/>
          <c:dPt>
            <c:idx val="1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2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3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4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5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6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7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8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9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10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cat>
            <c:strRef>
              <c:f>'Total Categoria 6'!$M$99:$M$110</c:f>
              <c:strCache>
                <c:ptCount val="12"/>
                <c:pt idx="0">
                  <c:v>Baseline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TOTAL</c:v>
                </c:pt>
              </c:strCache>
            </c:strRef>
          </c:cat>
          <c:val>
            <c:numRef>
              <c:f>'Total Categoria 6'!$AD$99:$AD$110</c:f>
              <c:numCache>
                <c:formatCode>General</c:formatCode>
                <c:ptCount val="12"/>
                <c:pt idx="1">
                  <c:v>0.0</c:v>
                </c:pt>
                <c:pt idx="2">
                  <c:v>0.0</c:v>
                </c:pt>
                <c:pt idx="3" formatCode="_(* #,##0_);_(* \(#,##0\);_(* &quot;-&quot;??_);_(@_)">
                  <c:v>0.0</c:v>
                </c:pt>
                <c:pt idx="4" formatCode="_(* #,##0_);_(* \(#,##0\);_(* &quot;-&quot;??_);_(@_)">
                  <c:v>0.0</c:v>
                </c:pt>
                <c:pt idx="5" formatCode="_(* #,##0_);_(* \(#,##0\);_(* &quot;-&quot;??_);_(@_)">
                  <c:v>0.0</c:v>
                </c:pt>
                <c:pt idx="6" formatCode="_(* #,##0_);_(* \(#,##0\);_(* &quot;-&quot;??_);_(@_)">
                  <c:v>0.0</c:v>
                </c:pt>
                <c:pt idx="7" formatCode="_(* #,##0_);_(* \(#,##0\);_(* &quot;-&quot;??_);_(@_)">
                  <c:v>0.0</c:v>
                </c:pt>
                <c:pt idx="8" formatCode="_(* #,##0_);_(* \(#,##0\);_(* &quot;-&quot;??_);_(@_)">
                  <c:v>0.0</c:v>
                </c:pt>
                <c:pt idx="9" formatCode="_(* #,##0_);_(* \(#,##0\);_(* &quot;-&quot;??_);_(@_)">
                  <c:v>0.0</c:v>
                </c:pt>
                <c:pt idx="10" formatCode="_(* #,##0_);_(* \(#,##0\);_(* &quot;-&quot;??_);_(@_)">
                  <c:v>0.0</c:v>
                </c:pt>
              </c:numCache>
            </c:numRef>
          </c:val>
        </c:ser>
        <c:ser>
          <c:idx val="1"/>
          <c:order val="1"/>
          <c:spPr>
            <a:solidFill>
              <a:srgbClr val="C00000"/>
            </a:solidFill>
          </c:spPr>
          <c:invertIfNegative val="0"/>
          <c:dLbls>
            <c:dLbl>
              <c:idx val="0"/>
              <c:layout>
                <c:manualLayout>
                  <c:x val="0.0014936317774277"/>
                  <c:y val="-0.19945802862949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36914664614327E-17"/>
                  <c:y val="-0.069376705610260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65040661509619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0014936317774277"/>
                  <c:y val="-0.065040661509619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0014936317774277"/>
                  <c:y val="-0.056368573308336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4769648510705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"/>
                  <c:y val="-0.03902439690577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059745271097109"/>
                  <c:y val="-0.056368573308336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47696485107054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43360441006412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3902439690577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014936317774277"/>
                  <c:y val="-0.32520330754809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'Total Categoria 6'!$M$113:$M$126</c:f>
              <c:strCache>
                <c:ptCount val="14"/>
                <c:pt idx="0">
                  <c:v>Baseline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TOTAL</c:v>
                </c:pt>
              </c:strCache>
            </c:strRef>
          </c:cat>
          <c:val>
            <c:numRef>
              <c:f>'Total Categoria 6'!$AC$99:$AC$110</c:f>
              <c:numCache>
                <c:formatCode>General</c:formatCode>
                <c:ptCount val="12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 formatCode="_(* #,##0_);_(* \(#,##0\);_(* &quot;-&quot;??_);_(@_)">
                  <c:v>0.0</c:v>
                </c:pt>
                <c:pt idx="4" formatCode="_(* #,##0_);_(* \(#,##0\);_(* &quot;-&quot;??_);_(@_)">
                  <c:v>0.0</c:v>
                </c:pt>
                <c:pt idx="5" formatCode="_(* #,##0_);_(* \(#,##0\);_(* &quot;-&quot;??_);_(@_)">
                  <c:v>0.0</c:v>
                </c:pt>
                <c:pt idx="6" formatCode="_(* #,##0_);_(* \(#,##0\);_(* &quot;-&quot;??_);_(@_)">
                  <c:v>0.0</c:v>
                </c:pt>
                <c:pt idx="7" formatCode="_(* #,##0_);_(* \(#,##0\);_(* &quot;-&quot;??_);_(@_)">
                  <c:v>0.0</c:v>
                </c:pt>
                <c:pt idx="8" formatCode="_(* #,##0_);_(* \(#,##0\);_(* &quot;-&quot;??_);_(@_)">
                  <c:v>0.0</c:v>
                </c:pt>
                <c:pt idx="9" formatCode="_(* #,##0_);_(* \(#,##0\);_(* &quot;-&quot;??_);_(@_)">
                  <c:v>0.0</c:v>
                </c:pt>
                <c:pt idx="10" formatCode="_(* #,##0_);_(* \(#,##0\);_(* &quot;-&quot;??_);_(@_)">
                  <c:v>0.0</c:v>
                </c:pt>
                <c:pt idx="11" formatCode="_(* #,##0_);_(* \(#,##0\);_(* &quot;-&quot;??_);_(@_)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overlap val="100"/>
        <c:axId val="2081502152"/>
        <c:axId val="2081505160"/>
      </c:barChart>
      <c:catAx>
        <c:axId val="20815021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081505160"/>
        <c:crosses val="autoZero"/>
        <c:auto val="1"/>
        <c:lblAlgn val="ctr"/>
        <c:lblOffset val="100"/>
        <c:noMultiLvlLbl val="0"/>
      </c:catAx>
      <c:valAx>
        <c:axId val="20815051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081502152"/>
        <c:crosses val="autoZero"/>
        <c:crossBetween val="between"/>
      </c:valAx>
    </c:plotArea>
    <c:plotVisOnly val="0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Contribuição</a:t>
            </a:r>
            <a:r>
              <a:rPr lang="pt-BR" baseline="0"/>
              <a:t> mês a mês das ações</a:t>
            </a:r>
            <a:endParaRPr lang="pt-BR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effectLst>
              <a:outerShdw blurRad="50800" dist="50800" dir="5400000" sx="188000" sy="188000" algn="ctr" rotWithShape="0">
                <a:srgbClr val="000000">
                  <a:alpha val="43137"/>
                </a:srgbClr>
              </a:outerShdw>
            </a:effectLst>
          </c:spPr>
          <c:invertIfNegative val="0"/>
          <c:dPt>
            <c:idx val="1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2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3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4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5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6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7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8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9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10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11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12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cat>
            <c:strRef>
              <c:f>'Total Categoria 7'!$M$113:$M$126</c:f>
              <c:strCache>
                <c:ptCount val="14"/>
                <c:pt idx="0">
                  <c:v>Baseline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TOTAL</c:v>
                </c:pt>
              </c:strCache>
            </c:strRef>
          </c:cat>
          <c:val>
            <c:numRef>
              <c:f>'Total Categoria 7'!$Q$113:$Q$126</c:f>
              <c:numCache>
                <c:formatCode>General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 formatCode="_(* #,##0_);_(* \(#,##0\);_(* &quot;-&quot;??_);_(@_)">
                  <c:v>0.0</c:v>
                </c:pt>
                <c:pt idx="5" formatCode="_(* #,##0_);_(* \(#,##0\);_(* &quot;-&quot;??_);_(@_)">
                  <c:v>0.0</c:v>
                </c:pt>
                <c:pt idx="6" formatCode="_(* #,##0_);_(* \(#,##0\);_(* &quot;-&quot;??_);_(@_)">
                  <c:v>0.0</c:v>
                </c:pt>
                <c:pt idx="7" formatCode="_(* #,##0_);_(* \(#,##0\);_(* &quot;-&quot;??_);_(@_)">
                  <c:v>0.0</c:v>
                </c:pt>
                <c:pt idx="8" formatCode="_(* #,##0_);_(* \(#,##0\);_(* &quot;-&quot;??_);_(@_)">
                  <c:v>0.0</c:v>
                </c:pt>
                <c:pt idx="9" formatCode="_(* #,##0_);_(* \(#,##0\);_(* &quot;-&quot;??_);_(@_)">
                  <c:v>0.0</c:v>
                </c:pt>
                <c:pt idx="10" formatCode="_(* #,##0_);_(* \(#,##0\);_(* &quot;-&quot;??_);_(@_)">
                  <c:v>0.0</c:v>
                </c:pt>
                <c:pt idx="11" formatCode="_(* #,##0_);_(* \(#,##0\);_(* &quot;-&quot;??_);_(@_)">
                  <c:v>0.0</c:v>
                </c:pt>
                <c:pt idx="12" formatCode="_(* #,##0_);_(* \(#,##0\);_(* &quot;-&quot;??_);_(@_)">
                  <c:v>0.0</c:v>
                </c:pt>
              </c:numCache>
            </c:numRef>
          </c:val>
        </c:ser>
        <c:ser>
          <c:idx val="1"/>
          <c:order val="1"/>
          <c:spPr>
            <a:solidFill>
              <a:srgbClr val="C00000"/>
            </a:solidFill>
          </c:spPr>
          <c:invertIfNegative val="0"/>
          <c:dLbls>
            <c:dLbl>
              <c:idx val="0"/>
              <c:layout>
                <c:manualLayout>
                  <c:x val="-0.00149154306824737"/>
                  <c:y val="-0.1824242685408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"/>
                  <c:y val="-0.0466666733476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551515230472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"/>
                  <c:y val="-0.07212122244636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0149154306824737"/>
                  <c:y val="-0.0678787975965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509090981974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5.468928072717E-17"/>
                  <c:y val="-0.03393939879829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"/>
                  <c:y val="-0.0509090981974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424242484978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00149154306824737"/>
                  <c:y val="-0.063636372746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55151523047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0149154306824737"/>
                  <c:y val="-0.0466666733476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"/>
                  <c:y val="-0.0381818236480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298308613649475"/>
                  <c:y val="-0.326666713433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'Total Categoria 7'!$M$113:$M$126</c:f>
              <c:strCache>
                <c:ptCount val="14"/>
                <c:pt idx="0">
                  <c:v>Baseline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TOTAL</c:v>
                </c:pt>
              </c:strCache>
            </c:strRef>
          </c:cat>
          <c:val>
            <c:numRef>
              <c:f>'Total Categoria 7'!$O$113:$O$126</c:f>
              <c:numCache>
                <c:formatCode>General</c:formatCode>
                <c:ptCount val="14"/>
                <c:pt idx="0" formatCode="#,##0">
                  <c:v>0.0</c:v>
                </c:pt>
                <c:pt idx="1">
                  <c:v>0.0</c:v>
                </c:pt>
                <c:pt idx="2">
                  <c:v>0.0</c:v>
                </c:pt>
                <c:pt idx="3" formatCode="_(* #,##0_);_(* \(#,##0\);_(* &quot;-&quot;??_);_(@_)">
                  <c:v>0.0</c:v>
                </c:pt>
                <c:pt idx="4" formatCode="#,##0">
                  <c:v>0.0</c:v>
                </c:pt>
                <c:pt idx="5" formatCode="#,##0">
                  <c:v>0.0</c:v>
                </c:pt>
                <c:pt idx="6" formatCode="#,##0">
                  <c:v>0.0</c:v>
                </c:pt>
                <c:pt idx="7" formatCode="#,##0">
                  <c:v>0.0</c:v>
                </c:pt>
                <c:pt idx="8" formatCode="#,##0">
                  <c:v>0.0</c:v>
                </c:pt>
                <c:pt idx="9" formatCode="#,##0">
                  <c:v>0.0</c:v>
                </c:pt>
                <c:pt idx="10" formatCode="#,##0">
                  <c:v>0.0</c:v>
                </c:pt>
                <c:pt idx="11" formatCode="#,##0">
                  <c:v>0.0</c:v>
                </c:pt>
                <c:pt idx="12" formatCode="#,##0">
                  <c:v>0.0</c:v>
                </c:pt>
                <c:pt idx="13" formatCode="#,##0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overlap val="100"/>
        <c:axId val="2089859064"/>
        <c:axId val="2089846888"/>
      </c:barChart>
      <c:catAx>
        <c:axId val="20898590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2089846888"/>
        <c:crosses val="autoZero"/>
        <c:auto val="1"/>
        <c:lblAlgn val="ctr"/>
        <c:lblOffset val="100"/>
        <c:noMultiLvlLbl val="0"/>
      </c:catAx>
      <c:valAx>
        <c:axId val="208984688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2089859064"/>
        <c:crosses val="autoZero"/>
        <c:crossBetween val="between"/>
      </c:valAx>
    </c:plotArea>
    <c:plotVisOnly val="0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Contribuição de</a:t>
            </a:r>
            <a:r>
              <a:rPr lang="pt-BR" baseline="0"/>
              <a:t> cada ação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effectLst>
              <a:outerShdw blurRad="50800" dist="50800" dir="5400000" sx="1000" sy="1000" algn="ctr" rotWithShape="0">
                <a:srgbClr val="000000">
                  <a:alpha val="0"/>
                </a:srgbClr>
              </a:outerShdw>
            </a:effectLst>
          </c:spPr>
          <c:invertIfNegative val="0"/>
          <c:dPt>
            <c:idx val="1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2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3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4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5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6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7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8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9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10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cat>
            <c:strRef>
              <c:f>'Total Categoria 7'!$M$99:$M$110</c:f>
              <c:strCache>
                <c:ptCount val="12"/>
                <c:pt idx="0">
                  <c:v>Baseline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TOTAL</c:v>
                </c:pt>
              </c:strCache>
            </c:strRef>
          </c:cat>
          <c:val>
            <c:numRef>
              <c:f>'Total Categoria 7'!$AD$99:$AD$110</c:f>
              <c:numCache>
                <c:formatCode>General</c:formatCode>
                <c:ptCount val="12"/>
                <c:pt idx="1">
                  <c:v>0.0</c:v>
                </c:pt>
                <c:pt idx="2">
                  <c:v>0.0</c:v>
                </c:pt>
                <c:pt idx="3" formatCode="_(* #,##0_);_(* \(#,##0\);_(* &quot;-&quot;??_);_(@_)">
                  <c:v>0.0</c:v>
                </c:pt>
                <c:pt idx="4" formatCode="_(* #,##0_);_(* \(#,##0\);_(* &quot;-&quot;??_);_(@_)">
                  <c:v>0.0</c:v>
                </c:pt>
                <c:pt idx="5" formatCode="_(* #,##0_);_(* \(#,##0\);_(* &quot;-&quot;??_);_(@_)">
                  <c:v>0.0</c:v>
                </c:pt>
                <c:pt idx="6" formatCode="_(* #,##0_);_(* \(#,##0\);_(* &quot;-&quot;??_);_(@_)">
                  <c:v>0.0</c:v>
                </c:pt>
                <c:pt idx="7" formatCode="_(* #,##0_);_(* \(#,##0\);_(* &quot;-&quot;??_);_(@_)">
                  <c:v>0.0</c:v>
                </c:pt>
                <c:pt idx="8" formatCode="_(* #,##0_);_(* \(#,##0\);_(* &quot;-&quot;??_);_(@_)">
                  <c:v>0.0</c:v>
                </c:pt>
                <c:pt idx="9" formatCode="_(* #,##0_);_(* \(#,##0\);_(* &quot;-&quot;??_);_(@_)">
                  <c:v>0.0</c:v>
                </c:pt>
                <c:pt idx="10" formatCode="_(* #,##0_);_(* \(#,##0\);_(* &quot;-&quot;??_);_(@_)">
                  <c:v>0.0</c:v>
                </c:pt>
              </c:numCache>
            </c:numRef>
          </c:val>
        </c:ser>
        <c:ser>
          <c:idx val="1"/>
          <c:order val="1"/>
          <c:spPr>
            <a:solidFill>
              <a:srgbClr val="C00000"/>
            </a:solidFill>
          </c:spPr>
          <c:invertIfNegative val="0"/>
          <c:dLbls>
            <c:dLbl>
              <c:idx val="0"/>
              <c:layout>
                <c:manualLayout>
                  <c:x val="0.0014936317774277"/>
                  <c:y val="-0.19945802862949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36914664614327E-17"/>
                  <c:y val="-0.069376705610260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65040661509619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0014936317774277"/>
                  <c:y val="-0.065040661509619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0014936317774277"/>
                  <c:y val="-0.056368573308336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4769648510705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"/>
                  <c:y val="-0.03902439690577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059745271097109"/>
                  <c:y val="-0.056368573308336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47696485107054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43360441006412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3902439690577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014936317774277"/>
                  <c:y val="-0.32520330754809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'Total Categoria 7'!$M$113:$M$126</c:f>
              <c:strCache>
                <c:ptCount val="14"/>
                <c:pt idx="0">
                  <c:v>Baseline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TOTAL</c:v>
                </c:pt>
              </c:strCache>
            </c:strRef>
          </c:cat>
          <c:val>
            <c:numRef>
              <c:f>'Total Categoria 7'!$AC$99:$AC$110</c:f>
              <c:numCache>
                <c:formatCode>General</c:formatCode>
                <c:ptCount val="12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 formatCode="_(* #,##0_);_(* \(#,##0\);_(* &quot;-&quot;??_);_(@_)">
                  <c:v>0.0</c:v>
                </c:pt>
                <c:pt idx="4" formatCode="_(* #,##0_);_(* \(#,##0\);_(* &quot;-&quot;??_);_(@_)">
                  <c:v>0.0</c:v>
                </c:pt>
                <c:pt idx="5" formatCode="_(* #,##0_);_(* \(#,##0\);_(* &quot;-&quot;??_);_(@_)">
                  <c:v>0.0</c:v>
                </c:pt>
                <c:pt idx="6" formatCode="_(* #,##0_);_(* \(#,##0\);_(* &quot;-&quot;??_);_(@_)">
                  <c:v>0.0</c:v>
                </c:pt>
                <c:pt idx="7" formatCode="_(* #,##0_);_(* \(#,##0\);_(* &quot;-&quot;??_);_(@_)">
                  <c:v>0.0</c:v>
                </c:pt>
                <c:pt idx="8" formatCode="_(* #,##0_);_(* \(#,##0\);_(* &quot;-&quot;??_);_(@_)">
                  <c:v>0.0</c:v>
                </c:pt>
                <c:pt idx="9" formatCode="_(* #,##0_);_(* \(#,##0\);_(* &quot;-&quot;??_);_(@_)">
                  <c:v>0.0</c:v>
                </c:pt>
                <c:pt idx="10" formatCode="_(* #,##0_);_(* \(#,##0\);_(* &quot;-&quot;??_);_(@_)">
                  <c:v>0.0</c:v>
                </c:pt>
                <c:pt idx="11" formatCode="_(* #,##0_);_(* \(#,##0\);_(* &quot;-&quot;??_);_(@_)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overlap val="100"/>
        <c:axId val="2085433800"/>
        <c:axId val="2085401944"/>
      </c:barChart>
      <c:catAx>
        <c:axId val="20854338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085401944"/>
        <c:crosses val="autoZero"/>
        <c:auto val="1"/>
        <c:lblAlgn val="ctr"/>
        <c:lblOffset val="100"/>
        <c:noMultiLvlLbl val="0"/>
      </c:catAx>
      <c:valAx>
        <c:axId val="20854019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085433800"/>
        <c:crosses val="autoZero"/>
        <c:crossBetween val="between"/>
      </c:valAx>
    </c:plotArea>
    <c:plotVisOnly val="0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Contribuição</a:t>
            </a:r>
            <a:r>
              <a:rPr lang="pt-BR" baseline="0"/>
              <a:t> mês a mês das ações</a:t>
            </a:r>
            <a:endParaRPr lang="pt-BR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effectLst>
              <a:outerShdw blurRad="50800" dist="50800" dir="5400000" sx="188000" sy="188000" algn="ctr" rotWithShape="0">
                <a:srgbClr val="000000">
                  <a:alpha val="43137"/>
                </a:srgbClr>
              </a:outerShdw>
            </a:effectLst>
          </c:spPr>
          <c:invertIfNegative val="0"/>
          <c:dPt>
            <c:idx val="1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2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3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4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5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6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7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8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9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10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11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12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cat>
            <c:strRef>
              <c:f>'Total Categoria 8'!$M$113:$M$126</c:f>
              <c:strCache>
                <c:ptCount val="14"/>
                <c:pt idx="0">
                  <c:v>Baseline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TOTAL</c:v>
                </c:pt>
              </c:strCache>
            </c:strRef>
          </c:cat>
          <c:val>
            <c:numRef>
              <c:f>'Total Categoria 8'!$Q$113:$Q$126</c:f>
              <c:numCache>
                <c:formatCode>General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 formatCode="_(* #,##0_);_(* \(#,##0\);_(* &quot;-&quot;??_);_(@_)">
                  <c:v>0.0</c:v>
                </c:pt>
                <c:pt idx="5" formatCode="_(* #,##0_);_(* \(#,##0\);_(* &quot;-&quot;??_);_(@_)">
                  <c:v>0.0</c:v>
                </c:pt>
                <c:pt idx="6" formatCode="_(* #,##0_);_(* \(#,##0\);_(* &quot;-&quot;??_);_(@_)">
                  <c:v>0.0</c:v>
                </c:pt>
                <c:pt idx="7" formatCode="_(* #,##0_);_(* \(#,##0\);_(* &quot;-&quot;??_);_(@_)">
                  <c:v>0.0</c:v>
                </c:pt>
                <c:pt idx="8" formatCode="_(* #,##0_);_(* \(#,##0\);_(* &quot;-&quot;??_);_(@_)">
                  <c:v>0.0</c:v>
                </c:pt>
                <c:pt idx="9" formatCode="_(* #,##0_);_(* \(#,##0\);_(* &quot;-&quot;??_);_(@_)">
                  <c:v>0.0</c:v>
                </c:pt>
                <c:pt idx="10" formatCode="_(* #,##0_);_(* \(#,##0\);_(* &quot;-&quot;??_);_(@_)">
                  <c:v>0.0</c:v>
                </c:pt>
                <c:pt idx="11" formatCode="_(* #,##0_);_(* \(#,##0\);_(* &quot;-&quot;??_);_(@_)">
                  <c:v>0.0</c:v>
                </c:pt>
                <c:pt idx="12" formatCode="_(* #,##0_);_(* \(#,##0\);_(* &quot;-&quot;??_);_(@_)">
                  <c:v>0.0</c:v>
                </c:pt>
              </c:numCache>
            </c:numRef>
          </c:val>
        </c:ser>
        <c:ser>
          <c:idx val="1"/>
          <c:order val="1"/>
          <c:spPr>
            <a:solidFill>
              <a:srgbClr val="C00000"/>
            </a:solidFill>
          </c:spPr>
          <c:invertIfNegative val="0"/>
          <c:dLbls>
            <c:dLbl>
              <c:idx val="0"/>
              <c:layout>
                <c:manualLayout>
                  <c:x val="-0.00149154306824737"/>
                  <c:y val="-0.1824242685408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"/>
                  <c:y val="-0.0466666733476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551515230472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"/>
                  <c:y val="-0.07212122244636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0149154306824737"/>
                  <c:y val="-0.0678787975965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509090981974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5.46892807271701E-17"/>
                  <c:y val="-0.03393939879829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"/>
                  <c:y val="-0.0509090981974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424242484978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00149154306824737"/>
                  <c:y val="-0.063636372746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55151523047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0149154306824737"/>
                  <c:y val="-0.0466666733476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"/>
                  <c:y val="-0.0381818236480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298308613649475"/>
                  <c:y val="-0.326666713433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'Total Categoria 8'!$M$113:$M$126</c:f>
              <c:strCache>
                <c:ptCount val="14"/>
                <c:pt idx="0">
                  <c:v>Baseline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TOTAL</c:v>
                </c:pt>
              </c:strCache>
            </c:strRef>
          </c:cat>
          <c:val>
            <c:numRef>
              <c:f>'Total Categoria 8'!$O$113:$O$126</c:f>
              <c:numCache>
                <c:formatCode>General</c:formatCode>
                <c:ptCount val="14"/>
                <c:pt idx="0" formatCode="#,##0">
                  <c:v>0.0</c:v>
                </c:pt>
                <c:pt idx="1">
                  <c:v>0.0</c:v>
                </c:pt>
                <c:pt idx="2">
                  <c:v>0.0</c:v>
                </c:pt>
                <c:pt idx="3" formatCode="_(* #,##0_);_(* \(#,##0\);_(* &quot;-&quot;??_);_(@_)">
                  <c:v>0.0</c:v>
                </c:pt>
                <c:pt idx="4" formatCode="#,##0">
                  <c:v>0.0</c:v>
                </c:pt>
                <c:pt idx="5" formatCode="#,##0">
                  <c:v>0.0</c:v>
                </c:pt>
                <c:pt idx="6" formatCode="#,##0">
                  <c:v>0.0</c:v>
                </c:pt>
                <c:pt idx="7" formatCode="#,##0">
                  <c:v>0.0</c:v>
                </c:pt>
                <c:pt idx="8" formatCode="#,##0">
                  <c:v>0.0</c:v>
                </c:pt>
                <c:pt idx="9" formatCode="#,##0">
                  <c:v>0.0</c:v>
                </c:pt>
                <c:pt idx="10" formatCode="#,##0">
                  <c:v>0.0</c:v>
                </c:pt>
                <c:pt idx="11" formatCode="#,##0">
                  <c:v>0.0</c:v>
                </c:pt>
                <c:pt idx="12" formatCode="#,##0">
                  <c:v>0.0</c:v>
                </c:pt>
                <c:pt idx="13" formatCode="#,##0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overlap val="100"/>
        <c:axId val="2086631800"/>
        <c:axId val="2086634760"/>
      </c:barChart>
      <c:catAx>
        <c:axId val="20866318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2086634760"/>
        <c:crosses val="autoZero"/>
        <c:auto val="1"/>
        <c:lblAlgn val="ctr"/>
        <c:lblOffset val="100"/>
        <c:noMultiLvlLbl val="0"/>
      </c:catAx>
      <c:valAx>
        <c:axId val="208663476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2086631800"/>
        <c:crosses val="autoZero"/>
        <c:crossBetween val="between"/>
      </c:valAx>
    </c:plotArea>
    <c:plotVisOnly val="0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Contribuição de</a:t>
            </a:r>
            <a:r>
              <a:rPr lang="pt-BR" baseline="0"/>
              <a:t> cada ação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effectLst>
              <a:outerShdw blurRad="50800" dist="50800" dir="5400000" sx="1000" sy="1000" algn="ctr" rotWithShape="0">
                <a:srgbClr val="000000">
                  <a:alpha val="0"/>
                </a:srgbClr>
              </a:outerShdw>
            </a:effectLst>
          </c:spPr>
          <c:invertIfNegative val="0"/>
          <c:dPt>
            <c:idx val="1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2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3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4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5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6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7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8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9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10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cat>
            <c:strRef>
              <c:f>'Total Categoria 8'!$M$99:$M$110</c:f>
              <c:strCache>
                <c:ptCount val="12"/>
                <c:pt idx="0">
                  <c:v>Baseline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TOTAL</c:v>
                </c:pt>
              </c:strCache>
            </c:strRef>
          </c:cat>
          <c:val>
            <c:numRef>
              <c:f>'Total Categoria 8'!$AD$99:$AD$110</c:f>
              <c:numCache>
                <c:formatCode>General</c:formatCode>
                <c:ptCount val="12"/>
                <c:pt idx="1">
                  <c:v>0.0</c:v>
                </c:pt>
                <c:pt idx="2">
                  <c:v>0.0</c:v>
                </c:pt>
                <c:pt idx="3" formatCode="_(* #,##0_);_(* \(#,##0\);_(* &quot;-&quot;??_);_(@_)">
                  <c:v>0.0</c:v>
                </c:pt>
                <c:pt idx="4" formatCode="_(* #,##0_);_(* \(#,##0\);_(* &quot;-&quot;??_);_(@_)">
                  <c:v>0.0</c:v>
                </c:pt>
                <c:pt idx="5" formatCode="_(* #,##0_);_(* \(#,##0\);_(* &quot;-&quot;??_);_(@_)">
                  <c:v>0.0</c:v>
                </c:pt>
                <c:pt idx="6" formatCode="_(* #,##0_);_(* \(#,##0\);_(* &quot;-&quot;??_);_(@_)">
                  <c:v>0.0</c:v>
                </c:pt>
                <c:pt idx="7" formatCode="_(* #,##0_);_(* \(#,##0\);_(* &quot;-&quot;??_);_(@_)">
                  <c:v>0.0</c:v>
                </c:pt>
                <c:pt idx="8" formatCode="_(* #,##0_);_(* \(#,##0\);_(* &quot;-&quot;??_);_(@_)">
                  <c:v>0.0</c:v>
                </c:pt>
                <c:pt idx="9" formatCode="_(* #,##0_);_(* \(#,##0\);_(* &quot;-&quot;??_);_(@_)">
                  <c:v>0.0</c:v>
                </c:pt>
                <c:pt idx="10" formatCode="_(* #,##0_);_(* \(#,##0\);_(* &quot;-&quot;??_);_(@_)">
                  <c:v>0.0</c:v>
                </c:pt>
              </c:numCache>
            </c:numRef>
          </c:val>
        </c:ser>
        <c:ser>
          <c:idx val="1"/>
          <c:order val="1"/>
          <c:spPr>
            <a:solidFill>
              <a:srgbClr val="C00000"/>
            </a:solidFill>
          </c:spPr>
          <c:invertIfNegative val="0"/>
          <c:dLbls>
            <c:dLbl>
              <c:idx val="0"/>
              <c:layout>
                <c:manualLayout>
                  <c:x val="0.0014936317774277"/>
                  <c:y val="-0.19945802862949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36914664614328E-17"/>
                  <c:y val="-0.069376705610260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65040661509619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0014936317774277"/>
                  <c:y val="-0.065040661509619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0014936317774277"/>
                  <c:y val="-0.056368573308336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4769648510705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"/>
                  <c:y val="-0.03902439690577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0597452710971091"/>
                  <c:y val="-0.056368573308336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47696485107054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43360441006412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3902439690577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0162177507516786"/>
                  <c:y val="-0.26088607944605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'Total Categoria 8'!$M$113:$M$126</c:f>
              <c:strCache>
                <c:ptCount val="14"/>
                <c:pt idx="0">
                  <c:v>Baseline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TOTAL</c:v>
                </c:pt>
              </c:strCache>
            </c:strRef>
          </c:cat>
          <c:val>
            <c:numRef>
              <c:f>'Total Categoria 8'!$AC$99:$AC$110</c:f>
              <c:numCache>
                <c:formatCode>General</c:formatCode>
                <c:ptCount val="12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 formatCode="_(* #,##0_);_(* \(#,##0\);_(* &quot;-&quot;??_);_(@_)">
                  <c:v>0.0</c:v>
                </c:pt>
                <c:pt idx="4" formatCode="_(* #,##0_);_(* \(#,##0\);_(* &quot;-&quot;??_);_(@_)">
                  <c:v>0.0</c:v>
                </c:pt>
                <c:pt idx="5" formatCode="_(* #,##0_);_(* \(#,##0\);_(* &quot;-&quot;??_);_(@_)">
                  <c:v>0.0</c:v>
                </c:pt>
                <c:pt idx="6" formatCode="_(* #,##0_);_(* \(#,##0\);_(* &quot;-&quot;??_);_(@_)">
                  <c:v>0.0</c:v>
                </c:pt>
                <c:pt idx="7" formatCode="_(* #,##0_);_(* \(#,##0\);_(* &quot;-&quot;??_);_(@_)">
                  <c:v>0.0</c:v>
                </c:pt>
                <c:pt idx="8" formatCode="_(* #,##0_);_(* \(#,##0\);_(* &quot;-&quot;??_);_(@_)">
                  <c:v>0.0</c:v>
                </c:pt>
                <c:pt idx="9" formatCode="_(* #,##0_);_(* \(#,##0\);_(* &quot;-&quot;??_);_(@_)">
                  <c:v>0.0</c:v>
                </c:pt>
                <c:pt idx="10" formatCode="_(* #,##0_);_(* \(#,##0\);_(* &quot;-&quot;??_);_(@_)">
                  <c:v>0.0</c:v>
                </c:pt>
                <c:pt idx="11" formatCode="_(* #,##0_);_(* \(#,##0\);_(* &quot;-&quot;??_);_(@_)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overlap val="100"/>
        <c:axId val="2086509560"/>
        <c:axId val="2086512568"/>
      </c:barChart>
      <c:catAx>
        <c:axId val="20865095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086512568"/>
        <c:crosses val="autoZero"/>
        <c:auto val="1"/>
        <c:lblAlgn val="ctr"/>
        <c:lblOffset val="100"/>
        <c:noMultiLvlLbl val="0"/>
      </c:catAx>
      <c:valAx>
        <c:axId val="20865125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086509560"/>
        <c:crosses val="autoZero"/>
        <c:crossBetween val="between"/>
      </c:valAx>
    </c:plotArea>
    <c:plotVisOnly val="0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Contribuição</a:t>
            </a:r>
            <a:r>
              <a:rPr lang="pt-BR" baseline="0"/>
              <a:t> mês a mês das ações</a:t>
            </a:r>
            <a:endParaRPr lang="pt-BR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effectLst>
              <a:outerShdw blurRad="50800" dist="50800" dir="5400000" sx="188000" sy="188000" algn="ctr" rotWithShape="0">
                <a:srgbClr val="000000">
                  <a:alpha val="43137"/>
                </a:srgbClr>
              </a:outerShdw>
            </a:effectLst>
          </c:spPr>
          <c:invertIfNegative val="0"/>
          <c:dPt>
            <c:idx val="1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2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3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4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5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6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7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8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9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10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11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12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cat>
            <c:strRef>
              <c:f>'Total Categoria 9'!$M$113:$M$126</c:f>
              <c:strCache>
                <c:ptCount val="14"/>
                <c:pt idx="0">
                  <c:v>Baseline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TOTAL</c:v>
                </c:pt>
              </c:strCache>
            </c:strRef>
          </c:cat>
          <c:val>
            <c:numRef>
              <c:f>'Total Categoria 9'!$Q$113:$Q$126</c:f>
              <c:numCache>
                <c:formatCode>General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 formatCode="_(* #,##0_);_(* \(#,##0\);_(* &quot;-&quot;??_);_(@_)">
                  <c:v>0.0</c:v>
                </c:pt>
                <c:pt idx="5" formatCode="_(* #,##0_);_(* \(#,##0\);_(* &quot;-&quot;??_);_(@_)">
                  <c:v>0.0</c:v>
                </c:pt>
                <c:pt idx="6" formatCode="_(* #,##0_);_(* \(#,##0\);_(* &quot;-&quot;??_);_(@_)">
                  <c:v>0.0</c:v>
                </c:pt>
                <c:pt idx="7" formatCode="_(* #,##0_);_(* \(#,##0\);_(* &quot;-&quot;??_);_(@_)">
                  <c:v>0.0</c:v>
                </c:pt>
                <c:pt idx="8" formatCode="_(* #,##0_);_(* \(#,##0\);_(* &quot;-&quot;??_);_(@_)">
                  <c:v>0.0</c:v>
                </c:pt>
                <c:pt idx="9" formatCode="_(* #,##0_);_(* \(#,##0\);_(* &quot;-&quot;??_);_(@_)">
                  <c:v>0.0</c:v>
                </c:pt>
                <c:pt idx="10" formatCode="_(* #,##0_);_(* \(#,##0\);_(* &quot;-&quot;??_);_(@_)">
                  <c:v>0.0</c:v>
                </c:pt>
                <c:pt idx="11" formatCode="_(* #,##0_);_(* \(#,##0\);_(* &quot;-&quot;??_);_(@_)">
                  <c:v>0.0</c:v>
                </c:pt>
                <c:pt idx="12" formatCode="_(* #,##0_);_(* \(#,##0\);_(* &quot;-&quot;??_);_(@_)">
                  <c:v>0.0</c:v>
                </c:pt>
              </c:numCache>
            </c:numRef>
          </c:val>
        </c:ser>
        <c:ser>
          <c:idx val="1"/>
          <c:order val="1"/>
          <c:spPr>
            <a:solidFill>
              <a:srgbClr val="C00000"/>
            </a:solidFill>
          </c:spPr>
          <c:invertIfNegative val="0"/>
          <c:dLbls>
            <c:dLbl>
              <c:idx val="0"/>
              <c:layout>
                <c:manualLayout>
                  <c:x val="-0.00149154306824737"/>
                  <c:y val="-0.1824242685408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"/>
                  <c:y val="-0.0466666733476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551515230472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"/>
                  <c:y val="-0.07212122244636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0149154306824737"/>
                  <c:y val="-0.0678787975965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509090981974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5.46892807271702E-17"/>
                  <c:y val="-0.03393939879829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"/>
                  <c:y val="-0.0509090981974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424242484978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00149154306824737"/>
                  <c:y val="-0.063636372746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55151523047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0149154306824737"/>
                  <c:y val="-0.0466666733476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"/>
                  <c:y val="-0.0381818236480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298308613649475"/>
                  <c:y val="-0.326666713433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'Total Categoria 9'!$M$113:$M$126</c:f>
              <c:strCache>
                <c:ptCount val="14"/>
                <c:pt idx="0">
                  <c:v>Baseline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TOTAL</c:v>
                </c:pt>
              </c:strCache>
            </c:strRef>
          </c:cat>
          <c:val>
            <c:numRef>
              <c:f>'Total Categoria 9'!$O$113:$O$126</c:f>
              <c:numCache>
                <c:formatCode>General</c:formatCode>
                <c:ptCount val="14"/>
                <c:pt idx="0" formatCode="#,##0">
                  <c:v>0.0</c:v>
                </c:pt>
                <c:pt idx="1">
                  <c:v>0.0</c:v>
                </c:pt>
                <c:pt idx="2">
                  <c:v>0.0</c:v>
                </c:pt>
                <c:pt idx="3" formatCode="_(* #,##0_);_(* \(#,##0\);_(* &quot;-&quot;??_);_(@_)">
                  <c:v>0.0</c:v>
                </c:pt>
                <c:pt idx="4" formatCode="#,##0">
                  <c:v>0.0</c:v>
                </c:pt>
                <c:pt idx="5" formatCode="#,##0">
                  <c:v>0.0</c:v>
                </c:pt>
                <c:pt idx="6" formatCode="#,##0">
                  <c:v>0.0</c:v>
                </c:pt>
                <c:pt idx="7" formatCode="#,##0">
                  <c:v>0.0</c:v>
                </c:pt>
                <c:pt idx="8" formatCode="#,##0">
                  <c:v>0.0</c:v>
                </c:pt>
                <c:pt idx="9" formatCode="#,##0">
                  <c:v>0.0</c:v>
                </c:pt>
                <c:pt idx="10" formatCode="#,##0">
                  <c:v>0.0</c:v>
                </c:pt>
                <c:pt idx="11" formatCode="#,##0">
                  <c:v>0.0</c:v>
                </c:pt>
                <c:pt idx="12" formatCode="#,##0">
                  <c:v>0.0</c:v>
                </c:pt>
                <c:pt idx="13" formatCode="#,##0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overlap val="100"/>
        <c:axId val="2085531448"/>
        <c:axId val="2085526600"/>
      </c:barChart>
      <c:catAx>
        <c:axId val="20855314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2085526600"/>
        <c:crosses val="autoZero"/>
        <c:auto val="1"/>
        <c:lblAlgn val="ctr"/>
        <c:lblOffset val="100"/>
        <c:noMultiLvlLbl val="0"/>
      </c:catAx>
      <c:valAx>
        <c:axId val="208552660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2085531448"/>
        <c:crosses val="autoZero"/>
        <c:crossBetween val="between"/>
      </c:valAx>
    </c:plotArea>
    <c:plotVisOnly val="0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Contribuição de</a:t>
            </a:r>
            <a:r>
              <a:rPr lang="pt-BR" baseline="0"/>
              <a:t> cada ação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effectLst>
              <a:outerShdw blurRad="50800" dist="50800" dir="5400000" sx="1000" sy="1000" algn="ctr" rotWithShape="0">
                <a:srgbClr val="000000">
                  <a:alpha val="0"/>
                </a:srgbClr>
              </a:outerShdw>
            </a:effectLst>
          </c:spPr>
          <c:invertIfNegative val="0"/>
          <c:dPt>
            <c:idx val="1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2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3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4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5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6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7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8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9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10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cat>
            <c:strRef>
              <c:f>'Total Categoria 9'!$M$99:$M$110</c:f>
              <c:strCache>
                <c:ptCount val="12"/>
                <c:pt idx="0">
                  <c:v>Baseline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TOTAL</c:v>
                </c:pt>
              </c:strCache>
            </c:strRef>
          </c:cat>
          <c:val>
            <c:numRef>
              <c:f>'Total Categoria 9'!$AD$99:$AD$110</c:f>
              <c:numCache>
                <c:formatCode>General</c:formatCode>
                <c:ptCount val="12"/>
                <c:pt idx="1">
                  <c:v>0.0</c:v>
                </c:pt>
                <c:pt idx="2">
                  <c:v>0.0</c:v>
                </c:pt>
                <c:pt idx="3" formatCode="_(* #,##0_);_(* \(#,##0\);_(* &quot;-&quot;??_);_(@_)">
                  <c:v>0.0</c:v>
                </c:pt>
                <c:pt idx="4" formatCode="_(* #,##0_);_(* \(#,##0\);_(* &quot;-&quot;??_);_(@_)">
                  <c:v>0.0</c:v>
                </c:pt>
                <c:pt idx="5" formatCode="_(* #,##0_);_(* \(#,##0\);_(* &quot;-&quot;??_);_(@_)">
                  <c:v>0.0</c:v>
                </c:pt>
                <c:pt idx="6" formatCode="_(* #,##0_);_(* \(#,##0\);_(* &quot;-&quot;??_);_(@_)">
                  <c:v>0.0</c:v>
                </c:pt>
                <c:pt idx="7" formatCode="_(* #,##0_);_(* \(#,##0\);_(* &quot;-&quot;??_);_(@_)">
                  <c:v>0.0</c:v>
                </c:pt>
                <c:pt idx="8" formatCode="_(* #,##0_);_(* \(#,##0\);_(* &quot;-&quot;??_);_(@_)">
                  <c:v>0.0</c:v>
                </c:pt>
                <c:pt idx="9" formatCode="_(* #,##0_);_(* \(#,##0\);_(* &quot;-&quot;??_);_(@_)">
                  <c:v>0.0</c:v>
                </c:pt>
                <c:pt idx="10" formatCode="_(* #,##0_);_(* \(#,##0\);_(* &quot;-&quot;??_);_(@_)">
                  <c:v>0.0</c:v>
                </c:pt>
              </c:numCache>
            </c:numRef>
          </c:val>
        </c:ser>
        <c:ser>
          <c:idx val="1"/>
          <c:order val="1"/>
          <c:spPr>
            <a:solidFill>
              <a:srgbClr val="C00000"/>
            </a:solidFill>
          </c:spPr>
          <c:invertIfNegative val="0"/>
          <c:dLbls>
            <c:dLbl>
              <c:idx val="0"/>
              <c:layout>
                <c:manualLayout>
                  <c:x val="0.0014936317774277"/>
                  <c:y val="-0.19945802862949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36914664614328E-17"/>
                  <c:y val="-0.069376705610260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65040661509619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0014936317774277"/>
                  <c:y val="-0.065040661509619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0014936317774277"/>
                  <c:y val="-0.056368573308336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4769648510705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"/>
                  <c:y val="-0.03902439690577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0597452710971091"/>
                  <c:y val="-0.056368573308336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47696485107054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43360441006412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3902439690577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014936317774277"/>
                  <c:y val="-0.32520330754809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'Total Categoria 9'!$M$113:$M$126</c:f>
              <c:strCache>
                <c:ptCount val="14"/>
                <c:pt idx="0">
                  <c:v>Baseline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TOTAL</c:v>
                </c:pt>
              </c:strCache>
            </c:strRef>
          </c:cat>
          <c:val>
            <c:numRef>
              <c:f>'Total Categoria 9'!$AC$99:$AC$110</c:f>
              <c:numCache>
                <c:formatCode>General</c:formatCode>
                <c:ptCount val="12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 formatCode="_(* #,##0_);_(* \(#,##0\);_(* &quot;-&quot;??_);_(@_)">
                  <c:v>0.0</c:v>
                </c:pt>
                <c:pt idx="4" formatCode="_(* #,##0_);_(* \(#,##0\);_(* &quot;-&quot;??_);_(@_)">
                  <c:v>0.0</c:v>
                </c:pt>
                <c:pt idx="5" formatCode="_(* #,##0_);_(* \(#,##0\);_(* &quot;-&quot;??_);_(@_)">
                  <c:v>0.0</c:v>
                </c:pt>
                <c:pt idx="6" formatCode="_(* #,##0_);_(* \(#,##0\);_(* &quot;-&quot;??_);_(@_)">
                  <c:v>0.0</c:v>
                </c:pt>
                <c:pt idx="7" formatCode="_(* #,##0_);_(* \(#,##0\);_(* &quot;-&quot;??_);_(@_)">
                  <c:v>0.0</c:v>
                </c:pt>
                <c:pt idx="8" formatCode="_(* #,##0_);_(* \(#,##0\);_(* &quot;-&quot;??_);_(@_)">
                  <c:v>0.0</c:v>
                </c:pt>
                <c:pt idx="9" formatCode="_(* #,##0_);_(* \(#,##0\);_(* &quot;-&quot;??_);_(@_)">
                  <c:v>0.0</c:v>
                </c:pt>
                <c:pt idx="10" formatCode="_(* #,##0_);_(* \(#,##0\);_(* &quot;-&quot;??_);_(@_)">
                  <c:v>0.0</c:v>
                </c:pt>
                <c:pt idx="11" formatCode="_(* #,##0_);_(* \(#,##0\);_(* &quot;-&quot;??_);_(@_)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overlap val="100"/>
        <c:axId val="2085424424"/>
        <c:axId val="2085420264"/>
      </c:barChart>
      <c:catAx>
        <c:axId val="20854244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085420264"/>
        <c:crosses val="autoZero"/>
        <c:auto val="1"/>
        <c:lblAlgn val="ctr"/>
        <c:lblOffset val="100"/>
        <c:noMultiLvlLbl val="0"/>
      </c:catAx>
      <c:valAx>
        <c:axId val="20854202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085424424"/>
        <c:crosses val="autoZero"/>
        <c:crossBetween val="between"/>
      </c:valAx>
    </c:plotArea>
    <c:plotVisOnly val="0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Contribuição</a:t>
            </a:r>
            <a:r>
              <a:rPr lang="pt-BR" baseline="0"/>
              <a:t> mês a mês das ações</a:t>
            </a:r>
            <a:endParaRPr lang="pt-BR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effectLst>
              <a:outerShdw blurRad="50800" dist="50800" dir="5400000" sx="188000" sy="188000" algn="ctr" rotWithShape="0">
                <a:srgbClr val="000000">
                  <a:alpha val="43137"/>
                </a:srgbClr>
              </a:outerShdw>
            </a:effectLst>
          </c:spPr>
          <c:invertIfNegative val="0"/>
          <c:dPt>
            <c:idx val="1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2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3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4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5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6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7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8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9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10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11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dPt>
            <c:idx val="12"/>
            <c:invertIfNegative val="0"/>
            <c:bubble3D val="0"/>
            <c:spPr>
              <a:noFill/>
              <a:effectLst>
                <a:outerShdw blurRad="50800" dist="50800" dir="5400000" sx="188000" sy="188000" algn="ctr" rotWithShape="0">
                  <a:srgbClr val="000000">
                    <a:alpha val="43137"/>
                  </a:srgbClr>
                </a:outerShdw>
              </a:effectLst>
            </c:spPr>
          </c:dPt>
          <c:cat>
            <c:strRef>
              <c:f>'Total Categoria 10'!$M$113:$M$126</c:f>
              <c:strCache>
                <c:ptCount val="14"/>
                <c:pt idx="0">
                  <c:v>Baseline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TOTAL</c:v>
                </c:pt>
              </c:strCache>
            </c:strRef>
          </c:cat>
          <c:val>
            <c:numRef>
              <c:f>'Total Categoria 10'!$Q$113:$Q$126</c:f>
              <c:numCache>
                <c:formatCode>General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 formatCode="_(* #,##0_);_(* \(#,##0\);_(* &quot;-&quot;??_);_(@_)">
                  <c:v>0.0</c:v>
                </c:pt>
                <c:pt idx="5" formatCode="_(* #,##0_);_(* \(#,##0\);_(* &quot;-&quot;??_);_(@_)">
                  <c:v>0.0</c:v>
                </c:pt>
                <c:pt idx="6" formatCode="_(* #,##0_);_(* \(#,##0\);_(* &quot;-&quot;??_);_(@_)">
                  <c:v>0.0</c:v>
                </c:pt>
                <c:pt idx="7" formatCode="_(* #,##0_);_(* \(#,##0\);_(* &quot;-&quot;??_);_(@_)">
                  <c:v>0.0</c:v>
                </c:pt>
                <c:pt idx="8" formatCode="_(* #,##0_);_(* \(#,##0\);_(* &quot;-&quot;??_);_(@_)">
                  <c:v>0.0</c:v>
                </c:pt>
                <c:pt idx="9" formatCode="_(* #,##0_);_(* \(#,##0\);_(* &quot;-&quot;??_);_(@_)">
                  <c:v>0.0</c:v>
                </c:pt>
                <c:pt idx="10" formatCode="_(* #,##0_);_(* \(#,##0\);_(* &quot;-&quot;??_);_(@_)">
                  <c:v>0.0</c:v>
                </c:pt>
                <c:pt idx="11" formatCode="_(* #,##0_);_(* \(#,##0\);_(* &quot;-&quot;??_);_(@_)">
                  <c:v>0.0</c:v>
                </c:pt>
                <c:pt idx="12" formatCode="_(* #,##0_);_(* \(#,##0\);_(* &quot;-&quot;??_);_(@_)">
                  <c:v>0.0</c:v>
                </c:pt>
              </c:numCache>
            </c:numRef>
          </c:val>
        </c:ser>
        <c:ser>
          <c:idx val="1"/>
          <c:order val="1"/>
          <c:spPr>
            <a:solidFill>
              <a:srgbClr val="C00000"/>
            </a:solidFill>
          </c:spPr>
          <c:invertIfNegative val="0"/>
          <c:dLbls>
            <c:dLbl>
              <c:idx val="0"/>
              <c:layout>
                <c:manualLayout>
                  <c:x val="-0.00149154306824737"/>
                  <c:y val="-0.1824242685408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"/>
                  <c:y val="-0.0466666733476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551515230472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"/>
                  <c:y val="-0.07212122244636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0149154306824737"/>
                  <c:y val="-0.0678787975965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509090981974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5.46892807271702E-17"/>
                  <c:y val="-0.03393939879829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"/>
                  <c:y val="-0.05090909819743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424242484978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00149154306824737"/>
                  <c:y val="-0.063636372746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55151523047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0149154306824737"/>
                  <c:y val="-0.0466666733476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"/>
                  <c:y val="-0.0381818236480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298308613649475"/>
                  <c:y val="-0.326666713433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'Total Categoria 10'!$M$113:$M$126</c:f>
              <c:strCache>
                <c:ptCount val="14"/>
                <c:pt idx="0">
                  <c:v>Baseline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TOTAL</c:v>
                </c:pt>
              </c:strCache>
            </c:strRef>
          </c:cat>
          <c:val>
            <c:numRef>
              <c:f>'Total Categoria 10'!$O$113:$O$126</c:f>
              <c:numCache>
                <c:formatCode>General</c:formatCode>
                <c:ptCount val="14"/>
                <c:pt idx="0" formatCode="#,##0">
                  <c:v>0.0</c:v>
                </c:pt>
                <c:pt idx="1">
                  <c:v>0.0</c:v>
                </c:pt>
                <c:pt idx="2">
                  <c:v>0.0</c:v>
                </c:pt>
                <c:pt idx="3" formatCode="_(* #,##0_);_(* \(#,##0\);_(* &quot;-&quot;??_);_(@_)">
                  <c:v>0.0</c:v>
                </c:pt>
                <c:pt idx="4" formatCode="#,##0">
                  <c:v>0.0</c:v>
                </c:pt>
                <c:pt idx="5" formatCode="#,##0">
                  <c:v>0.0</c:v>
                </c:pt>
                <c:pt idx="6" formatCode="#,##0">
                  <c:v>0.0</c:v>
                </c:pt>
                <c:pt idx="7" formatCode="#,##0">
                  <c:v>0.0</c:v>
                </c:pt>
                <c:pt idx="8" formatCode="#,##0">
                  <c:v>0.0</c:v>
                </c:pt>
                <c:pt idx="9" formatCode="#,##0">
                  <c:v>0.0</c:v>
                </c:pt>
                <c:pt idx="10" formatCode="#,##0">
                  <c:v>0.0</c:v>
                </c:pt>
                <c:pt idx="11" formatCode="#,##0">
                  <c:v>0.0</c:v>
                </c:pt>
                <c:pt idx="12" formatCode="#,##0">
                  <c:v>0.0</c:v>
                </c:pt>
                <c:pt idx="13" formatCode="#,##0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overlap val="100"/>
        <c:axId val="2086421176"/>
        <c:axId val="2086424184"/>
      </c:barChart>
      <c:catAx>
        <c:axId val="20864211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2086424184"/>
        <c:crosses val="autoZero"/>
        <c:auto val="1"/>
        <c:lblAlgn val="ctr"/>
        <c:lblOffset val="100"/>
        <c:noMultiLvlLbl val="0"/>
      </c:catAx>
      <c:valAx>
        <c:axId val="208642418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2086421176"/>
        <c:crosses val="autoZero"/>
        <c:crossBetween val="between"/>
      </c:valAx>
    </c:plotArea>
    <c:plotVisOnly val="0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Contribuição de</a:t>
            </a:r>
            <a:r>
              <a:rPr lang="pt-BR" baseline="0"/>
              <a:t> cada ação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effectLst>
              <a:outerShdw blurRad="50800" dist="50800" dir="5400000" sx="1000" sy="1000" algn="ctr" rotWithShape="0">
                <a:srgbClr val="000000">
                  <a:alpha val="0"/>
                </a:srgbClr>
              </a:outerShdw>
            </a:effectLst>
          </c:spPr>
          <c:invertIfNegative val="0"/>
          <c:dPt>
            <c:idx val="1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2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3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4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5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6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7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8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9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dPt>
            <c:idx val="10"/>
            <c:invertIfNegative val="0"/>
            <c:bubble3D val="0"/>
            <c:spPr>
              <a:noFill/>
              <a:effectLst>
                <a:outerShdw blurRad="50800" dist="50800" dir="5400000" sx="1000" sy="1000" algn="ctr" rotWithShape="0">
                  <a:srgbClr val="000000">
                    <a:alpha val="0"/>
                  </a:srgbClr>
                </a:outerShdw>
              </a:effectLst>
            </c:spPr>
          </c:dPt>
          <c:cat>
            <c:strRef>
              <c:f>'Total Categoria 10'!$M$99:$M$110</c:f>
              <c:strCache>
                <c:ptCount val="12"/>
                <c:pt idx="0">
                  <c:v>Baseline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TOTAL</c:v>
                </c:pt>
              </c:strCache>
            </c:strRef>
          </c:cat>
          <c:val>
            <c:numRef>
              <c:f>'Total Categoria 10'!$AD$99:$AD$110</c:f>
              <c:numCache>
                <c:formatCode>General</c:formatCode>
                <c:ptCount val="12"/>
                <c:pt idx="1">
                  <c:v>0.0</c:v>
                </c:pt>
                <c:pt idx="2">
                  <c:v>0.0</c:v>
                </c:pt>
                <c:pt idx="3" formatCode="_(* #,##0_);_(* \(#,##0\);_(* &quot;-&quot;??_);_(@_)">
                  <c:v>0.0</c:v>
                </c:pt>
                <c:pt idx="4" formatCode="_(* #,##0_);_(* \(#,##0\);_(* &quot;-&quot;??_);_(@_)">
                  <c:v>0.0</c:v>
                </c:pt>
                <c:pt idx="5" formatCode="_(* #,##0_);_(* \(#,##0\);_(* &quot;-&quot;??_);_(@_)">
                  <c:v>0.0</c:v>
                </c:pt>
                <c:pt idx="6" formatCode="_(* #,##0_);_(* \(#,##0\);_(* &quot;-&quot;??_);_(@_)">
                  <c:v>0.0</c:v>
                </c:pt>
                <c:pt idx="7" formatCode="_(* #,##0_);_(* \(#,##0\);_(* &quot;-&quot;??_);_(@_)">
                  <c:v>0.0</c:v>
                </c:pt>
                <c:pt idx="8" formatCode="_(* #,##0_);_(* \(#,##0\);_(* &quot;-&quot;??_);_(@_)">
                  <c:v>0.0</c:v>
                </c:pt>
                <c:pt idx="9" formatCode="_(* #,##0_);_(* \(#,##0\);_(* &quot;-&quot;??_);_(@_)">
                  <c:v>0.0</c:v>
                </c:pt>
                <c:pt idx="10" formatCode="_(* #,##0_);_(* \(#,##0\);_(* &quot;-&quot;??_);_(@_)">
                  <c:v>0.0</c:v>
                </c:pt>
              </c:numCache>
            </c:numRef>
          </c:val>
        </c:ser>
        <c:ser>
          <c:idx val="1"/>
          <c:order val="1"/>
          <c:spPr>
            <a:solidFill>
              <a:srgbClr val="C00000"/>
            </a:solidFill>
          </c:spPr>
          <c:invertIfNegative val="0"/>
          <c:dLbls>
            <c:dLbl>
              <c:idx val="0"/>
              <c:layout>
                <c:manualLayout>
                  <c:x val="0.0014936317774277"/>
                  <c:y val="-0.19945802862949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36914664614328E-17"/>
                  <c:y val="-0.069376705610260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65040661509619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0014936317774277"/>
                  <c:y val="-0.065040661509619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0014936317774277"/>
                  <c:y val="-0.056368573308336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15544061745823E-7"/>
                  <c:y val="-0.077555083458645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"/>
                  <c:y val="-0.03902439690577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0597452710971091"/>
                  <c:y val="-0.056368573308336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47696485107054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43360441006412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3902439690577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62285020163017E-5"/>
                  <c:y val="-0.1878531910271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'Total Categoria 10'!$M$113:$M$126</c:f>
              <c:strCache>
                <c:ptCount val="14"/>
                <c:pt idx="0">
                  <c:v>Baseline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TOTAL</c:v>
                </c:pt>
              </c:strCache>
            </c:strRef>
          </c:cat>
          <c:val>
            <c:numRef>
              <c:f>'Total Categoria 10'!$AC$99:$AC$110</c:f>
              <c:numCache>
                <c:formatCode>General</c:formatCode>
                <c:ptCount val="12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 formatCode="_(* #,##0_);_(* \(#,##0\);_(* &quot;-&quot;??_);_(@_)">
                  <c:v>0.0</c:v>
                </c:pt>
                <c:pt idx="4" formatCode="_(* #,##0_);_(* \(#,##0\);_(* &quot;-&quot;??_);_(@_)">
                  <c:v>0.0</c:v>
                </c:pt>
                <c:pt idx="5" formatCode="_(* #,##0_);_(* \(#,##0\);_(* &quot;-&quot;??_);_(@_)">
                  <c:v>0.0</c:v>
                </c:pt>
                <c:pt idx="6" formatCode="_(* #,##0_);_(* \(#,##0\);_(* &quot;-&quot;??_);_(@_)">
                  <c:v>0.0</c:v>
                </c:pt>
                <c:pt idx="7" formatCode="_(* #,##0_);_(* \(#,##0\);_(* &quot;-&quot;??_);_(@_)">
                  <c:v>0.0</c:v>
                </c:pt>
                <c:pt idx="8" formatCode="_(* #,##0_);_(* \(#,##0\);_(* &quot;-&quot;??_);_(@_)">
                  <c:v>0.0</c:v>
                </c:pt>
                <c:pt idx="9" formatCode="_(* #,##0_);_(* \(#,##0\);_(* &quot;-&quot;??_);_(@_)">
                  <c:v>0.0</c:v>
                </c:pt>
                <c:pt idx="10" formatCode="_(* #,##0_);_(* \(#,##0\);_(* &quot;-&quot;??_);_(@_)">
                  <c:v>0.0</c:v>
                </c:pt>
                <c:pt idx="11" formatCode="_(* #,##0_);_(* \(#,##0\);_(* &quot;-&quot;??_);_(@_)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overlap val="100"/>
        <c:axId val="2086383960"/>
        <c:axId val="2086386968"/>
      </c:barChart>
      <c:catAx>
        <c:axId val="20863839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086386968"/>
        <c:crosses val="autoZero"/>
        <c:auto val="1"/>
        <c:lblAlgn val="ctr"/>
        <c:lblOffset val="100"/>
        <c:noMultiLvlLbl val="0"/>
      </c:catAx>
      <c:valAx>
        <c:axId val="2086386968"/>
        <c:scaling>
          <c:orientation val="minMax"/>
          <c:min val="0.0"/>
        </c:scaling>
        <c:delete val="1"/>
        <c:axPos val="l"/>
        <c:numFmt formatCode="General" sourceLinked="1"/>
        <c:majorTickMark val="out"/>
        <c:minorTickMark val="none"/>
        <c:tickLblPos val="none"/>
        <c:crossAx val="2086383960"/>
        <c:crosses val="autoZero"/>
        <c:crossBetween val="between"/>
      </c:valAx>
    </c:plotArea>
    <c:plotVisOnly val="0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'Plano C'!$B$60:$B$73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'Plano C'!$C$60:$C$73</c:f>
              <c:numCache>
                <c:formatCode>_(* #,##0.00_);_(* \(#,##0.00\);_(* "-"??_);_(@_)</c:formatCode>
                <c:ptCount val="14"/>
                <c:pt idx="1">
                  <c:v>2.36066216E6</c:v>
                </c:pt>
                <c:pt idx="2">
                  <c:v>2.36066216E6</c:v>
                </c:pt>
                <c:pt idx="3">
                  <c:v>2.36066216E6</c:v>
                </c:pt>
                <c:pt idx="4">
                  <c:v>2.36066216E6</c:v>
                </c:pt>
                <c:pt idx="5">
                  <c:v>2.36066216E6</c:v>
                </c:pt>
                <c:pt idx="6">
                  <c:v>2.36066216E6</c:v>
                </c:pt>
                <c:pt idx="7">
                  <c:v>2.3842664432E6</c:v>
                </c:pt>
                <c:pt idx="8">
                  <c:v>2.4107211704E6</c:v>
                </c:pt>
                <c:pt idx="9">
                  <c:v>2.4377775872E6</c:v>
                </c:pt>
                <c:pt idx="10">
                  <c:v>2.4377775872E6</c:v>
                </c:pt>
                <c:pt idx="11">
                  <c:v>2.4377775872E6</c:v>
                </c:pt>
                <c:pt idx="12">
                  <c:v>2.4377775872E6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'Plano C'!$B$60:$B$73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'Plano C'!$D$60:$D$73</c:f>
              <c:numCache>
                <c:formatCode>_(* #,##0.00_);_(* \(#,##0.00\);_(* "-"??_);_(@_)</c:formatCode>
                <c:ptCount val="14"/>
                <c:pt idx="0">
                  <c:v>2.36066216E6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23604.28320000003</c:v>
                </c:pt>
                <c:pt idx="7">
                  <c:v>26454.72719999998</c:v>
                </c:pt>
                <c:pt idx="8">
                  <c:v>27056.41680000002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2.4377775872E6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0736376"/>
        <c:axId val="2090729816"/>
      </c:barChart>
      <c:catAx>
        <c:axId val="20907363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0729816"/>
        <c:crosses val="autoZero"/>
        <c:auto val="1"/>
        <c:lblAlgn val="ctr"/>
        <c:lblOffset val="100"/>
        <c:noMultiLvlLbl val="0"/>
      </c:catAx>
      <c:valAx>
        <c:axId val="2090729816"/>
        <c:scaling>
          <c:orientation val="minMax"/>
          <c:min val="2.0E6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07363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Contribuição</a:t>
            </a:r>
            <a:r>
              <a:rPr lang="pt-BR" baseline="0"/>
              <a:t> de cada categoria (em R$)</a:t>
            </a:r>
            <a:endParaRPr lang="pt-BR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01492971492046"/>
          <c:y val="0.214080272823508"/>
          <c:w val="0.970140570159091"/>
          <c:h val="0.447097475290228"/>
        </c:manualLayout>
      </c:layout>
      <c:barChart>
        <c:barDir val="col"/>
        <c:grouping val="stacked"/>
        <c:varyColors val="0"/>
        <c:ser>
          <c:idx val="1"/>
          <c:order val="0"/>
          <c:invertIfNegative val="0"/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0.00108780114104344"/>
                  <c:y val="-0.144927403923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0108780114104344"/>
                  <c:y val="-0.2666664232190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'Total GERAL'!$V$65:$V$76</c:f>
              <c:strCache>
                <c:ptCount val="12"/>
                <c:pt idx="0">
                  <c:v>Baseline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Miscelânea</c:v>
                </c:pt>
                <c:pt idx="11">
                  <c:v>Total</c:v>
                </c:pt>
              </c:strCache>
            </c:strRef>
          </c:cat>
          <c:val>
            <c:numRef>
              <c:f>'Total GERAL'!$Y$65:$Y$76</c:f>
              <c:numCache>
                <c:formatCode>#,##0</c:formatCode>
                <c:ptCount val="12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</c:numCache>
            </c:numRef>
          </c:val>
        </c:ser>
        <c:ser>
          <c:idx val="0"/>
          <c:order val="1"/>
          <c:invertIfNegative val="0"/>
          <c:dLbls>
            <c:dLbl>
              <c:idx val="1"/>
              <c:layout>
                <c:manualLayout>
                  <c:x val="0.0"/>
                  <c:y val="-0.0637680577262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0.00108780114104344"/>
                  <c:y val="-0.06956515388323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0108780114104344"/>
                  <c:y val="-0.0753627065044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"/>
                  <c:y val="-0.0579709615693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521738654124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"/>
                  <c:y val="-0.0521738654124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"/>
                  <c:y val="-0.0521738654124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7.97711621532519E-17"/>
                  <c:y val="-0.0521738654124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521738654124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0108780114104344"/>
                  <c:y val="-0.0637680577262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'Total GERAL'!$V$65:$V$76</c:f>
              <c:strCache>
                <c:ptCount val="12"/>
                <c:pt idx="0">
                  <c:v>Baseline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Miscelânea</c:v>
                </c:pt>
                <c:pt idx="11">
                  <c:v>Total</c:v>
                </c:pt>
              </c:strCache>
            </c:strRef>
          </c:cat>
          <c:val>
            <c:numRef>
              <c:f>'Total GERAL'!$W$65:$W$76</c:f>
              <c:numCache>
                <c:formatCode>#,##0</c:formatCode>
                <c:ptCount val="12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overlap val="100"/>
        <c:axId val="2086255304"/>
        <c:axId val="2086258376"/>
      </c:barChart>
      <c:catAx>
        <c:axId val="2086255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280000"/>
          <a:lstStyle/>
          <a:p>
            <a:pPr>
              <a:defRPr sz="1200" b="1"/>
            </a:pPr>
            <a:endParaRPr lang="en-US"/>
          </a:p>
        </c:txPr>
        <c:crossAx val="2086258376"/>
        <c:crosses val="autoZero"/>
        <c:auto val="1"/>
        <c:lblAlgn val="ctr"/>
        <c:lblOffset val="100"/>
        <c:noMultiLvlLbl val="0"/>
      </c:catAx>
      <c:valAx>
        <c:axId val="208625837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2086255304"/>
        <c:crosses val="autoZero"/>
        <c:crossBetween val="between"/>
      </c:valAx>
    </c:plotArea>
    <c:plotVisOnly val="0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Contribuição</a:t>
            </a:r>
            <a:r>
              <a:rPr lang="pt-BR" baseline="0"/>
              <a:t> mês a mês das categorias (em R$)</a:t>
            </a:r>
            <a:endParaRPr lang="pt-BR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0130785588869837"/>
          <c:y val="0.214080272823508"/>
          <c:w val="0.973842882226037"/>
          <c:h val="0.455512772939977"/>
        </c:manualLayout>
      </c:layout>
      <c:barChart>
        <c:barDir val="col"/>
        <c:grouping val="stacked"/>
        <c:varyColors val="0"/>
        <c:ser>
          <c:idx val="1"/>
          <c:order val="0"/>
          <c:invertIfNegative val="0"/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0.00108780114104344"/>
                  <c:y val="-0.144927403923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0270139856934358"/>
                  <c:y val="-0.2434780385913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'Total GERAL'!$AA$65:$AA$78</c:f>
              <c:strCache>
                <c:ptCount val="14"/>
                <c:pt idx="0">
                  <c:v>Baseline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TOTAL</c:v>
                </c:pt>
              </c:strCache>
            </c:strRef>
          </c:cat>
          <c:val>
            <c:numRef>
              <c:f>'Total GERAL'!$AD$65:$AD$78</c:f>
              <c:numCache>
                <c:formatCode>#,##0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ser>
          <c:idx val="0"/>
          <c:order val="1"/>
          <c:invertIfNegative val="0"/>
          <c:dLbls>
            <c:dLbl>
              <c:idx val="1"/>
              <c:layout>
                <c:manualLayout>
                  <c:x val="0.0"/>
                  <c:y val="-0.0637680577262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0.00108780114104344"/>
                  <c:y val="-0.06956515388323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0108780114104344"/>
                  <c:y val="-0.075362706504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"/>
                  <c:y val="-0.0579709615693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521738654124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"/>
                  <c:y val="-0.0521738654124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"/>
                  <c:y val="-0.0521738654124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7.9771162153252E-17"/>
                  <c:y val="-0.0521738654124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521738654124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0108780114104344"/>
                  <c:y val="-0.0637680577262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"/>
                  <c:y val="-0.0463767692554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"/>
                  <c:y val="-0.0463767692554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'Total GERAL'!$AA$65:$AA$78</c:f>
              <c:strCache>
                <c:ptCount val="14"/>
                <c:pt idx="0">
                  <c:v>Baseline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TOTAL</c:v>
                </c:pt>
              </c:strCache>
            </c:strRef>
          </c:cat>
          <c:val>
            <c:numRef>
              <c:f>'Total GERAL'!$AB$65:$AB$78</c:f>
              <c:numCache>
                <c:formatCode>#,##0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overlap val="100"/>
        <c:axId val="2086097448"/>
        <c:axId val="2086100520"/>
      </c:barChart>
      <c:catAx>
        <c:axId val="2086097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280000"/>
          <a:lstStyle/>
          <a:p>
            <a:pPr>
              <a:defRPr sz="1200" b="1"/>
            </a:pPr>
            <a:endParaRPr lang="en-US"/>
          </a:p>
        </c:txPr>
        <c:crossAx val="2086100520"/>
        <c:crosses val="autoZero"/>
        <c:auto val="1"/>
        <c:lblAlgn val="ctr"/>
        <c:lblOffset val="100"/>
        <c:noMultiLvlLbl val="0"/>
      </c:catAx>
      <c:valAx>
        <c:axId val="208610052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2086097448"/>
        <c:crosses val="autoZero"/>
        <c:crossBetween val="between"/>
      </c:valAx>
    </c:plotArea>
    <c:plotVisOnly val="0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'c1a1'!$E$35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'c1a1'!$C$61:$C$74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'c1a1'!$D$61:$D$74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-0.00455192074926767"/>
                  <c:y val="-0.134061853872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"/>
                  <c:y val="-0.0932604200849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3913774089851E-17"/>
                  <c:y val="-0.08743164382964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"/>
                  <c:y val="-0.08743164382964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0151730691642255"/>
                  <c:y val="-0.0816028675743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0303461383284511"/>
                  <c:y val="-0.08743164382964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0151730691642255"/>
                  <c:y val="-0.0816028675743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0151730691642255"/>
                  <c:y val="-0.0816028675743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00151730691642255"/>
                  <c:y val="-0.0757740913190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932604200849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8743164382964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"/>
                  <c:y val="-0.08743164382964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0151730691642244"/>
                  <c:y val="-0.08743164382964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011122697984681"/>
                  <c:y val="-0.4080143378716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'c1a1'!$C$61:$C$74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'c1a1'!$E$61:$E$74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6004632"/>
        <c:axId val="2086007640"/>
      </c:barChart>
      <c:catAx>
        <c:axId val="20860046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6007640"/>
        <c:crosses val="autoZero"/>
        <c:auto val="1"/>
        <c:lblAlgn val="ctr"/>
        <c:lblOffset val="100"/>
        <c:noMultiLvlLbl val="0"/>
      </c:catAx>
      <c:valAx>
        <c:axId val="2086007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spPr>
          <a:ln>
            <a:noFill/>
          </a:ln>
        </c:spPr>
        <c:crossAx val="20860046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'c1a2'!$C$61:$C$74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'c1a2'!$D$61:$D$74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0104385111691248"/>
                  <c:y val="-0.104024794851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"/>
                  <c:y val="-0.06357070796472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0104385111691248"/>
                  <c:y val="-0.06357070796472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"/>
                  <c:y val="-0.0462332421561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"/>
                  <c:y val="-0.0520123974256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577915526952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0104385111691248"/>
                  <c:y val="-0.0462332421561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0104385111691248"/>
                  <c:y val="-0.0462332421561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462332421561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520123974256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520123974256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0104385111691248"/>
                  <c:y val="-0.06357070796472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"/>
                  <c:y val="-0.0462332421561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104385111691248"/>
                  <c:y val="-0.3872034030578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'c1a2'!$C$61:$C$74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'c1a2'!$E$61:$E$74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4878440"/>
        <c:axId val="2084875544"/>
      </c:barChart>
      <c:catAx>
        <c:axId val="20848784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4875544"/>
        <c:crosses val="autoZero"/>
        <c:auto val="1"/>
        <c:lblAlgn val="ctr"/>
        <c:lblOffset val="100"/>
        <c:noMultiLvlLbl val="0"/>
      </c:catAx>
      <c:valAx>
        <c:axId val="2084875544"/>
        <c:scaling>
          <c:orientation val="minMax"/>
        </c:scaling>
        <c:delete val="1"/>
        <c:axPos val="l"/>
        <c:majorGridlines/>
        <c:numFmt formatCode="General" sourceLinked="1"/>
        <c:majorTickMark val="out"/>
        <c:minorTickMark val="none"/>
        <c:tickLblPos val="none"/>
        <c:crossAx val="20848784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'c1a3'!$E$35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'c1a3'!$C$61:$C$74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'c1a3'!$D$61:$D$74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65009150676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0130718954248367"/>
                  <c:y val="-0.05303865557448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648250234799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"/>
                  <c:y val="-0.05303865557448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"/>
                  <c:y val="-0.04125228766904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7929729536078E-17"/>
                  <c:y val="-0.05893183952720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"/>
                  <c:y val="-0.04125228766904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"/>
                  <c:y val="-0.05303865557448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5303865557448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5303865557448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5893183952720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9.5859459072157E-17"/>
                  <c:y val="-0.02946591976360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"/>
                  <c:y val="-0.03535910371632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40073650878502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'c1a3'!$C$61:$C$74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'c1a3'!$E$61:$E$74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6000248"/>
        <c:axId val="2085933864"/>
      </c:barChart>
      <c:catAx>
        <c:axId val="20860002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5933864"/>
        <c:crosses val="autoZero"/>
        <c:auto val="1"/>
        <c:lblAlgn val="ctr"/>
        <c:lblOffset val="100"/>
        <c:noMultiLvlLbl val="0"/>
      </c:catAx>
      <c:valAx>
        <c:axId val="2085933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6000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'c1a4'!$E$35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'c1a4'!$C$61:$C$74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'c1a4'!$D$61:$D$74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-2.45095228495411E-18"/>
                  <c:y val="-0.163636441725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"/>
                  <c:y val="-0.0363636537168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363636537168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"/>
                  <c:y val="-0.042424262669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"/>
                  <c:y val="-0.03030304476403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4848487162246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"/>
                  <c:y val="-0.04848487162246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"/>
                  <c:y val="-0.04848487162246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001069518806646"/>
                  <c:y val="-0.0545454805752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7.84304731185323E-17"/>
                  <c:y val="-0.0545454805752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545454805752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"/>
                  <c:y val="-0.04242426266965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"/>
                  <c:y val="-0.0363636537168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9393958193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'c1a4'!$C$61:$C$74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'c1a4'!$E$61:$E$74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5873736"/>
        <c:axId val="2085876744"/>
      </c:barChart>
      <c:catAx>
        <c:axId val="20858737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5876744"/>
        <c:crosses val="autoZero"/>
        <c:auto val="1"/>
        <c:lblAlgn val="ctr"/>
        <c:lblOffset val="100"/>
        <c:noMultiLvlLbl val="0"/>
      </c:catAx>
      <c:valAx>
        <c:axId val="2085876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58737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'c1a5'!$E$35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'c1a5'!$C$61:$C$74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'c1a5'!$D$61:$D$74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0213333333333334"/>
                  <c:y val="-0.161194029850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"/>
                  <c:y val="-0.02985074626865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955532965072E-17"/>
                  <c:y val="-0.0358208955223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"/>
                  <c:y val="-0.02985074626865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3.9110659301439E-17"/>
                  <c:y val="-0.0358208955223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537313432835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"/>
                  <c:y val="-0.0417910447761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0213333333333334"/>
                  <c:y val="-0.0358208955223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7.82213186028782E-17"/>
                  <c:y val="-0.05970149253731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7.82213186028782E-17"/>
                  <c:y val="-0.047761194029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5970149253731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"/>
                  <c:y val="-0.047761194029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"/>
                  <c:y val="-0.0358208955223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820895522388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'c1a5'!$C$61:$C$74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'c1a5'!$E$61:$E$74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5823528"/>
        <c:axId val="2085826536"/>
      </c:barChart>
      <c:catAx>
        <c:axId val="20858235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5826536"/>
        <c:crosses val="autoZero"/>
        <c:auto val="1"/>
        <c:lblAlgn val="ctr"/>
        <c:lblOffset val="100"/>
        <c:noMultiLvlLbl val="0"/>
      </c:catAx>
      <c:valAx>
        <c:axId val="20858265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5823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'c1a6'!$E$35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'c1a6'!$C$61:$C$74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'c1a6'!$D$61:$D$74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534526606999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26580811620831E-17"/>
                  <c:y val="-0.0306905321399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368286385679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"/>
                  <c:y val="-0.0368291218834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"/>
                  <c:y val="-0.0306905321399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08732089242515E-7"/>
                  <c:y val="-0.0429667449959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"/>
                  <c:y val="-0.0429667449959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"/>
                  <c:y val="-0.0429667449959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6138106427999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6138106427999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1.01264649296664E-16"/>
                  <c:y val="-0.0368286385679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1.01264649296664E-16"/>
                  <c:y val="-0.0429667449959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1.01264649296664E-16"/>
                  <c:y val="-0.0429667449959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805625985359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'c1a6'!$C$61:$C$74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'c1a6'!$E$61:$E$74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5737320"/>
        <c:axId val="2085740328"/>
      </c:barChart>
      <c:catAx>
        <c:axId val="20857373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5740328"/>
        <c:crosses val="autoZero"/>
        <c:auto val="1"/>
        <c:lblAlgn val="ctr"/>
        <c:lblOffset val="100"/>
        <c:noMultiLvlLbl val="0"/>
      </c:catAx>
      <c:valAx>
        <c:axId val="20857403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57373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'c1a7'!$E$35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'c1a7'!$C$61:$C$74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'c1a7'!$D$61:$D$74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0155357041062456"/>
                  <c:y val="-0.1474222864964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"/>
                  <c:y val="-0.03071297635342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3071297635342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84817951706573E-17"/>
                  <c:y val="-0.0429981668947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"/>
                  <c:y val="-0.0429981668947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5528335743616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"/>
                  <c:y val="-0.0429981668947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"/>
                  <c:y val="-0.0552833574361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675685479775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552833574361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3685557162411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"/>
                  <c:y val="-0.0491407621654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1.13927180682629E-16"/>
                  <c:y val="-0.0429981668947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1.13927180682629E-16"/>
                  <c:y val="-0.36855571624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'c1a7'!$C$61:$C$74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'c1a7'!$E$61:$E$74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4729064"/>
        <c:axId val="2084732072"/>
      </c:barChart>
      <c:catAx>
        <c:axId val="20847290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4732072"/>
        <c:crosses val="autoZero"/>
        <c:auto val="1"/>
        <c:lblAlgn val="ctr"/>
        <c:lblOffset val="100"/>
        <c:noMultiLvlLbl val="0"/>
      </c:catAx>
      <c:valAx>
        <c:axId val="20847320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47290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'c1a8'!$E$35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'c1a8'!$C$61:$C$74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'c1a8'!$D$61:$D$74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5959076712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0138089753337997"/>
                  <c:y val="-0.06138106427999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552429578519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"/>
                  <c:y val="-0.05014027185167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"/>
                  <c:y val="-0.0562061055763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08732089242515E-7"/>
                  <c:y val="-0.0505854950186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"/>
                  <c:y val="-0.044964884461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"/>
                  <c:y val="-0.044964884461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562061055763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562061055763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1.01264649296664E-16"/>
                  <c:y val="-0.0562061055763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1.01264649296664E-16"/>
                  <c:y val="-0.0562061055763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1.01264649296664E-16"/>
                  <c:y val="-0.0505854950186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86700704963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'c1a8'!$C$61:$C$74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'c1a8'!$E$61:$E$74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4659944"/>
        <c:axId val="2084640696"/>
      </c:barChart>
      <c:catAx>
        <c:axId val="20846599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4640696"/>
        <c:crosses val="autoZero"/>
        <c:auto val="1"/>
        <c:lblAlgn val="ctr"/>
        <c:lblOffset val="100"/>
        <c:noMultiLvlLbl val="0"/>
      </c:catAx>
      <c:valAx>
        <c:axId val="2084640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46599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'Plano D'!$B$60:$B$73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'Plano D'!$C$60:$C$73</c:f>
              <c:numCache>
                <c:formatCode>_(* #,##0.00_);_(* \(#,##0.00\);_(* "-"??_);_(@_)</c:formatCode>
                <c:ptCount val="14"/>
                <c:pt idx="1">
                  <c:v>1.55416807E6</c:v>
                </c:pt>
                <c:pt idx="2">
                  <c:v>1.55416807E6</c:v>
                </c:pt>
                <c:pt idx="3">
                  <c:v>1.55416807E6</c:v>
                </c:pt>
                <c:pt idx="4">
                  <c:v>1.55416807E6</c:v>
                </c:pt>
                <c:pt idx="5">
                  <c:v>1.572907039E6</c:v>
                </c:pt>
                <c:pt idx="6">
                  <c:v>1.587439956E6</c:v>
                </c:pt>
                <c:pt idx="7">
                  <c:v>1.5945285735E6</c:v>
                </c:pt>
                <c:pt idx="8">
                  <c:v>1.5945285735E6</c:v>
                </c:pt>
                <c:pt idx="9">
                  <c:v>1.5945285735E6</c:v>
                </c:pt>
                <c:pt idx="10">
                  <c:v>1.5945285735E6</c:v>
                </c:pt>
                <c:pt idx="11">
                  <c:v>1.5945285735E6</c:v>
                </c:pt>
                <c:pt idx="12">
                  <c:v>1.5945285735E6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'Plano D'!$B$60:$B$73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'Plano D'!$D$60:$D$73</c:f>
              <c:numCache>
                <c:formatCode>_(* #,##0.00_);_(* \(#,##0.00\);_(* "-"??_);_(@_)</c:formatCode>
                <c:ptCount val="14"/>
                <c:pt idx="0">
                  <c:v>1.55416807E6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18738.96899999997</c:v>
                </c:pt>
                <c:pt idx="5">
                  <c:v>14532.91699999998</c:v>
                </c:pt>
                <c:pt idx="6">
                  <c:v>7088.617499999985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1.5945285735E6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3219624"/>
        <c:axId val="2082986680"/>
      </c:barChart>
      <c:catAx>
        <c:axId val="20832196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2986680"/>
        <c:crosses val="autoZero"/>
        <c:auto val="1"/>
        <c:lblAlgn val="ctr"/>
        <c:lblOffset val="100"/>
        <c:noMultiLvlLbl val="0"/>
      </c:catAx>
      <c:valAx>
        <c:axId val="2082986680"/>
        <c:scaling>
          <c:orientation val="minMax"/>
          <c:min val="1.5E6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32196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'c1a9'!$E$35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'c1a9'!$C$61:$C$74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'c1a9'!$D$61:$D$74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534526606999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26580811620831E-17"/>
                  <c:y val="-0.0306905321399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306905321399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"/>
                  <c:y val="-0.0306905321399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"/>
                  <c:y val="-0.0429667449959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06323246483329E-17"/>
                  <c:y val="-0.0306905321399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"/>
                  <c:y val="-0.0368286385679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"/>
                  <c:y val="-0.0429667449959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552429578519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6138106427999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1.01264649296664E-16"/>
                  <c:y val="-0.049104851423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0138089753337986"/>
                  <c:y val="-0.0368286385679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1.01264649296664E-16"/>
                  <c:y val="-0.0368286385679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68286385679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'c1a9'!$C$61:$C$74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'c1a9'!$E$61:$E$74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4198920"/>
        <c:axId val="2094201928"/>
      </c:barChart>
      <c:catAx>
        <c:axId val="20941989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4201928"/>
        <c:crosses val="autoZero"/>
        <c:auto val="1"/>
        <c:lblAlgn val="ctr"/>
        <c:lblOffset val="100"/>
        <c:noMultiLvlLbl val="0"/>
      </c:catAx>
      <c:valAx>
        <c:axId val="2094201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41989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'c1a10'!$E$35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'c1a10'!$C$61:$C$74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'c1a10'!$D$61:$D$74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555556236026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"/>
                  <c:y val="-0.027777789929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27777789929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"/>
                  <c:y val="-0.03333334791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"/>
                  <c:y val="-0.04444446388646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500004593177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"/>
                  <c:y val="-0.03888890590065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"/>
                  <c:y val="-0.03888890590065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4444446388646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4444446388646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6111113784389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"/>
                  <c:y val="-0.04444446388646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"/>
                  <c:y val="-0.027777789929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833335010207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'c1a10'!$C$61:$C$74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'c1a10'!$E$61:$E$74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4280776"/>
        <c:axId val="2094283784"/>
      </c:barChart>
      <c:catAx>
        <c:axId val="20942807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4283784"/>
        <c:crosses val="autoZero"/>
        <c:auto val="1"/>
        <c:lblAlgn val="ctr"/>
        <c:lblOffset val="100"/>
        <c:noMultiLvlLbl val="0"/>
      </c:catAx>
      <c:valAx>
        <c:axId val="2094283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42807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'c2a1'!$E$35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'c2a1'!$C$61:$C$74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'c2a1'!$D$61:$D$74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1048591570398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"/>
                  <c:y val="-0.030690532139995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36828638567994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79894985458778E-17"/>
                  <c:y val="-0.055242957851992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"/>
                  <c:y val="-0.049104851423992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49104851423992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"/>
                  <c:y val="-0.049104851423992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"/>
                  <c:y val="-0.036828638567994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49104851423992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36828638567994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61381064279990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"/>
                  <c:y val="-0.036828638567994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"/>
                  <c:y val="-0.030690532139995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152671755725193"/>
                  <c:y val="-0.29462910854395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'c2a1'!$C$61:$C$74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'c2a1'!$E$61:$E$74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4361672"/>
        <c:axId val="2094364680"/>
      </c:barChart>
      <c:catAx>
        <c:axId val="20943616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4364680"/>
        <c:crosses val="autoZero"/>
        <c:auto val="1"/>
        <c:lblAlgn val="ctr"/>
        <c:lblOffset val="100"/>
        <c:noMultiLvlLbl val="0"/>
      </c:catAx>
      <c:valAx>
        <c:axId val="20943646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43616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'c2a2'!$E$35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'c2a2'!$C$61:$C$74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'c2a2'!$D$61:$D$74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401868746230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"/>
                  <c:y val="-0.0336448499095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95553280082777E-17"/>
                  <c:y val="-0.0280373749246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"/>
                  <c:y val="-0.0280373749246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3.9110656016555E-17"/>
                  <c:y val="-0.03925276642791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280373749246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"/>
                  <c:y val="-0.0336448499095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"/>
                  <c:y val="-0.0280373749246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560747498492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7.82213120331098E-17"/>
                  <c:y val="-0.0448597998793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560747498492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"/>
                  <c:y val="-0.0448597998793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"/>
                  <c:y val="-0.02242989993968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106666657707787"/>
                  <c:y val="-0.31401859915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'c2a2'!$C$61:$C$74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'c2a2'!$E$61:$E$74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4441736"/>
        <c:axId val="2094444744"/>
      </c:barChart>
      <c:catAx>
        <c:axId val="20944417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4444744"/>
        <c:crosses val="autoZero"/>
        <c:auto val="1"/>
        <c:lblAlgn val="ctr"/>
        <c:lblOffset val="100"/>
        <c:noMultiLvlLbl val="0"/>
      </c:catAx>
      <c:valAx>
        <c:axId val="2094444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44417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'c2a3'!$E$35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'c2a3'!$C$61:$C$74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'c2a3'!$D$61:$D$74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48571428571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"/>
                  <c:y val="-0.0342857142857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285714285714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"/>
                  <c:y val="-0.0285714285714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"/>
                  <c:y val="-0.0285714285714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342857142857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00106856628022149"/>
                  <c:y val="-0.0342857142857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"/>
                  <c:y val="-0.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5142857142857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571428571428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00106856628022149"/>
                  <c:y val="-0.05714285714285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"/>
                  <c:y val="-0.05142857142857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"/>
                  <c:y val="-0.0342857142857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885714285714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'c2a3'!$C$61:$C$74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'c2a3'!$E$61:$E$74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4522632"/>
        <c:axId val="2094525640"/>
      </c:barChart>
      <c:catAx>
        <c:axId val="20945226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4525640"/>
        <c:crosses val="autoZero"/>
        <c:auto val="1"/>
        <c:lblAlgn val="ctr"/>
        <c:lblOffset val="100"/>
        <c:noMultiLvlLbl val="0"/>
      </c:catAx>
      <c:valAx>
        <c:axId val="2094525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45226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'c2a4'!$E$35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'c2a4'!$C$61:$C$74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'c2a4'!$D$61:$D$74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0213903707288109"/>
                  <c:y val="-0.149999954573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"/>
                  <c:y val="-0.0288461451101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288461451101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"/>
                  <c:y val="-0.03461537413223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"/>
                  <c:y val="-0.0346153741322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4038460315426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"/>
                  <c:y val="-0.0461538321763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"/>
                  <c:y val="-0.0461538321763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5192306119834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5769229022038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3461537413223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"/>
                  <c:y val="-0.04038460315426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"/>
                  <c:y val="-0.0288461451101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86538344476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'c2a4'!$C$61:$C$74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'c2a4'!$E$61:$E$74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4603528"/>
        <c:axId val="2094606536"/>
      </c:barChart>
      <c:catAx>
        <c:axId val="20946035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4606536"/>
        <c:crosses val="autoZero"/>
        <c:auto val="1"/>
        <c:lblAlgn val="ctr"/>
        <c:lblOffset val="100"/>
        <c:noMultiLvlLbl val="0"/>
      </c:catAx>
      <c:valAx>
        <c:axId val="20946065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4603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'c2a5'!$E$35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'c2a5'!$C$61:$C$74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'c2a5'!$D$61:$D$74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0213713238062669"/>
                  <c:y val="-0.1449275362318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"/>
                  <c:y val="-0.02898550724637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2898550724637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"/>
                  <c:y val="-0.03478260869565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91803076972328E-17"/>
                  <c:y val="-0.0521739130434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521739130434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0106856619031332"/>
                  <c:y val="-0.0405797101449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"/>
                  <c:y val="-0.0463768115942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579710144927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3478260869565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405797101449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"/>
                  <c:y val="-0.03478260869565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"/>
                  <c:y val="-0.02898550724637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427426476125338"/>
                  <c:y val="-0.3710144927536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'c2a5'!$C$61:$C$74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'c2a5'!$E$61:$E$74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7135336"/>
        <c:axId val="2097110696"/>
      </c:barChart>
      <c:catAx>
        <c:axId val="20971353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7110696"/>
        <c:crosses val="autoZero"/>
        <c:auto val="1"/>
        <c:lblAlgn val="ctr"/>
        <c:lblOffset val="100"/>
        <c:noMultiLvlLbl val="0"/>
      </c:catAx>
      <c:valAx>
        <c:axId val="2097110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71353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'c2a6'!$E$35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'c2a6'!$C$61:$C$74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'c2a6'!$D$61:$D$74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0106477370582415"/>
                  <c:y val="-0.16153841261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"/>
                  <c:y val="-0.03461537413223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288461451101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"/>
                  <c:y val="-0.0288461451101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3.90412515390187E-17"/>
                  <c:y val="-0.0346153741322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3461537413223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"/>
                  <c:y val="-0.04038460315426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"/>
                  <c:y val="-0.04038460315426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5192306119834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461538321763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3461537413223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"/>
                  <c:y val="-0.0461538321763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"/>
                  <c:y val="-0.04038460315426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17307596212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'c2a6'!$C$61:$C$74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'c2a6'!$E$61:$E$74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6981288"/>
        <c:axId val="2096984296"/>
      </c:barChart>
      <c:catAx>
        <c:axId val="20969812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6984296"/>
        <c:crosses val="autoZero"/>
        <c:auto val="1"/>
        <c:lblAlgn val="ctr"/>
        <c:lblOffset val="100"/>
        <c:noMultiLvlLbl val="0"/>
      </c:catAx>
      <c:valAx>
        <c:axId val="20969842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69812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'c2a7'!$E$35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'c2a7'!$C$61:$C$74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'c2a7'!$D$61:$D$74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15942028985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"/>
                  <c:y val="-0.02898550724637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2898550724637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"/>
                  <c:y val="-0.02898550724637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"/>
                  <c:y val="-0.03478260869565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3478260869565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00106856628022149"/>
                  <c:y val="-0.0405797101449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"/>
                  <c:y val="-0.02898550724637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463768115942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521739130434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463768115942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"/>
                  <c:y val="-0.03478260869565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"/>
                  <c:y val="-0.03478260869565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130434782608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'c2a7'!$C$61:$C$74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'c2a7'!$E$61:$E$74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4681384"/>
        <c:axId val="2094684392"/>
      </c:barChart>
      <c:catAx>
        <c:axId val="2094681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4684392"/>
        <c:crosses val="autoZero"/>
        <c:auto val="1"/>
        <c:lblAlgn val="ctr"/>
        <c:lblOffset val="100"/>
        <c:noMultiLvlLbl val="0"/>
      </c:catAx>
      <c:valAx>
        <c:axId val="2094684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4681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'c2a8'!$E$35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'c2a8'!$C$61:$C$74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'c2a8'!$D$61:$D$74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0107047276207344"/>
                  <c:y val="-0.145631045695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"/>
                  <c:y val="-0.04077669279463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3495145096682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"/>
                  <c:y val="-0.04077669279463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"/>
                  <c:y val="-0.02912620913902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2912620913902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"/>
                  <c:y val="-0.04077669279463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"/>
                  <c:y val="-0.02912620913902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582524182780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582524182780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466019346224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"/>
                  <c:y val="-0.03495145096682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"/>
                  <c:y val="-0.02912620913902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786407188073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'c2a8'!$C$61:$C$74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'c2a8'!$E$61:$E$74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4762264"/>
        <c:axId val="2094765272"/>
      </c:barChart>
      <c:catAx>
        <c:axId val="20947622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4765272"/>
        <c:crosses val="autoZero"/>
        <c:auto val="1"/>
        <c:lblAlgn val="ctr"/>
        <c:lblOffset val="100"/>
        <c:noMultiLvlLbl val="0"/>
      </c:catAx>
      <c:valAx>
        <c:axId val="2094765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47622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'Resumo por mês geral'!$B$5:$B$18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'Resumo por mês geral'!$C$5:$C$18</c:f>
              <c:numCache>
                <c:formatCode>_(* #,##0.00_);_(* \(#,##0.00\);_(* "-"??_);_(@_)</c:formatCode>
                <c:ptCount val="14"/>
                <c:pt idx="1">
                  <c:v>1.3190403264E7</c:v>
                </c:pt>
                <c:pt idx="2">
                  <c:v>1.32068254488E7</c:v>
                </c:pt>
                <c:pt idx="3">
                  <c:v>1.32226485864E7</c:v>
                </c:pt>
                <c:pt idx="4">
                  <c:v>1.324225735152E7</c:v>
                </c:pt>
                <c:pt idx="5">
                  <c:v>1.328941083252E7</c:v>
                </c:pt>
                <c:pt idx="6">
                  <c:v>1.334127124232E7</c:v>
                </c:pt>
                <c:pt idx="7">
                  <c:v>1.343918138102E7</c:v>
                </c:pt>
                <c:pt idx="8">
                  <c:v>1.352868504122E7</c:v>
                </c:pt>
                <c:pt idx="9">
                  <c:v>1.363916498222E7</c:v>
                </c:pt>
                <c:pt idx="10">
                  <c:v>1.368802787582E7</c:v>
                </c:pt>
                <c:pt idx="11">
                  <c:v>1.373873484782E7</c:v>
                </c:pt>
                <c:pt idx="12">
                  <c:v>1.378210871342E7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'Resumo por mês geral'!$B$5:$B$18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'Resumo por mês geral'!$D$5:$D$18</c:f>
              <c:numCache>
                <c:formatCode>_(* #,##0.00_);_(* \(#,##0.00\);_(* "-"??_);_(@_)</c:formatCode>
                <c:ptCount val="14"/>
                <c:pt idx="0">
                  <c:v>1.3190403264E7</c:v>
                </c:pt>
                <c:pt idx="1">
                  <c:v>16422.18479999998</c:v>
                </c:pt>
                <c:pt idx="2">
                  <c:v>15823.13760000002</c:v>
                </c:pt>
                <c:pt idx="3">
                  <c:v>19608.76512</c:v>
                </c:pt>
                <c:pt idx="4">
                  <c:v>47153.48099999998</c:v>
                </c:pt>
                <c:pt idx="5">
                  <c:v>51860.40979999996</c:v>
                </c:pt>
                <c:pt idx="6">
                  <c:v>97910.13870000003</c:v>
                </c:pt>
                <c:pt idx="7">
                  <c:v>89503.66019999998</c:v>
                </c:pt>
                <c:pt idx="8">
                  <c:v>110479.941</c:v>
                </c:pt>
                <c:pt idx="9">
                  <c:v>48862.8936</c:v>
                </c:pt>
                <c:pt idx="10">
                  <c:v>50706.97200000003</c:v>
                </c:pt>
                <c:pt idx="11">
                  <c:v>43373.8656</c:v>
                </c:pt>
                <c:pt idx="12">
                  <c:v>27875.37600000001</c:v>
                </c:pt>
                <c:pt idx="13">
                  <c:v>1.380998408942E7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2473848"/>
        <c:axId val="2082491176"/>
      </c:barChart>
      <c:catAx>
        <c:axId val="20824738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2491176"/>
        <c:crosses val="autoZero"/>
        <c:auto val="1"/>
        <c:lblAlgn val="ctr"/>
        <c:lblOffset val="100"/>
        <c:noMultiLvlLbl val="0"/>
      </c:catAx>
      <c:valAx>
        <c:axId val="2082491176"/>
        <c:scaling>
          <c:orientation val="minMax"/>
          <c:min val="1.3E7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2473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'c2a9'!$E$35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'c2a9'!$C$61:$C$74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'c2a9'!$D$61:$D$74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41176447843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"/>
                  <c:y val="-0.0368286385679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306905321399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"/>
                  <c:y val="-0.0306905321399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"/>
                  <c:y val="-0.0552429578519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4910485142399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5.06323246483329E-17"/>
                  <c:y val="-0.04910485142399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"/>
                  <c:y val="-0.0368286385679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368286385679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552429578519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429667449959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"/>
                  <c:y val="-0.0429667449959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"/>
                  <c:y val="-0.0306905321399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68286385679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'c2a9'!$C$61:$C$74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'c2a9'!$E$61:$E$74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4843784"/>
        <c:axId val="2094846792"/>
      </c:barChart>
      <c:catAx>
        <c:axId val="20948437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4846792"/>
        <c:crosses val="autoZero"/>
        <c:auto val="1"/>
        <c:lblAlgn val="ctr"/>
        <c:lblOffset val="100"/>
        <c:noMultiLvlLbl val="0"/>
      </c:catAx>
      <c:valAx>
        <c:axId val="2094846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4843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'c2a10'!$E$35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'c2a10'!$C$61:$C$74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'c2a10'!$D$61:$D$74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29411764705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"/>
                  <c:y val="-0.0294117647058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95553280082777E-17"/>
                  <c:y val="-0.0294117647058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"/>
                  <c:y val="-0.041176470588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3.9110656016555E-17"/>
                  <c:y val="-0.0294117647058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294117647058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"/>
                  <c:y val="-0.0352941176470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"/>
                  <c:y val="-0.0470588235294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294117647058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7.82213120331098E-17"/>
                  <c:y val="-0.05882352941176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470588235294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"/>
                  <c:y val="-0.05882352941176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"/>
                  <c:y val="-0.0352941176470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319999973123362"/>
                  <c:y val="-0.294117647058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'c2a10'!$C$61:$C$74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'c2a10'!$E$61:$E$74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4924680"/>
        <c:axId val="2094927688"/>
      </c:barChart>
      <c:catAx>
        <c:axId val="20949246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4927688"/>
        <c:crosses val="autoZero"/>
        <c:auto val="1"/>
        <c:lblAlgn val="ctr"/>
        <c:lblOffset val="100"/>
        <c:noMultiLvlLbl val="0"/>
      </c:catAx>
      <c:valAx>
        <c:axId val="20949276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49246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'c3a1'!$E$35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'c3a1'!$C$61:$C$74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'c3a1'!$D$61:$D$74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42574212965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"/>
                  <c:y val="-0.0297029610343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0106761544895036"/>
                  <c:y val="-0.0297029610343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"/>
                  <c:y val="-0.0356435532412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"/>
                  <c:y val="-0.04752473765502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4752473765502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"/>
                  <c:y val="-0.0534653298619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"/>
                  <c:y val="-0.05940592206878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7.8290895166596E-17"/>
                  <c:y val="-0.05940592206878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534653298619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5346532986190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"/>
                  <c:y val="-0.05940592206878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"/>
                  <c:y val="-0.0356435532412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86138493447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'c3a1'!$C$61:$C$74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'c3a1'!$E$61:$E$74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5005320"/>
        <c:axId val="2095008328"/>
      </c:barChart>
      <c:catAx>
        <c:axId val="20950053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5008328"/>
        <c:crosses val="autoZero"/>
        <c:auto val="1"/>
        <c:lblAlgn val="ctr"/>
        <c:lblOffset val="100"/>
        <c:noMultiLvlLbl val="0"/>
      </c:catAx>
      <c:valAx>
        <c:axId val="20950083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50053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'c3a2'!$E$35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'c3a2'!$C$61:$C$74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'c3a2'!$D$61:$D$74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5502390008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"/>
                  <c:y val="-0.04593300743201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0"/>
                  <c:y val="-0.04593300743201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"/>
                  <c:y val="-0.0459330074320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"/>
                  <c:y val="-0.0344497555740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57416259290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"/>
                  <c:y val="-0.040191381503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"/>
                  <c:y val="-0.04593300743201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7.82909149109885E-17"/>
                  <c:y val="-0.05167463336101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7.82909149109885E-17"/>
                  <c:y val="-0.05167463336101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459330074320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"/>
                  <c:y val="-0.04593300743201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"/>
                  <c:y val="-0.040191381503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213523143639037"/>
                  <c:y val="-0.373205685385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'c3a2'!$C$61:$C$74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'c3a2'!$E$61:$E$74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116640184"/>
        <c:axId val="2086964216"/>
      </c:barChart>
      <c:catAx>
        <c:axId val="21166401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6964216"/>
        <c:crosses val="autoZero"/>
        <c:auto val="1"/>
        <c:lblAlgn val="ctr"/>
        <c:lblOffset val="100"/>
        <c:noMultiLvlLbl val="0"/>
      </c:catAx>
      <c:valAx>
        <c:axId val="2086964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1166401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'c3a3'!$E$35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'c3a3'!$C$61:$C$74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'c3a3'!$D$61:$D$74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010657193903783"/>
                  <c:y val="-0.1473145542719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"/>
                  <c:y val="-0.0306905321399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95379631193861E-17"/>
                  <c:y val="-0.0306905321399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0"/>
                  <c:y val="-0.042967228311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021314387807566"/>
                  <c:y val="-0.0306905321399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429667449959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0"/>
                  <c:y val="-0.0306905321399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0"/>
                  <c:y val="-0.0429667449959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7.81518524775435E-17"/>
                  <c:y val="-0.0736572771359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7.81518524775435E-17"/>
                  <c:y val="-0.06138106427999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552429578519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"/>
                  <c:y val="-0.0368286385679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"/>
                  <c:y val="-0.0306905321399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805625985359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'c3a3'!$C$61:$C$74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'c3a3'!$E$61:$E$74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4152568"/>
        <c:axId val="2094062168"/>
      </c:barChart>
      <c:catAx>
        <c:axId val="20941525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4062168"/>
        <c:crosses val="autoZero"/>
        <c:auto val="1"/>
        <c:lblAlgn val="ctr"/>
        <c:lblOffset val="100"/>
        <c:noMultiLvlLbl val="0"/>
      </c:catAx>
      <c:valAx>
        <c:axId val="2094062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41525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'c3a4'!$E$35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'c3a4'!$C$61:$C$74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'c3a4'!$D$61:$D$74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0107142851116825"/>
                  <c:y val="-0.14803759421026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21428570223365"/>
                  <c:y val="-0.30788065201190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'c3a4'!$C$61:$C$74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'c3a4'!$E$61:$E$74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4027144"/>
        <c:axId val="2094030152"/>
      </c:barChart>
      <c:catAx>
        <c:axId val="20940271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4030152"/>
        <c:crosses val="autoZero"/>
        <c:auto val="1"/>
        <c:lblAlgn val="ctr"/>
        <c:lblOffset val="100"/>
        <c:noMultiLvlLbl val="0"/>
      </c:catAx>
      <c:valAx>
        <c:axId val="20940301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40271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'c3a5'!$E$35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'c3a5'!$C$61:$C$74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'c3a5'!$D$61:$D$74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5541462317210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"/>
                  <c:y val="-0.040128683914510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"/>
                  <c:y val="-0.057206749156355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8.37661179622984E-8"/>
                  <c:y val="-0.060189876265466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62293363329583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5556490438695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"/>
                  <c:y val="-0.048168278965129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6968593925759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'c3a5'!$C$61:$C$74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'c3a5'!$E$61:$E$74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1510760"/>
        <c:axId val="2091513768"/>
      </c:barChart>
      <c:catAx>
        <c:axId val="20915107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1513768"/>
        <c:crosses val="autoZero"/>
        <c:auto val="1"/>
        <c:lblAlgn val="ctr"/>
        <c:lblOffset val="100"/>
        <c:noMultiLvlLbl val="0"/>
      </c:catAx>
      <c:valAx>
        <c:axId val="2091513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15107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'c3a6'!$C$61:$C$74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'c3a6'!$D$61:$D$74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-2.46192307703738E-18"/>
                  <c:y val="-0.15961251776131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48351986916742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60817264741167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"/>
                  <c:y val="-0.053480322943661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9991393065103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'c3a6'!$C$61:$C$74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'c3a6'!$E$61:$E$74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1581432"/>
        <c:axId val="2091584440"/>
      </c:barChart>
      <c:catAx>
        <c:axId val="20915814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1584440"/>
        <c:crosses val="autoZero"/>
        <c:auto val="1"/>
        <c:lblAlgn val="ctr"/>
        <c:lblOffset val="100"/>
        <c:noMultiLvlLbl val="0"/>
      </c:catAx>
      <c:valAx>
        <c:axId val="2091584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15814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'c3a7'!$E$35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'c3a7'!$C$61:$C$74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'c3a7'!$D$61:$D$74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4189948778227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8153792914789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'c3a7'!$C$61:$C$74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'c3a7'!$E$61:$E$74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7069160"/>
        <c:axId val="2097072168"/>
      </c:barChart>
      <c:catAx>
        <c:axId val="20970691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7072168"/>
        <c:crosses val="autoZero"/>
        <c:auto val="1"/>
        <c:lblAlgn val="ctr"/>
        <c:lblOffset val="100"/>
        <c:noMultiLvlLbl val="0"/>
      </c:catAx>
      <c:valAx>
        <c:axId val="2097072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7069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'c3a8'!$E$35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'c3a8'!$C$61:$C$74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'c3a8'!$D$61:$D$74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5417570063826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0174254558389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'c3a8'!$C$61:$C$74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'c3a8'!$E$61:$E$74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6863496"/>
        <c:axId val="2096866504"/>
      </c:barChart>
      <c:catAx>
        <c:axId val="20968634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6866504"/>
        <c:crosses val="autoZero"/>
        <c:auto val="1"/>
        <c:lblAlgn val="ctr"/>
        <c:lblOffset val="100"/>
        <c:noMultiLvlLbl val="0"/>
      </c:catAx>
      <c:valAx>
        <c:axId val="2096866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68634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'Resumo por ação'!$B$5:$B$8</c:f>
              <c:strCache>
                <c:ptCount val="4"/>
                <c:pt idx="0">
                  <c:v>Total LY</c:v>
                </c:pt>
                <c:pt idx="1">
                  <c:v>Plano A</c:v>
                </c:pt>
                <c:pt idx="2">
                  <c:v>Plano B</c:v>
                </c:pt>
                <c:pt idx="3">
                  <c:v>Novo Total</c:v>
                </c:pt>
              </c:strCache>
            </c:strRef>
          </c:cat>
          <c:val>
            <c:numRef>
              <c:f>'Resumo por ação'!$C$5:$C$8</c:f>
              <c:numCache>
                <c:formatCode>_(* #,##0.00_);_(* \(#,##0.00\);_(* "-"??_);_(@_)</c:formatCode>
                <c:ptCount val="4"/>
                <c:pt idx="1">
                  <c:v>9.275573034E6</c:v>
                </c:pt>
                <c:pt idx="2">
                  <c:v>9.68615206632E6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'Resumo por ação'!$B$5:$B$8</c:f>
              <c:strCache>
                <c:ptCount val="4"/>
                <c:pt idx="0">
                  <c:v>Total LY</c:v>
                </c:pt>
                <c:pt idx="1">
                  <c:v>Plano A</c:v>
                </c:pt>
                <c:pt idx="2">
                  <c:v>Plano B</c:v>
                </c:pt>
                <c:pt idx="3">
                  <c:v>Novo Total</c:v>
                </c:pt>
              </c:strCache>
            </c:strRef>
          </c:cat>
          <c:val>
            <c:numRef>
              <c:f>'Resumo por ação'!$D$5:$D$8</c:f>
              <c:numCache>
                <c:formatCode>_(* #,##0.00_);_(* \(#,##0.00\);_(* "-"??_);_(@_)</c:formatCode>
                <c:ptCount val="4"/>
                <c:pt idx="0">
                  <c:v>9.275573034E6</c:v>
                </c:pt>
                <c:pt idx="1">
                  <c:v>410579.0323200001</c:v>
                </c:pt>
                <c:pt idx="2">
                  <c:v>91525.86240000003</c:v>
                </c:pt>
                <c:pt idx="3">
                  <c:v>9.77767792872E6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2518200"/>
        <c:axId val="2082537096"/>
      </c:barChart>
      <c:catAx>
        <c:axId val="20825182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2537096"/>
        <c:crosses val="autoZero"/>
        <c:auto val="1"/>
        <c:lblAlgn val="ctr"/>
        <c:lblOffset val="100"/>
        <c:noMultiLvlLbl val="0"/>
      </c:catAx>
      <c:valAx>
        <c:axId val="2082537096"/>
        <c:scaling>
          <c:orientation val="minMax"/>
          <c:max val="1.0E7"/>
          <c:min val="1.5E6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25182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6" footer="0.314960620000006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'c3a9'!$E$35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'c3a9'!$C$61:$C$74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'c3a9'!$D$61:$D$74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6031380706626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6926171629188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'c3a9'!$C$61:$C$74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'c3a9'!$E$61:$E$74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6933256"/>
        <c:axId val="2096936264"/>
      </c:barChart>
      <c:catAx>
        <c:axId val="20969332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6936264"/>
        <c:crosses val="autoZero"/>
        <c:auto val="1"/>
        <c:lblAlgn val="ctr"/>
        <c:lblOffset val="100"/>
        <c:noMultiLvlLbl val="0"/>
      </c:catAx>
      <c:valAx>
        <c:axId val="2096936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69332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'c3a10'!$E$35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'c3a10'!$C$61:$C$74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'c3a10'!$D$61:$D$74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7478842708483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0"/>
                  <c:y val="-0.035540009301326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9572725437015E-17"/>
                  <c:y val="-0.030012679855990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7.82909017480592E-17"/>
                  <c:y val="-0.056721959934236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64664039126412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57803734634721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0"/>
                  <c:y val="-0.061805886200251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8387791571007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'c3a10'!$C$61:$C$74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'c3a10'!$E$61:$E$74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6698248"/>
        <c:axId val="2096701256"/>
      </c:barChart>
      <c:catAx>
        <c:axId val="20966982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6701256"/>
        <c:crosses val="autoZero"/>
        <c:auto val="1"/>
        <c:lblAlgn val="ctr"/>
        <c:lblOffset val="100"/>
        <c:noMultiLvlLbl val="0"/>
      </c:catAx>
      <c:valAx>
        <c:axId val="2096701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6698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'c4a1'!$E$35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'c4a1'!$C$61:$C$74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'c4a1'!$D$61:$D$74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57428522116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7367831183954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'c4a1'!$C$61:$C$74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'c4a1'!$E$61:$E$74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6641512"/>
        <c:axId val="2096644520"/>
      </c:barChart>
      <c:catAx>
        <c:axId val="20966415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6644520"/>
        <c:crosses val="autoZero"/>
        <c:auto val="1"/>
        <c:lblAlgn val="ctr"/>
        <c:lblOffset val="100"/>
        <c:noMultiLvlLbl val="0"/>
      </c:catAx>
      <c:valAx>
        <c:axId val="2096644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66415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'c4a2'!$E$35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'c4a2'!$C$61:$C$74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'c4a2'!$D$61:$D$74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2074166795479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040909251447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'c4a2'!$C$61:$C$74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'c4a2'!$E$61:$E$74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6580072"/>
        <c:axId val="2096583080"/>
      </c:barChart>
      <c:catAx>
        <c:axId val="20965800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6583080"/>
        <c:crosses val="autoZero"/>
        <c:auto val="1"/>
        <c:lblAlgn val="ctr"/>
        <c:lblOffset val="100"/>
        <c:noMultiLvlLbl val="0"/>
      </c:catAx>
      <c:valAx>
        <c:axId val="2096583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6580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'c4a3'!$E$35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'c4a3'!$C$61:$C$74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'c4a3'!$D$61:$D$74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5810991559799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7.74638917151691E-17"/>
                  <c:y val="-0.053606885513759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7.74638917151691E-17"/>
                  <c:y val="-0.050055556372670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9023393400179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'c4a3'!$C$61:$C$74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'c4a3'!$E$61:$E$74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6553368"/>
        <c:axId val="2096556376"/>
      </c:barChart>
      <c:catAx>
        <c:axId val="20965533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6556376"/>
        <c:crosses val="autoZero"/>
        <c:auto val="1"/>
        <c:lblAlgn val="ctr"/>
        <c:lblOffset val="100"/>
        <c:noMultiLvlLbl val="0"/>
      </c:catAx>
      <c:valAx>
        <c:axId val="2096556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6553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'c4a4'!$E$35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'c4a4'!$C$61:$C$74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'c4a4'!$D$61:$D$74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5843711131523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7758786263239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'c4a4'!$C$61:$C$74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'c4a4'!$E$61:$E$74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6463112"/>
        <c:axId val="2096466120"/>
      </c:barChart>
      <c:catAx>
        <c:axId val="20964631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6466120"/>
        <c:crosses val="autoZero"/>
        <c:auto val="1"/>
        <c:lblAlgn val="ctr"/>
        <c:lblOffset val="100"/>
        <c:noMultiLvlLbl val="0"/>
      </c:catAx>
      <c:valAx>
        <c:axId val="2096466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64631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'c4a5'!$E$35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'c4a5'!$C$61:$C$74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'c4a5'!$D$61:$D$74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6734360257723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50438796660989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57347441732674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8564431073399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'c4a5'!$C$61:$C$74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'c4a5'!$E$61:$E$74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6388952"/>
        <c:axId val="2096391960"/>
      </c:barChart>
      <c:catAx>
        <c:axId val="20963889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6391960"/>
        <c:crosses val="autoZero"/>
        <c:auto val="1"/>
        <c:lblAlgn val="ctr"/>
        <c:lblOffset val="100"/>
        <c:noMultiLvlLbl val="0"/>
      </c:catAx>
      <c:valAx>
        <c:axId val="2096391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6388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'c4a6'!$E$35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'c4a6'!$C$61:$C$74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'c4a6'!$D$61:$D$74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2.43360013759615E-18"/>
                  <c:y val="-0.15997032979573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8739381490357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'c4a6'!$C$61:$C$74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'c4a6'!$E$61:$E$74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6315896"/>
        <c:axId val="2096318808"/>
      </c:barChart>
      <c:catAx>
        <c:axId val="20963158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6318808"/>
        <c:crosses val="autoZero"/>
        <c:auto val="1"/>
        <c:lblAlgn val="ctr"/>
        <c:lblOffset val="100"/>
        <c:noMultiLvlLbl val="0"/>
      </c:catAx>
      <c:valAx>
        <c:axId val="2096318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6315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'c4a7'!$E$35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'c4a7'!$C$61:$C$74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'c4a7'!$D$61:$D$74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441009919385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138726610786555"/>
                  <c:y val="-0.32500699305933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'c4a7'!$C$61:$C$74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'c4a7'!$E$61:$E$74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6207976"/>
        <c:axId val="2096210984"/>
      </c:barChart>
      <c:catAx>
        <c:axId val="20962079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6210984"/>
        <c:crosses val="autoZero"/>
        <c:auto val="1"/>
        <c:lblAlgn val="ctr"/>
        <c:lblOffset val="100"/>
        <c:noMultiLvlLbl val="0"/>
      </c:catAx>
      <c:valAx>
        <c:axId val="2096210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62079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'c4a8'!$E$35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'c4a8'!$C$61:$C$74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'c4a8'!$D$61:$D$74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0107142860155874"/>
                  <c:y val="-0.17236478577945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8361569977552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'c4a8'!$C$61:$C$74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'c4a8'!$E$61:$E$74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6277192"/>
        <c:axId val="2096171400"/>
      </c:barChart>
      <c:catAx>
        <c:axId val="20962771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6171400"/>
        <c:crosses val="autoZero"/>
        <c:auto val="1"/>
        <c:lblAlgn val="ctr"/>
        <c:lblOffset val="100"/>
        <c:noMultiLvlLbl val="0"/>
      </c:catAx>
      <c:valAx>
        <c:axId val="20961714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62771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'Resumo por ação'!$H$5:$H$7</c:f>
              <c:strCache>
                <c:ptCount val="3"/>
                <c:pt idx="0">
                  <c:v>Total LY</c:v>
                </c:pt>
                <c:pt idx="1">
                  <c:v>Plano C</c:v>
                </c:pt>
                <c:pt idx="2">
                  <c:v>Novo Total</c:v>
                </c:pt>
              </c:strCache>
            </c:strRef>
          </c:cat>
          <c:val>
            <c:numRef>
              <c:f>'Resumo por ação'!$I$5:$I$7</c:f>
              <c:numCache>
                <c:formatCode>_(* #,##0.00_);_(* \(#,##0.00\);_(* "-"??_);_(@_)</c:formatCode>
                <c:ptCount val="3"/>
                <c:pt idx="1">
                  <c:v>2.36066216E6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'Resumo por ação'!$H$5:$H$7</c:f>
              <c:strCache>
                <c:ptCount val="3"/>
                <c:pt idx="0">
                  <c:v>Total LY</c:v>
                </c:pt>
                <c:pt idx="1">
                  <c:v>Plano C</c:v>
                </c:pt>
                <c:pt idx="2">
                  <c:v>Novo Total</c:v>
                </c:pt>
              </c:strCache>
            </c:strRef>
          </c:cat>
          <c:val>
            <c:numRef>
              <c:f>'Resumo por ação'!$J$5:$J$7</c:f>
              <c:numCache>
                <c:formatCode>_(* #,##0.00_);_(* \(#,##0.00\);_(* "-"??_);_(@_)</c:formatCode>
                <c:ptCount val="3"/>
                <c:pt idx="0">
                  <c:v>2.36066216E6</c:v>
                </c:pt>
                <c:pt idx="1">
                  <c:v>77115.42720000003</c:v>
                </c:pt>
                <c:pt idx="2">
                  <c:v>2.4377775872E6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6886296"/>
        <c:axId val="2086889304"/>
      </c:barChart>
      <c:catAx>
        <c:axId val="20868862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6889304"/>
        <c:crosses val="autoZero"/>
        <c:auto val="1"/>
        <c:lblAlgn val="ctr"/>
        <c:lblOffset val="100"/>
        <c:noMultiLvlLbl val="0"/>
      </c:catAx>
      <c:valAx>
        <c:axId val="2086889304"/>
        <c:scaling>
          <c:orientation val="minMax"/>
          <c:max val="3.0E6"/>
          <c:min val="1.5E6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6886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'c4a9'!$C$61:$C$74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'c4a9'!$D$61:$D$74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6840188849762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211081794195256"/>
                  <c:y val="-0.37935962334934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'c4a9'!$C$61:$C$74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'c4a9'!$E$61:$E$74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6105032"/>
        <c:axId val="2096108040"/>
      </c:barChart>
      <c:catAx>
        <c:axId val="20961050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6108040"/>
        <c:crosses val="autoZero"/>
        <c:auto val="1"/>
        <c:lblAlgn val="ctr"/>
        <c:lblOffset val="100"/>
        <c:noMultiLvlLbl val="0"/>
      </c:catAx>
      <c:valAx>
        <c:axId val="2096108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6105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'c4a10'!$E$35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'c4a10'!$C$61:$C$74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'c4a10'!$D$61:$D$74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5417570063826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876760355758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'c4a10'!$C$61:$C$74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'c4a10'!$E$61:$E$74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8459416"/>
        <c:axId val="2088462424"/>
      </c:barChart>
      <c:catAx>
        <c:axId val="20884594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8462424"/>
        <c:crosses val="autoZero"/>
        <c:auto val="1"/>
        <c:lblAlgn val="ctr"/>
        <c:lblOffset val="100"/>
        <c:noMultiLvlLbl val="0"/>
      </c:catAx>
      <c:valAx>
        <c:axId val="2088462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84594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'c5a1'!$E$35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'c5a1'!$C$61:$C$74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'c5a1'!$D$61:$D$74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6225529555284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47544416102916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7501164467117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'c5a1'!$C$61:$C$74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'c5a1'!$E$61:$E$74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8529864"/>
        <c:axId val="2088532872"/>
      </c:barChart>
      <c:catAx>
        <c:axId val="20885298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8532872"/>
        <c:crosses val="autoZero"/>
        <c:auto val="1"/>
        <c:lblAlgn val="ctr"/>
        <c:lblOffset val="100"/>
        <c:noMultiLvlLbl val="0"/>
      </c:catAx>
      <c:valAx>
        <c:axId val="20885328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85298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'c5a2'!$E$35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'c5a2'!$C$61:$C$74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'c5a2'!$D$61:$D$74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-2.45095207854946E-18"/>
                  <c:y val="-0.12750462761524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29610976113393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'c5a2'!$C$61:$C$74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'c5a2'!$E$61:$E$74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8598824"/>
        <c:axId val="2088601832"/>
      </c:barChart>
      <c:catAx>
        <c:axId val="20885988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8601832"/>
        <c:crosses val="autoZero"/>
        <c:auto val="1"/>
        <c:lblAlgn val="ctr"/>
        <c:lblOffset val="100"/>
        <c:noMultiLvlLbl val="0"/>
      </c:catAx>
      <c:valAx>
        <c:axId val="2088601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85988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'c5a3'!$E$35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'c5a3'!$C$61:$C$74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'c5a3'!$D$61:$D$74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010657193903783"/>
                  <c:y val="-0.14689872000283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10657193903783"/>
                  <c:y val="-0.38912695171517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'c5a3'!$C$61:$C$74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'c5a3'!$E$61:$E$74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8668040"/>
        <c:axId val="2088671048"/>
      </c:barChart>
      <c:catAx>
        <c:axId val="20886680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8671048"/>
        <c:crosses val="autoZero"/>
        <c:auto val="1"/>
        <c:lblAlgn val="ctr"/>
        <c:lblOffset val="100"/>
        <c:noMultiLvlLbl val="0"/>
      </c:catAx>
      <c:valAx>
        <c:axId val="20886710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86680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'c5a4'!$E$35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'c5a4'!$C$61:$C$74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'c5a4'!$D$61:$D$74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0106571930094856"/>
                  <c:y val="-0.17098640266107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4944283331930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106571930094856"/>
                  <c:y val="-0.3202929222546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'c5a4'!$C$61:$C$74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'c5a4'!$E$61:$E$74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8738488"/>
        <c:axId val="2088741496"/>
      </c:barChart>
      <c:catAx>
        <c:axId val="20887384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8741496"/>
        <c:crosses val="autoZero"/>
        <c:auto val="1"/>
        <c:lblAlgn val="ctr"/>
        <c:lblOffset val="100"/>
        <c:noMultiLvlLbl val="0"/>
      </c:catAx>
      <c:valAx>
        <c:axId val="2088741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8738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'c5a5'!$E$35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'c5a5'!$C$61:$C$74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'c5a5'!$D$61:$D$74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6031380706626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6926171629188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'c5a5'!$C$61:$C$74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'c5a5'!$E$61:$E$74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8323432"/>
        <c:axId val="2088326440"/>
      </c:barChart>
      <c:catAx>
        <c:axId val="20883234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8326440"/>
        <c:crosses val="autoZero"/>
        <c:auto val="1"/>
        <c:lblAlgn val="ctr"/>
        <c:lblOffset val="100"/>
        <c:noMultiLvlLbl val="0"/>
      </c:catAx>
      <c:valAx>
        <c:axId val="2088326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83234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'c5a6'!$E$35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'c5a6'!$C$61:$C$74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'c5a6'!$D$61:$D$74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010676156284469"/>
                  <c:y val="-0.16893468978384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47102578190104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8973093459391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'c5a6'!$C$61:$C$74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'c5a6'!$E$61:$E$74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8393800"/>
        <c:axId val="2088396808"/>
      </c:barChart>
      <c:catAx>
        <c:axId val="20883938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8396808"/>
        <c:crosses val="autoZero"/>
        <c:auto val="1"/>
        <c:lblAlgn val="ctr"/>
        <c:lblOffset val="100"/>
        <c:noMultiLvlLbl val="0"/>
      </c:catAx>
      <c:valAx>
        <c:axId val="2088396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83938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'c5a7'!$E$35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'c5a7'!$C$61:$C$74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'c5a7'!$D$61:$D$74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4535382262223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43004527889751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106856637012968"/>
                  <c:y val="-0.39754623597816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'c5a7'!$C$61:$C$74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'c5a7'!$E$61:$E$74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8260776"/>
        <c:axId val="2088163384"/>
      </c:barChart>
      <c:catAx>
        <c:axId val="20882607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8163384"/>
        <c:crosses val="autoZero"/>
        <c:auto val="1"/>
        <c:lblAlgn val="ctr"/>
        <c:lblOffset val="100"/>
        <c:noMultiLvlLbl val="0"/>
      </c:catAx>
      <c:valAx>
        <c:axId val="2088163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82607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'c5a8'!$E$35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'c5a8'!$C$61:$C$74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'c5a8'!$D$61:$D$74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4912023017601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7780456087466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'c5a8'!$C$61:$C$74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'c5a8'!$E$61:$E$74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1624248"/>
        <c:axId val="2091627256"/>
      </c:barChart>
      <c:catAx>
        <c:axId val="20916242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1627256"/>
        <c:crosses val="autoZero"/>
        <c:auto val="1"/>
        <c:lblAlgn val="ctr"/>
        <c:lblOffset val="100"/>
        <c:noMultiLvlLbl val="0"/>
      </c:catAx>
      <c:valAx>
        <c:axId val="2091627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1624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'Resumo por ação'!$N$5:$N$7</c:f>
              <c:strCache>
                <c:ptCount val="3"/>
                <c:pt idx="0">
                  <c:v>Total LY</c:v>
                </c:pt>
                <c:pt idx="1">
                  <c:v>Plano D</c:v>
                </c:pt>
                <c:pt idx="2">
                  <c:v>Novo Total</c:v>
                </c:pt>
              </c:strCache>
            </c:strRef>
          </c:cat>
          <c:val>
            <c:numRef>
              <c:f>'Resumo por ação'!$O$5:$O$7</c:f>
              <c:numCache>
                <c:formatCode>_(* #,##0.00_);_(* \(#,##0.00\);_(* "-"??_);_(@_)</c:formatCode>
                <c:ptCount val="3"/>
                <c:pt idx="1">
                  <c:v>1.55416807E6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'Resumo por ação'!$N$5:$N$7</c:f>
              <c:strCache>
                <c:ptCount val="3"/>
                <c:pt idx="0">
                  <c:v>Total LY</c:v>
                </c:pt>
                <c:pt idx="1">
                  <c:v>Plano D</c:v>
                </c:pt>
                <c:pt idx="2">
                  <c:v>Novo Total</c:v>
                </c:pt>
              </c:strCache>
            </c:strRef>
          </c:cat>
          <c:val>
            <c:numRef>
              <c:f>'Resumo por ação'!$P$5:$P$7</c:f>
              <c:numCache>
                <c:formatCode>_(* #,##0.00_);_(* \(#,##0.00\);_(* "-"??_);_(@_)</c:formatCode>
                <c:ptCount val="3"/>
                <c:pt idx="0">
                  <c:v>1.55416807E6</c:v>
                </c:pt>
                <c:pt idx="1">
                  <c:v>40360.50349999994</c:v>
                </c:pt>
                <c:pt idx="2">
                  <c:v>1.5945285735E6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0712984"/>
        <c:axId val="2090623704"/>
      </c:barChart>
      <c:catAx>
        <c:axId val="20907129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0623704"/>
        <c:crosses val="autoZero"/>
        <c:auto val="1"/>
        <c:lblAlgn val="ctr"/>
        <c:lblOffset val="100"/>
        <c:noMultiLvlLbl val="0"/>
      </c:catAx>
      <c:valAx>
        <c:axId val="2090623704"/>
        <c:scaling>
          <c:orientation val="minMax"/>
          <c:max val="2.0E6"/>
          <c:min val="1.5E6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0712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'c5a9'!$E$35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'c5a9'!$C$61:$C$74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'c5a9'!$D$61:$D$74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0214094552414687"/>
                  <c:y val="-0.16075438641419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59456896178704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0107047276207344"/>
                  <c:y val="-0.326286164902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'c5a9'!$C$61:$C$74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'c5a9'!$E$61:$E$74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8198872"/>
        <c:axId val="2088151288"/>
      </c:barChart>
      <c:catAx>
        <c:axId val="20881988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8151288"/>
        <c:crosses val="autoZero"/>
        <c:auto val="1"/>
        <c:lblAlgn val="ctr"/>
        <c:lblOffset val="100"/>
        <c:noMultiLvlLbl val="0"/>
      </c:catAx>
      <c:valAx>
        <c:axId val="2088151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8198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'c5a10'!$E$35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'c5a10'!$C$61:$C$74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'c5a10'!$D$61:$D$74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2.45313861432731E-18"/>
                  <c:y val="-0.16734360257723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7981906890618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'c5a10'!$C$61:$C$74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'c5a10'!$E$61:$E$74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8077864"/>
        <c:axId val="2088070504"/>
      </c:barChart>
      <c:catAx>
        <c:axId val="20880778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8070504"/>
        <c:crosses val="autoZero"/>
        <c:auto val="1"/>
        <c:lblAlgn val="ctr"/>
        <c:lblOffset val="100"/>
        <c:noMultiLvlLbl val="0"/>
      </c:catAx>
      <c:valAx>
        <c:axId val="2088070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80778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'c6a1'!$E$35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'c6a1'!$C$61:$C$74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'c6a1'!$D$61:$D$74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-2.45095207854946E-18"/>
                  <c:y val="-0.14785321200431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54487043681496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40483728545255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55595478804991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9172885371877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'c6a1'!$C$61:$C$74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'c6a1'!$E$61:$E$74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1683384"/>
        <c:axId val="2091686392"/>
      </c:barChart>
      <c:catAx>
        <c:axId val="2091683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1686392"/>
        <c:crosses val="autoZero"/>
        <c:auto val="1"/>
        <c:lblAlgn val="ctr"/>
        <c:lblOffset val="100"/>
        <c:noMultiLvlLbl val="0"/>
      </c:catAx>
      <c:valAx>
        <c:axId val="2091686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1683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'c6a2'!$E$35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'c6a2'!$C$61:$C$74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'c6a2'!$D$61:$D$74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4260832166582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46907582144240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7438093925944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'c6a2'!$C$61:$C$74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'c6a2'!$E$61:$E$74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1758280"/>
        <c:axId val="2091761288"/>
      </c:barChart>
      <c:catAx>
        <c:axId val="20917582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1761288"/>
        <c:crosses val="autoZero"/>
        <c:auto val="1"/>
        <c:lblAlgn val="ctr"/>
        <c:lblOffset val="100"/>
        <c:noMultiLvlLbl val="0"/>
      </c:catAx>
      <c:valAx>
        <c:axId val="2091761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17582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'c6a3'!$E$35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'c6a3'!$C$61:$C$74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'c6a3'!$D$61:$D$74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6151836074943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56264038488794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52529920873034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8564431073399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'c6a3'!$C$61:$C$74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'c6a3'!$E$61:$E$74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1829960"/>
        <c:axId val="2091832968"/>
      </c:barChart>
      <c:catAx>
        <c:axId val="20918299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1832968"/>
        <c:crosses val="autoZero"/>
        <c:auto val="1"/>
        <c:lblAlgn val="ctr"/>
        <c:lblOffset val="100"/>
        <c:noMultiLvlLbl val="0"/>
      </c:catAx>
      <c:valAx>
        <c:axId val="2091832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18299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'c6a4'!$E$35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'c6a4'!$C$61:$C$74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'c6a4'!$D$61:$D$74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6636186139911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107142851116825"/>
                  <c:y val="-0.326286164902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'c6a4'!$C$61:$C$74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'c6a4'!$E$61:$E$74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8066312"/>
        <c:axId val="2087775592"/>
      </c:barChart>
      <c:catAx>
        <c:axId val="20880663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7775592"/>
        <c:crosses val="autoZero"/>
        <c:auto val="1"/>
        <c:lblAlgn val="ctr"/>
        <c:lblOffset val="100"/>
        <c:noMultiLvlLbl val="0"/>
      </c:catAx>
      <c:valAx>
        <c:axId val="2087775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8066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'c6a5'!$E$35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'c6a5'!$C$61:$C$74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'c6a5'!$D$61:$D$74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4970033745782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8682879640045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'c6a5'!$C$61:$C$74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'c6a5'!$E$61:$E$74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1888440"/>
        <c:axId val="2091891448"/>
      </c:barChart>
      <c:catAx>
        <c:axId val="20918884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1891448"/>
        <c:crosses val="autoZero"/>
        <c:auto val="1"/>
        <c:lblAlgn val="ctr"/>
        <c:lblOffset val="100"/>
        <c:noMultiLvlLbl val="0"/>
      </c:catAx>
      <c:valAx>
        <c:axId val="20918914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18884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'c6a6'!$E$35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'c6a6'!$C$61:$C$74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'c6a6'!$D$61:$D$74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-2.44224518498245E-18"/>
                  <c:y val="-0.1717700754828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9623717115422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'c6a6'!$C$61:$C$74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'c6a6'!$E$61:$E$74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1398536"/>
        <c:axId val="2091401544"/>
      </c:barChart>
      <c:catAx>
        <c:axId val="20913985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1401544"/>
        <c:crosses val="autoZero"/>
        <c:auto val="1"/>
        <c:lblAlgn val="ctr"/>
        <c:lblOffset val="100"/>
        <c:noMultiLvlLbl val="0"/>
      </c:catAx>
      <c:valAx>
        <c:axId val="2091401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1398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'c6a7'!$E$35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'c6a7'!$C$61:$C$74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'c6a7'!$D$61:$D$74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5004158414545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7253173071435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'c6a7'!$C$61:$C$74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'c6a7'!$E$61:$E$74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116538200"/>
        <c:axId val="2116506008"/>
      </c:barChart>
      <c:catAx>
        <c:axId val="21165382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16506008"/>
        <c:crosses val="autoZero"/>
        <c:auto val="1"/>
        <c:lblAlgn val="ctr"/>
        <c:lblOffset val="100"/>
        <c:noMultiLvlLbl val="0"/>
      </c:catAx>
      <c:valAx>
        <c:axId val="2116506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1165382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'c6a8'!$E$35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'c6a8'!$C$61:$C$74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'c6a8'!$D$61:$D$74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6031380706626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107334522915374"/>
                  <c:y val="-0.37539982271989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'c6a8'!$C$61:$C$74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'c6a8'!$E$61:$E$74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7850856"/>
        <c:axId val="2087853864"/>
      </c:barChart>
      <c:catAx>
        <c:axId val="20878508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7853864"/>
        <c:crosses val="autoZero"/>
        <c:auto val="1"/>
        <c:lblAlgn val="ctr"/>
        <c:lblOffset val="100"/>
        <c:noMultiLvlLbl val="0"/>
      </c:catAx>
      <c:valAx>
        <c:axId val="2087853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7850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'Resumo por ação'!$B$21:$B$26</c:f>
              <c:strCache>
                <c:ptCount val="6"/>
                <c:pt idx="0">
                  <c:v>Total LY</c:v>
                </c:pt>
                <c:pt idx="1">
                  <c:v>Plano A</c:v>
                </c:pt>
                <c:pt idx="2">
                  <c:v>Plano B</c:v>
                </c:pt>
                <c:pt idx="3">
                  <c:v>Plano C</c:v>
                </c:pt>
                <c:pt idx="4">
                  <c:v>Plano D</c:v>
                </c:pt>
                <c:pt idx="5">
                  <c:v>Novo Total</c:v>
                </c:pt>
              </c:strCache>
            </c:strRef>
          </c:cat>
          <c:val>
            <c:numRef>
              <c:f>'Resumo por ação'!$C$21:$C$26</c:f>
              <c:numCache>
                <c:formatCode>_(* #,##0.00_);_(* \(#,##0.00\);_(* "-"??_);_(@_)</c:formatCode>
                <c:ptCount val="6"/>
                <c:pt idx="1">
                  <c:v>1.3190403264E7</c:v>
                </c:pt>
                <c:pt idx="2">
                  <c:v>1.360098229632E7</c:v>
                </c:pt>
                <c:pt idx="3">
                  <c:v>1.369250815872E7</c:v>
                </c:pt>
                <c:pt idx="4">
                  <c:v>1.376962358592E7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'Resumo por ação'!$B$21:$B$26</c:f>
              <c:strCache>
                <c:ptCount val="6"/>
                <c:pt idx="0">
                  <c:v>Total LY</c:v>
                </c:pt>
                <c:pt idx="1">
                  <c:v>Plano A</c:v>
                </c:pt>
                <c:pt idx="2">
                  <c:v>Plano B</c:v>
                </c:pt>
                <c:pt idx="3">
                  <c:v>Plano C</c:v>
                </c:pt>
                <c:pt idx="4">
                  <c:v>Plano D</c:v>
                </c:pt>
                <c:pt idx="5">
                  <c:v>Novo Total</c:v>
                </c:pt>
              </c:strCache>
            </c:strRef>
          </c:cat>
          <c:val>
            <c:numRef>
              <c:f>'Resumo por ação'!$D$21:$D$26</c:f>
              <c:numCache>
                <c:formatCode>_(* #,##0.00_);_(* \(#,##0.00\);_(* "-"??_);_(@_)</c:formatCode>
                <c:ptCount val="6"/>
                <c:pt idx="0">
                  <c:v>1.3190403264E7</c:v>
                </c:pt>
                <c:pt idx="1">
                  <c:v>410579.0323200001</c:v>
                </c:pt>
                <c:pt idx="2">
                  <c:v>91525.86240000003</c:v>
                </c:pt>
                <c:pt idx="3">
                  <c:v>77115.42720000003</c:v>
                </c:pt>
                <c:pt idx="4">
                  <c:v>40360.50349999994</c:v>
                </c:pt>
                <c:pt idx="5">
                  <c:v>1.380998408942E7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7346024"/>
        <c:axId val="2087349032"/>
      </c:barChart>
      <c:catAx>
        <c:axId val="20873460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7349032"/>
        <c:crosses val="autoZero"/>
        <c:auto val="1"/>
        <c:lblAlgn val="ctr"/>
        <c:lblOffset val="100"/>
        <c:noMultiLvlLbl val="0"/>
      </c:catAx>
      <c:valAx>
        <c:axId val="2087349032"/>
        <c:scaling>
          <c:orientation val="minMax"/>
          <c:min val="1.2E7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73460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'c6a9'!$E$35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'c6a9'!$C$61:$C$74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'c6a9'!$D$61:$D$74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-2.44224518498245E-18"/>
                  <c:y val="-0.15569311892162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6816858525058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'c6a9'!$C$61:$C$74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'c6a9'!$E$61:$E$74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1300344"/>
        <c:axId val="2091303352"/>
      </c:barChart>
      <c:catAx>
        <c:axId val="20913003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1303352"/>
        <c:crosses val="autoZero"/>
        <c:auto val="1"/>
        <c:lblAlgn val="ctr"/>
        <c:lblOffset val="100"/>
        <c:noMultiLvlLbl val="0"/>
      </c:catAx>
      <c:valAx>
        <c:axId val="2091303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13003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'c6a10'!$E$35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'c6a10'!$C$61:$C$74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'c6a10'!$D$61:$D$74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556925888280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214669027687911"/>
                  <c:y val="-0.36816795769867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'c6a10'!$C$61:$C$74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'c6a10'!$E$61:$E$74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1114280"/>
        <c:axId val="2091117288"/>
      </c:barChart>
      <c:catAx>
        <c:axId val="20911142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1117288"/>
        <c:crosses val="autoZero"/>
        <c:auto val="1"/>
        <c:lblAlgn val="ctr"/>
        <c:lblOffset val="100"/>
        <c:noMultiLvlLbl val="0"/>
      </c:catAx>
      <c:valAx>
        <c:axId val="2091117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11142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'c7a1'!$E$35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'c7a1'!$C$61:$C$74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'c7a1'!$D$61:$D$74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626601890305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"/>
                  <c:y val="-0.043432893986124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0"/>
                  <c:y val="-0.051274956847405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0"/>
                  <c:y val="-0.050262713174719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7935945184225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'c7a1'!$C$61:$C$74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'c7a1'!$E$61:$E$74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1187096"/>
        <c:axId val="2091190104"/>
      </c:barChart>
      <c:catAx>
        <c:axId val="20911870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1190104"/>
        <c:crosses val="autoZero"/>
        <c:auto val="1"/>
        <c:lblAlgn val="ctr"/>
        <c:lblOffset val="100"/>
        <c:noMultiLvlLbl val="0"/>
      </c:catAx>
      <c:valAx>
        <c:axId val="2091190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11870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'c7a2'!$E$35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'c7a2'!$C$61:$C$74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'c7a2'!$D$61:$D$74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-1.68428144345377E-7"/>
                  <c:y val="-0.1470125057897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8209356183418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'c7a2'!$C$61:$C$74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'c7a2'!$E$61:$E$74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7898616"/>
        <c:axId val="2087901624"/>
      </c:barChart>
      <c:catAx>
        <c:axId val="20878986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7901624"/>
        <c:crosses val="autoZero"/>
        <c:auto val="1"/>
        <c:lblAlgn val="ctr"/>
        <c:lblOffset val="100"/>
        <c:noMultiLvlLbl val="0"/>
      </c:catAx>
      <c:valAx>
        <c:axId val="2087901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78986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'c7a3'!$E$35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'c7a3'!$C$61:$C$74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'c7a3'!$D$61:$D$74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6034224268379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10676156284469"/>
                  <c:y val="-0.36846943586836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'c7a3'!$C$61:$C$74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'c7a3'!$E$61:$E$74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7968632"/>
        <c:axId val="2087971640"/>
      </c:barChart>
      <c:catAx>
        <c:axId val="20879686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7971640"/>
        <c:crosses val="autoZero"/>
        <c:auto val="1"/>
        <c:lblAlgn val="ctr"/>
        <c:lblOffset val="100"/>
        <c:noMultiLvlLbl val="0"/>
      </c:catAx>
      <c:valAx>
        <c:axId val="2087971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79686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'c7a4'!$E$35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'c7a4'!$C$61:$C$74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'c7a4'!$D$61:$D$74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0106666657707787"/>
                  <c:y val="-0.16465956461324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7621120889300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'c7a4'!$C$61:$C$74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'c7a4'!$E$61:$E$74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87482088"/>
        <c:axId val="2087485096"/>
      </c:barChart>
      <c:catAx>
        <c:axId val="20874820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87485096"/>
        <c:crosses val="autoZero"/>
        <c:auto val="1"/>
        <c:lblAlgn val="ctr"/>
        <c:lblOffset val="100"/>
        <c:noMultiLvlLbl val="0"/>
      </c:catAx>
      <c:valAx>
        <c:axId val="2087485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874820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'c7a5'!$E$35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'c7a5'!$C$61:$C$74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'c7a5'!$D$61:$D$74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0212201573783782"/>
                  <c:y val="-0.17156453269428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1203149606299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'c7a5'!$C$61:$C$74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'c7a5'!$E$61:$E$74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1045512"/>
        <c:axId val="2091048520"/>
      </c:barChart>
      <c:catAx>
        <c:axId val="20910455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1048520"/>
        <c:crosses val="autoZero"/>
        <c:auto val="1"/>
        <c:lblAlgn val="ctr"/>
        <c:lblOffset val="100"/>
        <c:noMultiLvlLbl val="0"/>
      </c:catAx>
      <c:valAx>
        <c:axId val="2091048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10455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'c7a6'!$C$61:$C$74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'c7a6'!$D$61:$D$74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-2.43144848110738E-18"/>
                  <c:y val="-0.16636186139911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7675343976644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'c7a6'!$C$61:$C$74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'c7a6'!$E$61:$E$74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0984200"/>
        <c:axId val="2090987208"/>
      </c:barChart>
      <c:catAx>
        <c:axId val="20909842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0987208"/>
        <c:crosses val="autoZero"/>
        <c:auto val="1"/>
        <c:lblAlgn val="ctr"/>
        <c:lblOffset val="100"/>
        <c:noMultiLvlLbl val="0"/>
      </c:catAx>
      <c:valAx>
        <c:axId val="2090987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09842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'c7a7'!$E$35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'c7a7'!$C$61:$C$74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'c7a7'!$D$61:$D$74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-2.44224518498245E-18"/>
                  <c:y val="-0.15244953908044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00106571930094856"/>
                  <c:y val="-0.37325280444914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'c7a7'!$C$61:$C$74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'c7a7'!$E$61:$E$74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0874600"/>
        <c:axId val="2090877608"/>
      </c:barChart>
      <c:catAx>
        <c:axId val="20908746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0877608"/>
        <c:crosses val="autoZero"/>
        <c:auto val="1"/>
        <c:lblAlgn val="ctr"/>
        <c:lblOffset val="100"/>
        <c:noMultiLvlLbl val="0"/>
      </c:catAx>
      <c:valAx>
        <c:axId val="2090877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08746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'c7a8'!$E$35</c:f>
          <c:strCache>
            <c:ptCount val="1"/>
            <c:pt idx="0">
              <c:v>Total da categoria em ()</c:v>
            </c:pt>
          </c:strCache>
        </c:strRef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'c7a8'!$C$61:$C$74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'c7a8'!$D$61:$D$74</c:f>
              <c:numCache>
                <c:formatCode>_(* #,##0.00_);_(* \(#,##0.00\);_(* "-"??_);_(@_)</c:formatCode>
                <c:ptCount val="14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</c:numCache>
            </c:numRef>
          </c:val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.0"/>
                  <c:y val="-0.16112890888638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0"/>
                  <c:y val="-0.38111451068616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'c7a8'!$C$61:$C$74</c:f>
              <c:strCache>
                <c:ptCount val="14"/>
                <c:pt idx="0">
                  <c:v>Total LY</c:v>
                </c:pt>
                <c:pt idx="1">
                  <c:v>Jan</c:v>
                </c:pt>
                <c:pt idx="2">
                  <c:v>Fev</c:v>
                </c:pt>
                <c:pt idx="3">
                  <c:v>Mar</c:v>
                </c:pt>
                <c:pt idx="4">
                  <c:v>Abr</c:v>
                </c:pt>
                <c:pt idx="5">
                  <c:v>Mai</c:v>
                </c:pt>
                <c:pt idx="6">
                  <c:v>Jun</c:v>
                </c:pt>
                <c:pt idx="7">
                  <c:v>Jul</c:v>
                </c:pt>
                <c:pt idx="8">
                  <c:v>Ago</c:v>
                </c:pt>
                <c:pt idx="9">
                  <c:v>Set</c:v>
                </c:pt>
                <c:pt idx="10">
                  <c:v>Out</c:v>
                </c:pt>
                <c:pt idx="11">
                  <c:v>Nov</c:v>
                </c:pt>
                <c:pt idx="12">
                  <c:v>Dez</c:v>
                </c:pt>
                <c:pt idx="13">
                  <c:v>Novo Total</c:v>
                </c:pt>
              </c:strCache>
            </c:strRef>
          </c:cat>
          <c:val>
            <c:numRef>
              <c:f>'c7a8'!$E$61:$E$74</c:f>
              <c:numCache>
                <c:formatCode>_(* #,##0.00_);_(* \(#,##0.00\);_(* "-"??_);_(@_)</c:formatCode>
                <c:ptCount val="14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90943720"/>
        <c:axId val="2090946728"/>
      </c:barChart>
      <c:catAx>
        <c:axId val="20909437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90946728"/>
        <c:crosses val="autoZero"/>
        <c:auto val="1"/>
        <c:lblAlgn val="ctr"/>
        <c:lblOffset val="100"/>
        <c:noMultiLvlLbl val="0"/>
      </c:catAx>
      <c:valAx>
        <c:axId val="2090946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one"/>
        <c:crossAx val="20909437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5" l="0.511811024" r="0.511811024" t="0.787401575" header="0.314960620000007" footer="0.314960620000007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Total Categoria 1'!A1"/><Relationship Id="rId2" Type="http://schemas.openxmlformats.org/officeDocument/2006/relationships/hyperlink" Target="#'Menu Cat'!A1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Relationship Id="rId2" Type="http://schemas.openxmlformats.org/officeDocument/2006/relationships/hyperlink" Target="#'Menu c7'!A1"/><Relationship Id="rId3" Type="http://schemas.openxmlformats.org/officeDocument/2006/relationships/image" Target="../media/image2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Relationship Id="rId2" Type="http://schemas.openxmlformats.org/officeDocument/2006/relationships/hyperlink" Target="#'Menu c7'!A1"/><Relationship Id="rId3" Type="http://schemas.openxmlformats.org/officeDocument/2006/relationships/image" Target="../media/image2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Relationship Id="rId2" Type="http://schemas.openxmlformats.org/officeDocument/2006/relationships/hyperlink" Target="#'Menu c8'!A1"/><Relationship Id="rId3" Type="http://schemas.openxmlformats.org/officeDocument/2006/relationships/image" Target="../media/image2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Relationship Id="rId2" Type="http://schemas.openxmlformats.org/officeDocument/2006/relationships/hyperlink" Target="#'Menu c8'!A1"/><Relationship Id="rId3" Type="http://schemas.openxmlformats.org/officeDocument/2006/relationships/image" Target="../media/image2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Relationship Id="rId2" Type="http://schemas.openxmlformats.org/officeDocument/2006/relationships/hyperlink" Target="#'Menu c8'!A1"/><Relationship Id="rId3" Type="http://schemas.openxmlformats.org/officeDocument/2006/relationships/image" Target="../media/image2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Relationship Id="rId2" Type="http://schemas.openxmlformats.org/officeDocument/2006/relationships/hyperlink" Target="#'Menu c8'!A1"/><Relationship Id="rId3" Type="http://schemas.openxmlformats.org/officeDocument/2006/relationships/image" Target="../media/image2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Relationship Id="rId2" Type="http://schemas.openxmlformats.org/officeDocument/2006/relationships/hyperlink" Target="#'Menu c8'!A1"/><Relationship Id="rId3" Type="http://schemas.openxmlformats.org/officeDocument/2006/relationships/image" Target="../media/image2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Relationship Id="rId2" Type="http://schemas.openxmlformats.org/officeDocument/2006/relationships/hyperlink" Target="#'Menu c8'!A1"/><Relationship Id="rId3" Type="http://schemas.openxmlformats.org/officeDocument/2006/relationships/image" Target="../media/image2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Relationship Id="rId2" Type="http://schemas.openxmlformats.org/officeDocument/2006/relationships/hyperlink" Target="#'Menu c8'!A1"/><Relationship Id="rId3" Type="http://schemas.openxmlformats.org/officeDocument/2006/relationships/image" Target="../media/image2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Relationship Id="rId2" Type="http://schemas.openxmlformats.org/officeDocument/2006/relationships/hyperlink" Target="#'Menu c8'!A1"/><Relationship Id="rId3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Total Categoria 2'!A1"/><Relationship Id="rId2" Type="http://schemas.openxmlformats.org/officeDocument/2006/relationships/hyperlink" Target="#'Total Categoria 1'!A1"/><Relationship Id="rId3" Type="http://schemas.openxmlformats.org/officeDocument/2006/relationships/hyperlink" Target="#'Menu Cat'!A1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Relationship Id="rId2" Type="http://schemas.openxmlformats.org/officeDocument/2006/relationships/hyperlink" Target="#'Menu c8'!A1"/><Relationship Id="rId3" Type="http://schemas.openxmlformats.org/officeDocument/2006/relationships/image" Target="../media/image2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Relationship Id="rId2" Type="http://schemas.openxmlformats.org/officeDocument/2006/relationships/hyperlink" Target="#'Menu c8'!A1"/><Relationship Id="rId3" Type="http://schemas.openxmlformats.org/officeDocument/2006/relationships/image" Target="../media/image2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Relationship Id="rId2" Type="http://schemas.openxmlformats.org/officeDocument/2006/relationships/hyperlink" Target="#'Menu c9'!A1"/><Relationship Id="rId3" Type="http://schemas.openxmlformats.org/officeDocument/2006/relationships/image" Target="../media/image2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Relationship Id="rId2" Type="http://schemas.openxmlformats.org/officeDocument/2006/relationships/hyperlink" Target="#'Menu c9'!A1"/><Relationship Id="rId3" Type="http://schemas.openxmlformats.org/officeDocument/2006/relationships/image" Target="../media/image2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Relationship Id="rId2" Type="http://schemas.openxmlformats.org/officeDocument/2006/relationships/hyperlink" Target="#'Menu c9'!A1"/><Relationship Id="rId3" Type="http://schemas.openxmlformats.org/officeDocument/2006/relationships/image" Target="../media/image2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Relationship Id="rId2" Type="http://schemas.openxmlformats.org/officeDocument/2006/relationships/hyperlink" Target="#'Menu c9'!A1"/><Relationship Id="rId3" Type="http://schemas.openxmlformats.org/officeDocument/2006/relationships/image" Target="../media/image2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Relationship Id="rId2" Type="http://schemas.openxmlformats.org/officeDocument/2006/relationships/hyperlink" Target="#'Menu c9'!A1"/><Relationship Id="rId3" Type="http://schemas.openxmlformats.org/officeDocument/2006/relationships/image" Target="../media/image2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Relationship Id="rId2" Type="http://schemas.openxmlformats.org/officeDocument/2006/relationships/hyperlink" Target="#'Menu c9'!A1"/><Relationship Id="rId3" Type="http://schemas.openxmlformats.org/officeDocument/2006/relationships/image" Target="../media/image2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Relationship Id="rId2" Type="http://schemas.openxmlformats.org/officeDocument/2006/relationships/hyperlink" Target="#'Menu c9'!A1"/><Relationship Id="rId3" Type="http://schemas.openxmlformats.org/officeDocument/2006/relationships/image" Target="../media/image2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Relationship Id="rId2" Type="http://schemas.openxmlformats.org/officeDocument/2006/relationships/hyperlink" Target="#'Menu c9'!A1"/><Relationship Id="rId3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Total Categoria 3'!A1"/><Relationship Id="rId2" Type="http://schemas.openxmlformats.org/officeDocument/2006/relationships/hyperlink" Target="#'Total Categoria 1'!A1"/><Relationship Id="rId3" Type="http://schemas.openxmlformats.org/officeDocument/2006/relationships/hyperlink" Target="#'Menu Cat'!A1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Relationship Id="rId2" Type="http://schemas.openxmlformats.org/officeDocument/2006/relationships/hyperlink" Target="#'Menu c9'!A1"/><Relationship Id="rId3" Type="http://schemas.openxmlformats.org/officeDocument/2006/relationships/image" Target="../media/image2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Relationship Id="rId2" Type="http://schemas.openxmlformats.org/officeDocument/2006/relationships/hyperlink" Target="#'Menu c9'!A1"/><Relationship Id="rId3" Type="http://schemas.openxmlformats.org/officeDocument/2006/relationships/image" Target="../media/image2.pn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Relationship Id="rId2" Type="http://schemas.openxmlformats.org/officeDocument/2006/relationships/hyperlink" Target="#'Menu c10'!A1"/><Relationship Id="rId3" Type="http://schemas.openxmlformats.org/officeDocument/2006/relationships/image" Target="../media/image2.pn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Relationship Id="rId2" Type="http://schemas.openxmlformats.org/officeDocument/2006/relationships/hyperlink" Target="#'Menu c10'!A1"/><Relationship Id="rId3" Type="http://schemas.openxmlformats.org/officeDocument/2006/relationships/image" Target="../media/image2.pn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Relationship Id="rId2" Type="http://schemas.openxmlformats.org/officeDocument/2006/relationships/hyperlink" Target="#'Menu c10'!A1"/><Relationship Id="rId3" Type="http://schemas.openxmlformats.org/officeDocument/2006/relationships/image" Target="../media/image2.pn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Relationship Id="rId2" Type="http://schemas.openxmlformats.org/officeDocument/2006/relationships/hyperlink" Target="#'Menu c10'!A1"/><Relationship Id="rId3" Type="http://schemas.openxmlformats.org/officeDocument/2006/relationships/image" Target="../media/image2.pn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Relationship Id="rId2" Type="http://schemas.openxmlformats.org/officeDocument/2006/relationships/hyperlink" Target="#'Menu c10'!A1"/><Relationship Id="rId3" Type="http://schemas.openxmlformats.org/officeDocument/2006/relationships/image" Target="../media/image2.pn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Relationship Id="rId2" Type="http://schemas.openxmlformats.org/officeDocument/2006/relationships/hyperlink" Target="#'Menu c10'!A1"/><Relationship Id="rId3" Type="http://schemas.openxmlformats.org/officeDocument/2006/relationships/image" Target="../media/image2.pn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Relationship Id="rId2" Type="http://schemas.openxmlformats.org/officeDocument/2006/relationships/hyperlink" Target="#'Menu c10'!A1"/><Relationship Id="rId3" Type="http://schemas.openxmlformats.org/officeDocument/2006/relationships/image" Target="../media/image2.pn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Relationship Id="rId2" Type="http://schemas.openxmlformats.org/officeDocument/2006/relationships/hyperlink" Target="#'Menu c10'!A1"/><Relationship Id="rId3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Total Categoria 1'!A1"/><Relationship Id="rId2" Type="http://schemas.openxmlformats.org/officeDocument/2006/relationships/hyperlink" Target="#'Total Categoria 4'!A1"/><Relationship Id="rId3" Type="http://schemas.openxmlformats.org/officeDocument/2006/relationships/hyperlink" Target="#'Menu Cat'!A1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Relationship Id="rId2" Type="http://schemas.openxmlformats.org/officeDocument/2006/relationships/hyperlink" Target="#'Menu c10'!A1"/><Relationship Id="rId3" Type="http://schemas.openxmlformats.org/officeDocument/2006/relationships/image" Target="../media/image2.pn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Relationship Id="rId2" Type="http://schemas.openxmlformats.org/officeDocument/2006/relationships/hyperlink" Target="#'Menu c10'!A1"/><Relationship Id="rId3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Total Categoria 1'!A1"/><Relationship Id="rId2" Type="http://schemas.openxmlformats.org/officeDocument/2006/relationships/hyperlink" Target="#'Total Categoria 5'!A1"/><Relationship Id="rId3" Type="http://schemas.openxmlformats.org/officeDocument/2006/relationships/hyperlink" Target="#'Menu Cat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Total Categoria 1'!A1"/><Relationship Id="rId2" Type="http://schemas.openxmlformats.org/officeDocument/2006/relationships/hyperlink" Target="#'Total Categoria 6'!A1"/><Relationship Id="rId3" Type="http://schemas.openxmlformats.org/officeDocument/2006/relationships/hyperlink" Target="#'Menu Cat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Total Categoria 1'!A1"/><Relationship Id="rId2" Type="http://schemas.openxmlformats.org/officeDocument/2006/relationships/hyperlink" Target="#'Total Categoria 7'!A1"/><Relationship Id="rId3" Type="http://schemas.openxmlformats.org/officeDocument/2006/relationships/hyperlink" Target="#'Menu Cat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Total Categoria 1'!A1"/><Relationship Id="rId2" Type="http://schemas.openxmlformats.org/officeDocument/2006/relationships/hyperlink" Target="#'Total Categoria 8'!A1"/><Relationship Id="rId3" Type="http://schemas.openxmlformats.org/officeDocument/2006/relationships/hyperlink" Target="#'Menu Cat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Total Categoria 1'!A1"/><Relationship Id="rId2" Type="http://schemas.openxmlformats.org/officeDocument/2006/relationships/hyperlink" Target="#'Total Categoria 9'!A1"/><Relationship Id="rId3" Type="http://schemas.openxmlformats.org/officeDocument/2006/relationships/hyperlink" Target="#'Menu Cat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Total Categoria 1'!A1"/><Relationship Id="rId2" Type="http://schemas.openxmlformats.org/officeDocument/2006/relationships/hyperlink" Target="#'Total Categoria 10'!A1"/><Relationship Id="rId3" Type="http://schemas.openxmlformats.org/officeDocument/2006/relationships/hyperlink" Target="#'Menu Cat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u c2'!A1"/><Relationship Id="rId4" Type="http://schemas.openxmlformats.org/officeDocument/2006/relationships/image" Target="../media/image2.png"/><Relationship Id="rId1" Type="http://schemas.openxmlformats.org/officeDocument/2006/relationships/chart" Target="../charts/chart10.xml"/><Relationship Id="rId2" Type="http://schemas.openxmlformats.org/officeDocument/2006/relationships/chart" Target="../charts/chart11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u c2'!A1"/><Relationship Id="rId4" Type="http://schemas.openxmlformats.org/officeDocument/2006/relationships/image" Target="../media/image2.png"/><Relationship Id="rId1" Type="http://schemas.openxmlformats.org/officeDocument/2006/relationships/chart" Target="../charts/chart12.xml"/><Relationship Id="rId2" Type="http://schemas.openxmlformats.org/officeDocument/2006/relationships/chart" Target="../charts/chart13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u c3'!A1"/><Relationship Id="rId4" Type="http://schemas.openxmlformats.org/officeDocument/2006/relationships/image" Target="../media/image2.png"/><Relationship Id="rId1" Type="http://schemas.openxmlformats.org/officeDocument/2006/relationships/chart" Target="../charts/chart14.xml"/><Relationship Id="rId2" Type="http://schemas.openxmlformats.org/officeDocument/2006/relationships/chart" Target="../charts/chart15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u c4'!A1"/><Relationship Id="rId4" Type="http://schemas.openxmlformats.org/officeDocument/2006/relationships/image" Target="../media/image2.png"/><Relationship Id="rId1" Type="http://schemas.openxmlformats.org/officeDocument/2006/relationships/chart" Target="../charts/chart16.xml"/><Relationship Id="rId2" Type="http://schemas.openxmlformats.org/officeDocument/2006/relationships/chart" Target="../charts/chart1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u c5'!A1"/><Relationship Id="rId4" Type="http://schemas.openxmlformats.org/officeDocument/2006/relationships/image" Target="../media/image2.png"/><Relationship Id="rId1" Type="http://schemas.openxmlformats.org/officeDocument/2006/relationships/chart" Target="../charts/chart18.xml"/><Relationship Id="rId2" Type="http://schemas.openxmlformats.org/officeDocument/2006/relationships/chart" Target="../charts/chart19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u c6'!A1"/><Relationship Id="rId4" Type="http://schemas.openxmlformats.org/officeDocument/2006/relationships/image" Target="../media/image2.png"/><Relationship Id="rId1" Type="http://schemas.openxmlformats.org/officeDocument/2006/relationships/chart" Target="../charts/chart20.xml"/><Relationship Id="rId2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u c7'!A1"/><Relationship Id="rId4" Type="http://schemas.openxmlformats.org/officeDocument/2006/relationships/image" Target="../media/image2.png"/><Relationship Id="rId1" Type="http://schemas.openxmlformats.org/officeDocument/2006/relationships/chart" Target="../charts/chart22.xml"/><Relationship Id="rId2" Type="http://schemas.openxmlformats.org/officeDocument/2006/relationships/chart" Target="../charts/chart23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u c8'!A1"/><Relationship Id="rId4" Type="http://schemas.openxmlformats.org/officeDocument/2006/relationships/image" Target="../media/image2.png"/><Relationship Id="rId1" Type="http://schemas.openxmlformats.org/officeDocument/2006/relationships/chart" Target="../charts/chart24.xml"/><Relationship Id="rId2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u c9'!A1"/><Relationship Id="rId4" Type="http://schemas.openxmlformats.org/officeDocument/2006/relationships/image" Target="../media/image2.png"/><Relationship Id="rId1" Type="http://schemas.openxmlformats.org/officeDocument/2006/relationships/chart" Target="../charts/chart26.xml"/><Relationship Id="rId2" Type="http://schemas.openxmlformats.org/officeDocument/2006/relationships/chart" Target="../charts/chart27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u c10'!A1"/><Relationship Id="rId4" Type="http://schemas.openxmlformats.org/officeDocument/2006/relationships/image" Target="../media/image2.png"/><Relationship Id="rId1" Type="http://schemas.openxmlformats.org/officeDocument/2006/relationships/chart" Target="../charts/chart28.xml"/><Relationship Id="rId2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Relationship Id="rId2" Type="http://schemas.openxmlformats.org/officeDocument/2006/relationships/chart" Target="../charts/chart31.xml"/><Relationship Id="rId3" Type="http://schemas.openxmlformats.org/officeDocument/2006/relationships/hyperlink" Target="#'Menu Cat'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Menu Cat'!A1"/><Relationship Id="rId2" Type="http://schemas.openxmlformats.org/officeDocument/2006/relationships/hyperlink" Target="#Capa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Menu c1'!A1"/><Relationship Id="rId2" Type="http://schemas.openxmlformats.org/officeDocument/2006/relationships/image" Target="../media/image2.png"/><Relationship Id="rId3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Menu c1'!A1"/><Relationship Id="rId2" Type="http://schemas.openxmlformats.org/officeDocument/2006/relationships/image" Target="../media/image2.png"/><Relationship Id="rId3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Relationship Id="rId2" Type="http://schemas.openxmlformats.org/officeDocument/2006/relationships/hyperlink" Target="#'Menu c1'!A1"/><Relationship Id="rId3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'Menu c1'!A1"/><Relationship Id="rId2" Type="http://schemas.openxmlformats.org/officeDocument/2006/relationships/image" Target="../media/image2.png"/><Relationship Id="rId3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'Menu c1'!A1"/><Relationship Id="rId2" Type="http://schemas.openxmlformats.org/officeDocument/2006/relationships/image" Target="../media/image2.png"/><Relationship Id="rId3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'Menu c1'!A1"/><Relationship Id="rId2" Type="http://schemas.openxmlformats.org/officeDocument/2006/relationships/image" Target="../media/image2.png"/><Relationship Id="rId3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'Menu c1'!A1"/><Relationship Id="rId2" Type="http://schemas.openxmlformats.org/officeDocument/2006/relationships/image" Target="../media/image2.png"/><Relationship Id="rId3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'Menu c1'!A1"/><Relationship Id="rId2" Type="http://schemas.openxmlformats.org/officeDocument/2006/relationships/image" Target="../media/image2.png"/><Relationship Id="rId3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'Menu c1'!A1"/><Relationship Id="rId2" Type="http://schemas.openxmlformats.org/officeDocument/2006/relationships/image" Target="../media/image2.png"/><Relationship Id="rId3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'Menu c1'!A1"/><Relationship Id="rId2" Type="http://schemas.openxmlformats.org/officeDocument/2006/relationships/image" Target="../media/image2.png"/><Relationship Id="rId3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'Menu c2'!A1"/><Relationship Id="rId2" Type="http://schemas.openxmlformats.org/officeDocument/2006/relationships/image" Target="../media/image2.png"/><Relationship Id="rId3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'Menu c2'!A1"/><Relationship Id="rId2" Type="http://schemas.openxmlformats.org/officeDocument/2006/relationships/image" Target="../media/image2.png"/><Relationship Id="rId3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'Menu c2'!A1"/><Relationship Id="rId2" Type="http://schemas.openxmlformats.org/officeDocument/2006/relationships/image" Target="../media/image2.png"/><Relationship Id="rId3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'Menu c2'!A1"/><Relationship Id="rId2" Type="http://schemas.openxmlformats.org/officeDocument/2006/relationships/image" Target="../media/image2.png"/><Relationship Id="rId3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'Menu c2'!A1"/><Relationship Id="rId2" Type="http://schemas.openxmlformats.org/officeDocument/2006/relationships/image" Target="../media/image2.png"/><Relationship Id="rId3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'Menu c2'!A1"/><Relationship Id="rId2" Type="http://schemas.openxmlformats.org/officeDocument/2006/relationships/image" Target="../media/image2.png"/><Relationship Id="rId3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'Menu c2'!A1"/><Relationship Id="rId2" Type="http://schemas.openxmlformats.org/officeDocument/2006/relationships/image" Target="../media/image2.png"/><Relationship Id="rId3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'Menu c2'!A1"/><Relationship Id="rId2" Type="http://schemas.openxmlformats.org/officeDocument/2006/relationships/image" Target="../media/image2.png"/><Relationship Id="rId3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'Menu c2'!A1"/><Relationship Id="rId2" Type="http://schemas.openxmlformats.org/officeDocument/2006/relationships/image" Target="../media/image2.png"/><Relationship Id="rId3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'Menu c2'!A1"/><Relationship Id="rId2" Type="http://schemas.openxmlformats.org/officeDocument/2006/relationships/image" Target="../media/image2.png"/><Relationship Id="rId3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'Menu c3'!A1"/><Relationship Id="rId2" Type="http://schemas.openxmlformats.org/officeDocument/2006/relationships/image" Target="../media/image2.png"/><Relationship Id="rId3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'Menu c3'!A1"/><Relationship Id="rId2" Type="http://schemas.openxmlformats.org/officeDocument/2006/relationships/image" Target="../media/image2.png"/><Relationship Id="rId3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'Menu c3'!A1"/><Relationship Id="rId2" Type="http://schemas.openxmlformats.org/officeDocument/2006/relationships/image" Target="../media/image2.png"/><Relationship Id="rId3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'Menu c3'!A1"/><Relationship Id="rId2" Type="http://schemas.openxmlformats.org/officeDocument/2006/relationships/image" Target="../media/image2.png"/><Relationship Id="rId3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'Menu c3'!A1"/><Relationship Id="rId2" Type="http://schemas.openxmlformats.org/officeDocument/2006/relationships/image" Target="../media/image2.png"/><Relationship Id="rId3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'Menu c3'!A1"/><Relationship Id="rId2" Type="http://schemas.openxmlformats.org/officeDocument/2006/relationships/image" Target="../media/image2.png"/><Relationship Id="rId3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'Menu c3'!A1"/><Relationship Id="rId2" Type="http://schemas.openxmlformats.org/officeDocument/2006/relationships/image" Target="../media/image2.png"/><Relationship Id="rId3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'Menu c3'!A1"/><Relationship Id="rId2" Type="http://schemas.openxmlformats.org/officeDocument/2006/relationships/image" Target="../media/image2.png"/><Relationship Id="rId3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4" Type="http://schemas.openxmlformats.org/officeDocument/2006/relationships/chart" Target="../charts/chart9.xml"/><Relationship Id="rId1" Type="http://schemas.openxmlformats.org/officeDocument/2006/relationships/chart" Target="../charts/chart6.xml"/><Relationship Id="rId2" Type="http://schemas.openxmlformats.org/officeDocument/2006/relationships/chart" Target="../charts/chart7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'Menu c3'!A1"/><Relationship Id="rId2" Type="http://schemas.openxmlformats.org/officeDocument/2006/relationships/image" Target="../media/image2.png"/><Relationship Id="rId3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'Menu c3'!A1"/><Relationship Id="rId2" Type="http://schemas.openxmlformats.org/officeDocument/2006/relationships/image" Target="../media/image2.png"/><Relationship Id="rId3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hyperlink" Target="#'Menu c4'!A1"/><Relationship Id="rId2" Type="http://schemas.openxmlformats.org/officeDocument/2006/relationships/image" Target="../media/image2.png"/><Relationship Id="rId3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'Menu c4'!A1"/><Relationship Id="rId2" Type="http://schemas.openxmlformats.org/officeDocument/2006/relationships/image" Target="../media/image2.png"/><Relationship Id="rId3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hyperlink" Target="#'Menu c4'!A1"/><Relationship Id="rId2" Type="http://schemas.openxmlformats.org/officeDocument/2006/relationships/image" Target="../media/image2.png"/><Relationship Id="rId3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hyperlink" Target="#'Menu c4'!A1"/><Relationship Id="rId2" Type="http://schemas.openxmlformats.org/officeDocument/2006/relationships/image" Target="../media/image2.png"/><Relationship Id="rId3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'Menu c4'!A1"/><Relationship Id="rId2" Type="http://schemas.openxmlformats.org/officeDocument/2006/relationships/image" Target="../media/image2.png"/><Relationship Id="rId3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'Menu c4'!A1"/><Relationship Id="rId2" Type="http://schemas.openxmlformats.org/officeDocument/2006/relationships/image" Target="../media/image2.png"/><Relationship Id="rId3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'Menu c4'!A1"/><Relationship Id="rId2" Type="http://schemas.openxmlformats.org/officeDocument/2006/relationships/image" Target="../media/image2.png"/><Relationship Id="rId3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hyperlink" Target="#'Menu c4'!A1"/><Relationship Id="rId2" Type="http://schemas.openxmlformats.org/officeDocument/2006/relationships/image" Target="../media/image2.png"/><Relationship Id="rId3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Menu Cat'!A1"/><Relationship Id="rId2" Type="http://schemas.openxmlformats.org/officeDocument/2006/relationships/hyperlink" Target="#Refer&#234;ncia!A1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hyperlink" Target="#'Menu c4'!A1"/><Relationship Id="rId2" Type="http://schemas.openxmlformats.org/officeDocument/2006/relationships/image" Target="../media/image2.png"/><Relationship Id="rId3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hyperlink" Target="#'Menu c4'!A1"/><Relationship Id="rId2" Type="http://schemas.openxmlformats.org/officeDocument/2006/relationships/image" Target="../media/image2.png"/><Relationship Id="rId3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hyperlink" Target="#'Menu c5'!A1"/><Relationship Id="rId2" Type="http://schemas.openxmlformats.org/officeDocument/2006/relationships/image" Target="../media/image2.png"/><Relationship Id="rId3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hyperlink" Target="#'Menu c5'!A1"/><Relationship Id="rId2" Type="http://schemas.openxmlformats.org/officeDocument/2006/relationships/image" Target="../media/image2.png"/><Relationship Id="rId3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hyperlink" Target="#'Menu c5'!A1"/><Relationship Id="rId2" Type="http://schemas.openxmlformats.org/officeDocument/2006/relationships/image" Target="../media/image2.png"/><Relationship Id="rId3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hyperlink" Target="#'Menu c5'!A1"/><Relationship Id="rId2" Type="http://schemas.openxmlformats.org/officeDocument/2006/relationships/image" Target="../media/image2.png"/><Relationship Id="rId3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hyperlink" Target="#'Menu c5'!A1"/><Relationship Id="rId2" Type="http://schemas.openxmlformats.org/officeDocument/2006/relationships/image" Target="../media/image2.png"/><Relationship Id="rId3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hyperlink" Target="#'Menu c5'!A1"/><Relationship Id="rId2" Type="http://schemas.openxmlformats.org/officeDocument/2006/relationships/image" Target="../media/image2.png"/><Relationship Id="rId3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hyperlink" Target="#'Menu c5'!A1"/><Relationship Id="rId2" Type="http://schemas.openxmlformats.org/officeDocument/2006/relationships/image" Target="../media/image2.png"/><Relationship Id="rId3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Relationship Id="rId2" Type="http://schemas.openxmlformats.org/officeDocument/2006/relationships/hyperlink" Target="#'Menu c5'!A1"/><Relationship Id="rId3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Menu Cat'!A1"/><Relationship Id="rId2" Type="http://schemas.openxmlformats.org/officeDocument/2006/relationships/hyperlink" Target="#Refer&#234;ncia!A1"/><Relationship Id="rId3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hyperlink" Target="#'Menu c5'!A1"/><Relationship Id="rId2" Type="http://schemas.openxmlformats.org/officeDocument/2006/relationships/image" Target="../media/image2.png"/><Relationship Id="rId3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Relationship Id="rId2" Type="http://schemas.openxmlformats.org/officeDocument/2006/relationships/hyperlink" Target="#'Menu c5'!A1"/><Relationship Id="rId3" Type="http://schemas.openxmlformats.org/officeDocument/2006/relationships/image" Target="../media/image2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Relationship Id="rId2" Type="http://schemas.openxmlformats.org/officeDocument/2006/relationships/hyperlink" Target="#'Menu c6'!A1"/><Relationship Id="rId3" Type="http://schemas.openxmlformats.org/officeDocument/2006/relationships/image" Target="../media/image2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Relationship Id="rId2" Type="http://schemas.openxmlformats.org/officeDocument/2006/relationships/hyperlink" Target="#'Menu c6'!A1"/><Relationship Id="rId3" Type="http://schemas.openxmlformats.org/officeDocument/2006/relationships/image" Target="../media/image2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Relationship Id="rId2" Type="http://schemas.openxmlformats.org/officeDocument/2006/relationships/hyperlink" Target="#'Menu c6'!A1"/><Relationship Id="rId3" Type="http://schemas.openxmlformats.org/officeDocument/2006/relationships/image" Target="../media/image2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Relationship Id="rId2" Type="http://schemas.openxmlformats.org/officeDocument/2006/relationships/hyperlink" Target="#'Menu c6'!A1"/><Relationship Id="rId3" Type="http://schemas.openxmlformats.org/officeDocument/2006/relationships/image" Target="../media/image2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Relationship Id="rId2" Type="http://schemas.openxmlformats.org/officeDocument/2006/relationships/hyperlink" Target="#'Menu c6'!A1"/><Relationship Id="rId3" Type="http://schemas.openxmlformats.org/officeDocument/2006/relationships/image" Target="../media/image2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Relationship Id="rId2" Type="http://schemas.openxmlformats.org/officeDocument/2006/relationships/hyperlink" Target="#'Menu c6'!A1"/><Relationship Id="rId3" Type="http://schemas.openxmlformats.org/officeDocument/2006/relationships/image" Target="../media/image2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Relationship Id="rId2" Type="http://schemas.openxmlformats.org/officeDocument/2006/relationships/hyperlink" Target="#'Menu c6'!A1"/><Relationship Id="rId3" Type="http://schemas.openxmlformats.org/officeDocument/2006/relationships/image" Target="../media/image2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Relationship Id="rId2" Type="http://schemas.openxmlformats.org/officeDocument/2006/relationships/hyperlink" Target="#'Menu c6'!A1"/><Relationship Id="rId3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1" Type="http://schemas.openxmlformats.org/officeDocument/2006/relationships/hyperlink" Target="#'Total GERAL'!A1"/><Relationship Id="rId12" Type="http://schemas.openxmlformats.org/officeDocument/2006/relationships/hyperlink" Target="#Capa!A1"/><Relationship Id="rId1" Type="http://schemas.openxmlformats.org/officeDocument/2006/relationships/hyperlink" Target="#'Menu c1'!A1"/><Relationship Id="rId2" Type="http://schemas.openxmlformats.org/officeDocument/2006/relationships/hyperlink" Target="#'Menu c2'!A1"/><Relationship Id="rId3" Type="http://schemas.openxmlformats.org/officeDocument/2006/relationships/hyperlink" Target="#'Menu c3'!A1"/><Relationship Id="rId4" Type="http://schemas.openxmlformats.org/officeDocument/2006/relationships/hyperlink" Target="#'Menu c4'!A1"/><Relationship Id="rId5" Type="http://schemas.openxmlformats.org/officeDocument/2006/relationships/hyperlink" Target="#'Menu c5'!A1"/><Relationship Id="rId6" Type="http://schemas.openxmlformats.org/officeDocument/2006/relationships/hyperlink" Target="#'Menu c6'!A1"/><Relationship Id="rId7" Type="http://schemas.openxmlformats.org/officeDocument/2006/relationships/hyperlink" Target="#'Menu c7'!A1"/><Relationship Id="rId8" Type="http://schemas.openxmlformats.org/officeDocument/2006/relationships/hyperlink" Target="#'Menu c8'!A1"/><Relationship Id="rId9" Type="http://schemas.openxmlformats.org/officeDocument/2006/relationships/hyperlink" Target="#'Menu c9'!A1"/><Relationship Id="rId10" Type="http://schemas.openxmlformats.org/officeDocument/2006/relationships/hyperlink" Target="#'Menu c10'!A1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Relationship Id="rId2" Type="http://schemas.openxmlformats.org/officeDocument/2006/relationships/hyperlink" Target="#'Menu c6'!A1"/><Relationship Id="rId3" Type="http://schemas.openxmlformats.org/officeDocument/2006/relationships/image" Target="../media/image2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Relationship Id="rId2" Type="http://schemas.openxmlformats.org/officeDocument/2006/relationships/hyperlink" Target="#'Menu c6'!A1"/><Relationship Id="rId3" Type="http://schemas.openxmlformats.org/officeDocument/2006/relationships/image" Target="../media/image2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Relationship Id="rId2" Type="http://schemas.openxmlformats.org/officeDocument/2006/relationships/hyperlink" Target="#'Menu c7'!A1"/><Relationship Id="rId3" Type="http://schemas.openxmlformats.org/officeDocument/2006/relationships/image" Target="../media/image2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Relationship Id="rId2" Type="http://schemas.openxmlformats.org/officeDocument/2006/relationships/hyperlink" Target="#'Menu c7'!A1"/><Relationship Id="rId3" Type="http://schemas.openxmlformats.org/officeDocument/2006/relationships/image" Target="../media/image2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Relationship Id="rId2" Type="http://schemas.openxmlformats.org/officeDocument/2006/relationships/hyperlink" Target="#'Menu c7'!A1"/><Relationship Id="rId3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Relationship Id="rId2" Type="http://schemas.openxmlformats.org/officeDocument/2006/relationships/hyperlink" Target="#'Menu c7'!A1"/><Relationship Id="rId3" Type="http://schemas.openxmlformats.org/officeDocument/2006/relationships/image" Target="../media/image2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Relationship Id="rId2" Type="http://schemas.openxmlformats.org/officeDocument/2006/relationships/hyperlink" Target="#'Menu c7'!A1"/><Relationship Id="rId3" Type="http://schemas.openxmlformats.org/officeDocument/2006/relationships/image" Target="../media/image2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Relationship Id="rId2" Type="http://schemas.openxmlformats.org/officeDocument/2006/relationships/hyperlink" Target="#'Menu c7'!A1"/><Relationship Id="rId3" Type="http://schemas.openxmlformats.org/officeDocument/2006/relationships/image" Target="../media/image2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Relationship Id="rId2" Type="http://schemas.openxmlformats.org/officeDocument/2006/relationships/hyperlink" Target="#'Menu c7'!A1"/><Relationship Id="rId3" Type="http://schemas.openxmlformats.org/officeDocument/2006/relationships/image" Target="../media/image2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Relationship Id="rId2" Type="http://schemas.openxmlformats.org/officeDocument/2006/relationships/hyperlink" Target="#'Menu c7'!A1"/><Relationship Id="rId3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58</xdr:row>
      <xdr:rowOff>133350</xdr:rowOff>
    </xdr:from>
    <xdr:to>
      <xdr:col>6</xdr:col>
      <xdr:colOff>571500</xdr:colOff>
      <xdr:row>72</xdr:row>
      <xdr:rowOff>123825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22</xdr:row>
      <xdr:rowOff>142876</xdr:rowOff>
    </xdr:from>
    <xdr:to>
      <xdr:col>6</xdr:col>
      <xdr:colOff>533400</xdr:colOff>
      <xdr:row>25</xdr:row>
      <xdr:rowOff>0</xdr:rowOff>
    </xdr:to>
    <xdr:grpSp>
      <xdr:nvGrpSpPr>
        <xdr:cNvPr id="59" name="Grupo 58"/>
        <xdr:cNvGrpSpPr/>
      </xdr:nvGrpSpPr>
      <xdr:grpSpPr>
        <a:xfrm>
          <a:off x="3409951" y="4333876"/>
          <a:ext cx="1142999" cy="428624"/>
          <a:chOff x="3295650" y="5438776"/>
          <a:chExt cx="1400175" cy="476250"/>
        </a:xfrm>
      </xdr:grpSpPr>
      <xdr:sp macro="" textlink="">
        <xdr:nvSpPr>
          <xdr:cNvPr id="43" name="Retângulo 42">
            <a:hlinkClick xmlns:r="http://schemas.openxmlformats.org/officeDocument/2006/relationships" r:id="rId1"/>
          </xdr:cNvPr>
          <xdr:cNvSpPr/>
        </xdr:nvSpPr>
        <xdr:spPr>
          <a:xfrm>
            <a:off x="3295650" y="5438776"/>
            <a:ext cx="1400175" cy="476250"/>
          </a:xfrm>
          <a:prstGeom prst="rect">
            <a:avLst/>
          </a:prstGeom>
        </xdr:spPr>
        <xdr:style>
          <a:lnRef idx="1">
            <a:schemeClr val="accent2"/>
          </a:lnRef>
          <a:fillRef idx="2">
            <a:schemeClr val="accent2"/>
          </a:fillRef>
          <a:effectRef idx="1">
            <a:schemeClr val="accent2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pt-BR" sz="1100"/>
          </a:p>
        </xdr:txBody>
      </xdr:sp>
      <xdr:sp macro="" textlink="">
        <xdr:nvSpPr>
          <xdr:cNvPr id="44" name="Retângulo 43">
            <a:hlinkClick xmlns:r="http://schemas.openxmlformats.org/officeDocument/2006/relationships" r:id="rId1"/>
          </xdr:cNvPr>
          <xdr:cNvSpPr/>
        </xdr:nvSpPr>
        <xdr:spPr>
          <a:xfrm>
            <a:off x="3438526" y="5534025"/>
            <a:ext cx="1123950" cy="285750"/>
          </a:xfrm>
          <a:prstGeom prst="rect">
            <a:avLst/>
          </a:prstGeom>
          <a:noFill/>
        </xdr:spPr>
        <xdr:txBody>
          <a:bodyPr wrap="square" lIns="91440" tIns="45720" rIns="91440" bIns="45720" anchor="ctr" anchorCtr="0">
            <a:noAutofit/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en-US" sz="1100" b="0" i="0" u="none" strike="noStrike" cap="none" spc="0">
                <a:ln w="11430"/>
                <a:solidFill>
                  <a:srgbClr val="000000"/>
                </a:soli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  <a:latin typeface="Calibri"/>
              </a:rPr>
              <a:t>Total da Categoria</a:t>
            </a:r>
          </a:p>
        </xdr:txBody>
      </xdr:sp>
    </xdr:grpSp>
    <xdr:clientData/>
  </xdr:twoCellAnchor>
  <xdr:twoCellAnchor>
    <xdr:from>
      <xdr:col>1</xdr:col>
      <xdr:colOff>428625</xdr:colOff>
      <xdr:row>3</xdr:row>
      <xdr:rowOff>19051</xdr:rowOff>
    </xdr:from>
    <xdr:to>
      <xdr:col>6</xdr:col>
      <xdr:colOff>495301</xdr:colOff>
      <xdr:row>5</xdr:row>
      <xdr:rowOff>57151</xdr:rowOff>
    </xdr:to>
    <xdr:sp macro="" textlink="">
      <xdr:nvSpPr>
        <xdr:cNvPr id="48" name="Retângulo de cantos arredondados 47"/>
        <xdr:cNvSpPr/>
      </xdr:nvSpPr>
      <xdr:spPr>
        <a:xfrm>
          <a:off x="1457325" y="495301"/>
          <a:ext cx="3057526" cy="4191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 i="1"/>
            <a:t>Escolha uma Ação</a:t>
          </a:r>
        </a:p>
      </xdr:txBody>
    </xdr:sp>
    <xdr:clientData/>
  </xdr:twoCellAnchor>
  <xdr:twoCellAnchor>
    <xdr:from>
      <xdr:col>1</xdr:col>
      <xdr:colOff>1</xdr:colOff>
      <xdr:row>21</xdr:row>
      <xdr:rowOff>180975</xdr:rowOff>
    </xdr:from>
    <xdr:to>
      <xdr:col>2</xdr:col>
      <xdr:colOff>514351</xdr:colOff>
      <xdr:row>25</xdr:row>
      <xdr:rowOff>64558</xdr:rowOff>
    </xdr:to>
    <xdr:sp macro="" textlink="">
      <xdr:nvSpPr>
        <xdr:cNvPr id="60" name="Seta para a esquerda 59">
          <a:hlinkClick xmlns:r="http://schemas.openxmlformats.org/officeDocument/2006/relationships" r:id="rId2"/>
        </xdr:cNvPr>
        <xdr:cNvSpPr/>
      </xdr:nvSpPr>
      <xdr:spPr>
        <a:xfrm>
          <a:off x="1028701" y="4181475"/>
          <a:ext cx="1123950" cy="64558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 b="1"/>
            <a:t>Categorias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84668</xdr:colOff>
      <xdr:row>59</xdr:row>
      <xdr:rowOff>95250</xdr:rowOff>
    </xdr:from>
    <xdr:to>
      <xdr:col>9</xdr:col>
      <xdr:colOff>21168</xdr:colOff>
      <xdr:row>74</xdr:row>
      <xdr:rowOff>105834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10583</xdr:colOff>
      <xdr:row>1</xdr:row>
      <xdr:rowOff>10584</xdr:rowOff>
    </xdr:from>
    <xdr:to>
      <xdr:col>9</xdr:col>
      <xdr:colOff>569382</xdr:colOff>
      <xdr:row>4</xdr:row>
      <xdr:rowOff>45508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39083" y="158751"/>
          <a:ext cx="558799" cy="765174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158750</xdr:colOff>
      <xdr:row>59</xdr:row>
      <xdr:rowOff>127000</xdr:rowOff>
    </xdr:from>
    <xdr:to>
      <xdr:col>9</xdr:col>
      <xdr:colOff>52917</xdr:colOff>
      <xdr:row>73</xdr:row>
      <xdr:rowOff>121708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1</xdr:row>
      <xdr:rowOff>31750</xdr:rowOff>
    </xdr:from>
    <xdr:to>
      <xdr:col>9</xdr:col>
      <xdr:colOff>558799</xdr:colOff>
      <xdr:row>4</xdr:row>
      <xdr:rowOff>66674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28500" y="179917"/>
          <a:ext cx="558799" cy="765174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42333</xdr:colOff>
      <xdr:row>59</xdr:row>
      <xdr:rowOff>142875</xdr:rowOff>
    </xdr:from>
    <xdr:to>
      <xdr:col>9</xdr:col>
      <xdr:colOff>2647</xdr:colOff>
      <xdr:row>74</xdr:row>
      <xdr:rowOff>105834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10583</xdr:colOff>
      <xdr:row>1</xdr:row>
      <xdr:rowOff>21167</xdr:rowOff>
    </xdr:from>
    <xdr:to>
      <xdr:col>9</xdr:col>
      <xdr:colOff>569382</xdr:colOff>
      <xdr:row>4</xdr:row>
      <xdr:rowOff>56091</xdr:rowOff>
    </xdr:to>
    <xdr:pic>
      <xdr:nvPicPr>
        <xdr:cNvPr id="10" name="Imagem 9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39083" y="169334"/>
          <a:ext cx="558799" cy="765174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84667</xdr:colOff>
      <xdr:row>59</xdr:row>
      <xdr:rowOff>105833</xdr:rowOff>
    </xdr:from>
    <xdr:to>
      <xdr:col>9</xdr:col>
      <xdr:colOff>0</xdr:colOff>
      <xdr:row>74</xdr:row>
      <xdr:rowOff>52916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0</xdr:row>
      <xdr:rowOff>137584</xdr:rowOff>
    </xdr:from>
    <xdr:to>
      <xdr:col>9</xdr:col>
      <xdr:colOff>558799</xdr:colOff>
      <xdr:row>4</xdr:row>
      <xdr:rowOff>24341</xdr:rowOff>
    </xdr:to>
    <xdr:pic>
      <xdr:nvPicPr>
        <xdr:cNvPr id="10" name="Imagem 9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28500" y="137584"/>
          <a:ext cx="558799" cy="765174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190501</xdr:colOff>
      <xdr:row>59</xdr:row>
      <xdr:rowOff>95250</xdr:rowOff>
    </xdr:from>
    <xdr:to>
      <xdr:col>9</xdr:col>
      <xdr:colOff>42335</xdr:colOff>
      <xdr:row>74</xdr:row>
      <xdr:rowOff>31750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10583</xdr:colOff>
      <xdr:row>1</xdr:row>
      <xdr:rowOff>10583</xdr:rowOff>
    </xdr:from>
    <xdr:to>
      <xdr:col>9</xdr:col>
      <xdr:colOff>569382</xdr:colOff>
      <xdr:row>4</xdr:row>
      <xdr:rowOff>45507</xdr:rowOff>
    </xdr:to>
    <xdr:pic>
      <xdr:nvPicPr>
        <xdr:cNvPr id="10" name="Imagem 9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39083" y="158750"/>
          <a:ext cx="558799" cy="765174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116418</xdr:colOff>
      <xdr:row>58</xdr:row>
      <xdr:rowOff>116416</xdr:rowOff>
    </xdr:from>
    <xdr:to>
      <xdr:col>9</xdr:col>
      <xdr:colOff>21168</xdr:colOff>
      <xdr:row>74</xdr:row>
      <xdr:rowOff>42334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31750</xdr:colOff>
      <xdr:row>1</xdr:row>
      <xdr:rowOff>10584</xdr:rowOff>
    </xdr:from>
    <xdr:to>
      <xdr:col>9</xdr:col>
      <xdr:colOff>590549</xdr:colOff>
      <xdr:row>4</xdr:row>
      <xdr:rowOff>45508</xdr:rowOff>
    </xdr:to>
    <xdr:pic>
      <xdr:nvPicPr>
        <xdr:cNvPr id="10" name="Imagem 9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60250" y="158751"/>
          <a:ext cx="558799" cy="765174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84667</xdr:colOff>
      <xdr:row>59</xdr:row>
      <xdr:rowOff>84665</xdr:rowOff>
    </xdr:from>
    <xdr:to>
      <xdr:col>9</xdr:col>
      <xdr:colOff>10584</xdr:colOff>
      <xdr:row>74</xdr:row>
      <xdr:rowOff>52916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10583</xdr:colOff>
      <xdr:row>1</xdr:row>
      <xdr:rowOff>10583</xdr:rowOff>
    </xdr:from>
    <xdr:to>
      <xdr:col>9</xdr:col>
      <xdr:colOff>569382</xdr:colOff>
      <xdr:row>4</xdr:row>
      <xdr:rowOff>45507</xdr:rowOff>
    </xdr:to>
    <xdr:pic>
      <xdr:nvPicPr>
        <xdr:cNvPr id="10" name="Imagem 9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39083" y="158750"/>
          <a:ext cx="558799" cy="765174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52917</xdr:colOff>
      <xdr:row>59</xdr:row>
      <xdr:rowOff>116417</xdr:rowOff>
    </xdr:from>
    <xdr:to>
      <xdr:col>9</xdr:col>
      <xdr:colOff>1</xdr:colOff>
      <xdr:row>74</xdr:row>
      <xdr:rowOff>52917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1375834</xdr:colOff>
      <xdr:row>1</xdr:row>
      <xdr:rowOff>10583</xdr:rowOff>
    </xdr:from>
    <xdr:to>
      <xdr:col>9</xdr:col>
      <xdr:colOff>548216</xdr:colOff>
      <xdr:row>4</xdr:row>
      <xdr:rowOff>45507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17917" y="158750"/>
          <a:ext cx="558799" cy="765174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95251</xdr:colOff>
      <xdr:row>59</xdr:row>
      <xdr:rowOff>31750</xdr:rowOff>
    </xdr:from>
    <xdr:to>
      <xdr:col>9</xdr:col>
      <xdr:colOff>31751</xdr:colOff>
      <xdr:row>74</xdr:row>
      <xdr:rowOff>74084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10583</xdr:colOff>
      <xdr:row>1</xdr:row>
      <xdr:rowOff>10584</xdr:rowOff>
    </xdr:from>
    <xdr:to>
      <xdr:col>9</xdr:col>
      <xdr:colOff>569382</xdr:colOff>
      <xdr:row>4</xdr:row>
      <xdr:rowOff>45508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39083" y="158751"/>
          <a:ext cx="558799" cy="765174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59</xdr:row>
      <xdr:rowOff>0</xdr:rowOff>
    </xdr:from>
    <xdr:to>
      <xdr:col>9</xdr:col>
      <xdr:colOff>21167</xdr:colOff>
      <xdr:row>74</xdr:row>
      <xdr:rowOff>42334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21167</xdr:colOff>
      <xdr:row>1</xdr:row>
      <xdr:rowOff>0</xdr:rowOff>
    </xdr:from>
    <xdr:to>
      <xdr:col>9</xdr:col>
      <xdr:colOff>579966</xdr:colOff>
      <xdr:row>4</xdr:row>
      <xdr:rowOff>34924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49667" y="148167"/>
          <a:ext cx="558799" cy="7651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22</xdr:row>
      <xdr:rowOff>142878</xdr:rowOff>
    </xdr:from>
    <xdr:to>
      <xdr:col>6</xdr:col>
      <xdr:colOff>542925</xdr:colOff>
      <xdr:row>25</xdr:row>
      <xdr:rowOff>9526</xdr:rowOff>
    </xdr:to>
    <xdr:grpSp>
      <xdr:nvGrpSpPr>
        <xdr:cNvPr id="58" name="Grupo 57">
          <a:hlinkClick xmlns:r="http://schemas.openxmlformats.org/officeDocument/2006/relationships" r:id="rId1"/>
        </xdr:cNvPr>
        <xdr:cNvGrpSpPr/>
      </xdr:nvGrpSpPr>
      <xdr:grpSpPr>
        <a:xfrm>
          <a:off x="3409950" y="4333878"/>
          <a:ext cx="1152525" cy="438148"/>
          <a:chOff x="3295648" y="5438776"/>
          <a:chExt cx="1411844" cy="486832"/>
        </a:xfrm>
      </xdr:grpSpPr>
      <xdr:sp macro="" textlink="">
        <xdr:nvSpPr>
          <xdr:cNvPr id="59" name="Retângulo 58">
            <a:hlinkClick xmlns:r="http://schemas.openxmlformats.org/officeDocument/2006/relationships" r:id="rId2"/>
          </xdr:cNvPr>
          <xdr:cNvSpPr/>
        </xdr:nvSpPr>
        <xdr:spPr>
          <a:xfrm>
            <a:off x="3295650" y="5438776"/>
            <a:ext cx="1400175" cy="476250"/>
          </a:xfrm>
          <a:prstGeom prst="rect">
            <a:avLst/>
          </a:prstGeom>
        </xdr:spPr>
        <xdr:style>
          <a:lnRef idx="1">
            <a:schemeClr val="accent2"/>
          </a:lnRef>
          <a:fillRef idx="2">
            <a:schemeClr val="accent2"/>
          </a:fillRef>
          <a:effectRef idx="1">
            <a:schemeClr val="accent2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pt-BR" sz="1100"/>
          </a:p>
        </xdr:txBody>
      </xdr:sp>
      <xdr:sp macro="" textlink="">
        <xdr:nvSpPr>
          <xdr:cNvPr id="60" name="Retângulo 59">
            <a:hlinkClick xmlns:r="http://schemas.openxmlformats.org/officeDocument/2006/relationships" r:id="rId1"/>
          </xdr:cNvPr>
          <xdr:cNvSpPr/>
        </xdr:nvSpPr>
        <xdr:spPr>
          <a:xfrm>
            <a:off x="3295648" y="5449357"/>
            <a:ext cx="1411844" cy="476251"/>
          </a:xfrm>
          <a:prstGeom prst="rect">
            <a:avLst/>
          </a:prstGeom>
          <a:noFill/>
        </xdr:spPr>
        <xdr:txBody>
          <a:bodyPr wrap="square" lIns="91440" tIns="45720" rIns="91440" bIns="45720" anchor="ctr" anchorCtr="0">
            <a:noAutofit/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en-US" sz="1100" b="0" i="0" u="none" strike="noStrike" cap="none" spc="0">
                <a:ln w="11430"/>
                <a:solidFill>
                  <a:srgbClr val="000000"/>
                </a:soli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  <a:latin typeface="Calibri"/>
              </a:rPr>
              <a:t>Total da Categoria</a:t>
            </a:r>
          </a:p>
        </xdr:txBody>
      </xdr:sp>
    </xdr:grpSp>
    <xdr:clientData/>
  </xdr:twoCellAnchor>
  <xdr:twoCellAnchor>
    <xdr:from>
      <xdr:col>0</xdr:col>
      <xdr:colOff>1019175</xdr:colOff>
      <xdr:row>22</xdr:row>
      <xdr:rowOff>0</xdr:rowOff>
    </xdr:from>
    <xdr:to>
      <xdr:col>2</xdr:col>
      <xdr:colOff>495300</xdr:colOff>
      <xdr:row>25</xdr:row>
      <xdr:rowOff>83608</xdr:rowOff>
    </xdr:to>
    <xdr:sp macro="" textlink="">
      <xdr:nvSpPr>
        <xdr:cNvPr id="62" name="Seta para a esquerda 61">
          <a:hlinkClick xmlns:r="http://schemas.openxmlformats.org/officeDocument/2006/relationships" r:id="rId3"/>
        </xdr:cNvPr>
        <xdr:cNvSpPr/>
      </xdr:nvSpPr>
      <xdr:spPr>
        <a:xfrm>
          <a:off x="1019175" y="4191000"/>
          <a:ext cx="1114425" cy="65510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 b="1"/>
            <a:t>Categorias</a:t>
          </a:r>
        </a:p>
      </xdr:txBody>
    </xdr:sp>
    <xdr:clientData/>
  </xdr:twoCellAnchor>
  <xdr:twoCellAnchor>
    <xdr:from>
      <xdr:col>1</xdr:col>
      <xdr:colOff>361950</xdr:colOff>
      <xdr:row>3</xdr:row>
      <xdr:rowOff>38100</xdr:rowOff>
    </xdr:from>
    <xdr:to>
      <xdr:col>6</xdr:col>
      <xdr:colOff>428626</xdr:colOff>
      <xdr:row>5</xdr:row>
      <xdr:rowOff>76200</xdr:rowOff>
    </xdr:to>
    <xdr:sp macro="" textlink="">
      <xdr:nvSpPr>
        <xdr:cNvPr id="64" name="Retângulo de cantos arredondados 63"/>
        <xdr:cNvSpPr/>
      </xdr:nvSpPr>
      <xdr:spPr>
        <a:xfrm>
          <a:off x="1390650" y="514350"/>
          <a:ext cx="3057526" cy="4191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 i="1"/>
            <a:t>Escolha uma Ação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52918</xdr:colOff>
      <xdr:row>59</xdr:row>
      <xdr:rowOff>84666</xdr:rowOff>
    </xdr:from>
    <xdr:to>
      <xdr:col>9</xdr:col>
      <xdr:colOff>31752</xdr:colOff>
      <xdr:row>74</xdr:row>
      <xdr:rowOff>10584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31749</xdr:colOff>
      <xdr:row>1</xdr:row>
      <xdr:rowOff>31750</xdr:rowOff>
    </xdr:from>
    <xdr:to>
      <xdr:col>9</xdr:col>
      <xdr:colOff>590548</xdr:colOff>
      <xdr:row>4</xdr:row>
      <xdr:rowOff>66674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60249" y="179917"/>
          <a:ext cx="558799" cy="765174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116417</xdr:colOff>
      <xdr:row>59</xdr:row>
      <xdr:rowOff>63499</xdr:rowOff>
    </xdr:from>
    <xdr:to>
      <xdr:col>9</xdr:col>
      <xdr:colOff>31750</xdr:colOff>
      <xdr:row>74</xdr:row>
      <xdr:rowOff>52916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10583</xdr:colOff>
      <xdr:row>1</xdr:row>
      <xdr:rowOff>10584</xdr:rowOff>
    </xdr:from>
    <xdr:to>
      <xdr:col>9</xdr:col>
      <xdr:colOff>569382</xdr:colOff>
      <xdr:row>4</xdr:row>
      <xdr:rowOff>45508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39083" y="158751"/>
          <a:ext cx="558799" cy="765174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84667</xdr:colOff>
      <xdr:row>59</xdr:row>
      <xdr:rowOff>95250</xdr:rowOff>
    </xdr:from>
    <xdr:to>
      <xdr:col>9</xdr:col>
      <xdr:colOff>31750</xdr:colOff>
      <xdr:row>74</xdr:row>
      <xdr:rowOff>63500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42333</xdr:colOff>
      <xdr:row>2</xdr:row>
      <xdr:rowOff>190500</xdr:rowOff>
    </xdr:from>
    <xdr:to>
      <xdr:col>9</xdr:col>
      <xdr:colOff>601132</xdr:colOff>
      <xdr:row>7</xdr:row>
      <xdr:rowOff>45507</xdr:rowOff>
    </xdr:to>
    <xdr:pic>
      <xdr:nvPicPr>
        <xdr:cNvPr id="10" name="Imagem 9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70833" y="603250"/>
          <a:ext cx="558799" cy="765174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84668</xdr:colOff>
      <xdr:row>59</xdr:row>
      <xdr:rowOff>42334</xdr:rowOff>
    </xdr:from>
    <xdr:to>
      <xdr:col>9</xdr:col>
      <xdr:colOff>21168</xdr:colOff>
      <xdr:row>74</xdr:row>
      <xdr:rowOff>74084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1</xdr:row>
      <xdr:rowOff>21167</xdr:rowOff>
    </xdr:from>
    <xdr:to>
      <xdr:col>9</xdr:col>
      <xdr:colOff>558799</xdr:colOff>
      <xdr:row>4</xdr:row>
      <xdr:rowOff>56091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28500" y="169334"/>
          <a:ext cx="558799" cy="765174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42334</xdr:colOff>
      <xdr:row>58</xdr:row>
      <xdr:rowOff>126999</xdr:rowOff>
    </xdr:from>
    <xdr:to>
      <xdr:col>9</xdr:col>
      <xdr:colOff>21168</xdr:colOff>
      <xdr:row>74</xdr:row>
      <xdr:rowOff>52916</xdr:rowOff>
    </xdr:to>
    <xdr:graphicFrame macro="">
      <xdr:nvGraphicFramePr>
        <xdr:cNvPr id="14" name="Gráfico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10583</xdr:colOff>
      <xdr:row>1</xdr:row>
      <xdr:rowOff>21167</xdr:rowOff>
    </xdr:from>
    <xdr:to>
      <xdr:col>9</xdr:col>
      <xdr:colOff>569382</xdr:colOff>
      <xdr:row>4</xdr:row>
      <xdr:rowOff>56091</xdr:rowOff>
    </xdr:to>
    <xdr:pic>
      <xdr:nvPicPr>
        <xdr:cNvPr id="15" name="Imagem 14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39083" y="169334"/>
          <a:ext cx="558799" cy="765174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84667</xdr:colOff>
      <xdr:row>59</xdr:row>
      <xdr:rowOff>84666</xdr:rowOff>
    </xdr:from>
    <xdr:to>
      <xdr:col>9</xdr:col>
      <xdr:colOff>42334</xdr:colOff>
      <xdr:row>74</xdr:row>
      <xdr:rowOff>63500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10583</xdr:colOff>
      <xdr:row>1</xdr:row>
      <xdr:rowOff>10583</xdr:rowOff>
    </xdr:from>
    <xdr:to>
      <xdr:col>9</xdr:col>
      <xdr:colOff>569382</xdr:colOff>
      <xdr:row>4</xdr:row>
      <xdr:rowOff>45507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39083" y="158750"/>
          <a:ext cx="558799" cy="765174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42334</xdr:colOff>
      <xdr:row>59</xdr:row>
      <xdr:rowOff>52917</xdr:rowOff>
    </xdr:from>
    <xdr:to>
      <xdr:col>9</xdr:col>
      <xdr:colOff>2</xdr:colOff>
      <xdr:row>74</xdr:row>
      <xdr:rowOff>84667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21166</xdr:colOff>
      <xdr:row>1</xdr:row>
      <xdr:rowOff>21167</xdr:rowOff>
    </xdr:from>
    <xdr:to>
      <xdr:col>9</xdr:col>
      <xdr:colOff>579965</xdr:colOff>
      <xdr:row>4</xdr:row>
      <xdr:rowOff>56091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49666" y="169334"/>
          <a:ext cx="558799" cy="765174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59</xdr:row>
      <xdr:rowOff>105834</xdr:rowOff>
    </xdr:from>
    <xdr:to>
      <xdr:col>9</xdr:col>
      <xdr:colOff>10583</xdr:colOff>
      <xdr:row>74</xdr:row>
      <xdr:rowOff>63500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21167</xdr:colOff>
      <xdr:row>1</xdr:row>
      <xdr:rowOff>10583</xdr:rowOff>
    </xdr:from>
    <xdr:to>
      <xdr:col>9</xdr:col>
      <xdr:colOff>579966</xdr:colOff>
      <xdr:row>4</xdr:row>
      <xdr:rowOff>45507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49667" y="158750"/>
          <a:ext cx="558799" cy="765174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74084</xdr:colOff>
      <xdr:row>59</xdr:row>
      <xdr:rowOff>116417</xdr:rowOff>
    </xdr:from>
    <xdr:to>
      <xdr:col>9</xdr:col>
      <xdr:colOff>21168</xdr:colOff>
      <xdr:row>74</xdr:row>
      <xdr:rowOff>52917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1</xdr:row>
      <xdr:rowOff>21167</xdr:rowOff>
    </xdr:from>
    <xdr:to>
      <xdr:col>9</xdr:col>
      <xdr:colOff>558799</xdr:colOff>
      <xdr:row>4</xdr:row>
      <xdr:rowOff>56091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28500" y="169334"/>
          <a:ext cx="558799" cy="765174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74083</xdr:colOff>
      <xdr:row>59</xdr:row>
      <xdr:rowOff>95250</xdr:rowOff>
    </xdr:from>
    <xdr:to>
      <xdr:col>9</xdr:col>
      <xdr:colOff>42334</xdr:colOff>
      <xdr:row>74</xdr:row>
      <xdr:rowOff>63500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1</xdr:row>
      <xdr:rowOff>21167</xdr:rowOff>
    </xdr:from>
    <xdr:to>
      <xdr:col>9</xdr:col>
      <xdr:colOff>558799</xdr:colOff>
      <xdr:row>4</xdr:row>
      <xdr:rowOff>56091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28500" y="169334"/>
          <a:ext cx="558799" cy="7651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</xdr:colOff>
      <xdr:row>22</xdr:row>
      <xdr:rowOff>142877</xdr:rowOff>
    </xdr:from>
    <xdr:to>
      <xdr:col>6</xdr:col>
      <xdr:colOff>542926</xdr:colOff>
      <xdr:row>25</xdr:row>
      <xdr:rowOff>9524</xdr:rowOff>
    </xdr:to>
    <xdr:grpSp>
      <xdr:nvGrpSpPr>
        <xdr:cNvPr id="58" name="Grupo 57">
          <a:hlinkClick xmlns:r="http://schemas.openxmlformats.org/officeDocument/2006/relationships" r:id="rId1"/>
        </xdr:cNvPr>
        <xdr:cNvGrpSpPr/>
      </xdr:nvGrpSpPr>
      <xdr:grpSpPr>
        <a:xfrm>
          <a:off x="3409952" y="4333877"/>
          <a:ext cx="1152524" cy="438147"/>
          <a:chOff x="3295650" y="5438776"/>
          <a:chExt cx="1411843" cy="486831"/>
        </a:xfrm>
      </xdr:grpSpPr>
      <xdr:sp macro="" textlink="">
        <xdr:nvSpPr>
          <xdr:cNvPr id="59" name="Retângulo 58">
            <a:hlinkClick xmlns:r="http://schemas.openxmlformats.org/officeDocument/2006/relationships" r:id="rId2"/>
          </xdr:cNvPr>
          <xdr:cNvSpPr/>
        </xdr:nvSpPr>
        <xdr:spPr>
          <a:xfrm>
            <a:off x="3295650" y="5438776"/>
            <a:ext cx="1400175" cy="476250"/>
          </a:xfrm>
          <a:prstGeom prst="rect">
            <a:avLst/>
          </a:prstGeom>
        </xdr:spPr>
        <xdr:style>
          <a:lnRef idx="1">
            <a:schemeClr val="accent2"/>
          </a:lnRef>
          <a:fillRef idx="2">
            <a:schemeClr val="accent2"/>
          </a:fillRef>
          <a:effectRef idx="1">
            <a:schemeClr val="accent2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pt-BR" sz="1100"/>
          </a:p>
        </xdr:txBody>
      </xdr:sp>
      <xdr:sp macro="" textlink="">
        <xdr:nvSpPr>
          <xdr:cNvPr id="60" name="Retângulo 59">
            <a:hlinkClick xmlns:r="http://schemas.openxmlformats.org/officeDocument/2006/relationships" r:id="rId1"/>
          </xdr:cNvPr>
          <xdr:cNvSpPr/>
        </xdr:nvSpPr>
        <xdr:spPr>
          <a:xfrm>
            <a:off x="3307317" y="5449357"/>
            <a:ext cx="1400176" cy="476250"/>
          </a:xfrm>
          <a:prstGeom prst="rect">
            <a:avLst/>
          </a:prstGeom>
          <a:noFill/>
        </xdr:spPr>
        <xdr:txBody>
          <a:bodyPr wrap="square" lIns="91440" tIns="45720" rIns="91440" bIns="45720" anchor="ctr" anchorCtr="0">
            <a:noAutofit/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en-US" sz="1100" b="0" i="0" u="none" strike="noStrike" cap="none" spc="0">
                <a:ln w="11430"/>
                <a:solidFill>
                  <a:srgbClr val="000000"/>
                </a:soli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  <a:latin typeface="Calibri"/>
              </a:rPr>
              <a:t>Total da Categoria</a:t>
            </a:r>
          </a:p>
        </xdr:txBody>
      </xdr:sp>
    </xdr:grpSp>
    <xdr:clientData/>
  </xdr:twoCellAnchor>
  <xdr:twoCellAnchor>
    <xdr:from>
      <xdr:col>1</xdr:col>
      <xdr:colOff>381000</xdr:colOff>
      <xdr:row>3</xdr:row>
      <xdr:rowOff>19051</xdr:rowOff>
    </xdr:from>
    <xdr:to>
      <xdr:col>6</xdr:col>
      <xdr:colOff>447676</xdr:colOff>
      <xdr:row>5</xdr:row>
      <xdr:rowOff>57151</xdr:rowOff>
    </xdr:to>
    <xdr:sp macro="" textlink="">
      <xdr:nvSpPr>
        <xdr:cNvPr id="61" name="Retângulo de cantos arredondados 60"/>
        <xdr:cNvSpPr/>
      </xdr:nvSpPr>
      <xdr:spPr>
        <a:xfrm>
          <a:off x="1409700" y="495301"/>
          <a:ext cx="3057526" cy="4191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 i="1"/>
            <a:t>Escolha uma Ação</a:t>
          </a:r>
        </a:p>
      </xdr:txBody>
    </xdr:sp>
    <xdr:clientData/>
  </xdr:twoCellAnchor>
  <xdr:twoCellAnchor>
    <xdr:from>
      <xdr:col>0</xdr:col>
      <xdr:colOff>1019175</xdr:colOff>
      <xdr:row>21</xdr:row>
      <xdr:rowOff>180975</xdr:rowOff>
    </xdr:from>
    <xdr:to>
      <xdr:col>2</xdr:col>
      <xdr:colOff>504825</xdr:colOff>
      <xdr:row>25</xdr:row>
      <xdr:rowOff>64558</xdr:rowOff>
    </xdr:to>
    <xdr:sp macro="" textlink="">
      <xdr:nvSpPr>
        <xdr:cNvPr id="62" name="Seta para a esquerda 61">
          <a:hlinkClick xmlns:r="http://schemas.openxmlformats.org/officeDocument/2006/relationships" r:id="rId3"/>
        </xdr:cNvPr>
        <xdr:cNvSpPr/>
      </xdr:nvSpPr>
      <xdr:spPr>
        <a:xfrm>
          <a:off x="1019175" y="4181475"/>
          <a:ext cx="1123950" cy="64558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 b="1"/>
            <a:t>Categorias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84667</xdr:colOff>
      <xdr:row>59</xdr:row>
      <xdr:rowOff>108479</xdr:rowOff>
    </xdr:from>
    <xdr:to>
      <xdr:col>9</xdr:col>
      <xdr:colOff>22489</xdr:colOff>
      <xdr:row>74</xdr:row>
      <xdr:rowOff>52917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10584</xdr:colOff>
      <xdr:row>1</xdr:row>
      <xdr:rowOff>10583</xdr:rowOff>
    </xdr:from>
    <xdr:to>
      <xdr:col>9</xdr:col>
      <xdr:colOff>569383</xdr:colOff>
      <xdr:row>4</xdr:row>
      <xdr:rowOff>45507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39084" y="158750"/>
          <a:ext cx="558799" cy="765174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84668</xdr:colOff>
      <xdr:row>59</xdr:row>
      <xdr:rowOff>116416</xdr:rowOff>
    </xdr:from>
    <xdr:to>
      <xdr:col>9</xdr:col>
      <xdr:colOff>21168</xdr:colOff>
      <xdr:row>74</xdr:row>
      <xdr:rowOff>74084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</xdr:row>
      <xdr:rowOff>201084</xdr:rowOff>
    </xdr:from>
    <xdr:to>
      <xdr:col>9</xdr:col>
      <xdr:colOff>558799</xdr:colOff>
      <xdr:row>7</xdr:row>
      <xdr:rowOff>56091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28500" y="613834"/>
          <a:ext cx="558799" cy="765174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63501</xdr:colOff>
      <xdr:row>59</xdr:row>
      <xdr:rowOff>21164</xdr:rowOff>
    </xdr:from>
    <xdr:to>
      <xdr:col>9</xdr:col>
      <xdr:colOff>95251</xdr:colOff>
      <xdr:row>74</xdr:row>
      <xdr:rowOff>84667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31750</xdr:colOff>
      <xdr:row>1</xdr:row>
      <xdr:rowOff>21166</xdr:rowOff>
    </xdr:from>
    <xdr:to>
      <xdr:col>9</xdr:col>
      <xdr:colOff>590549</xdr:colOff>
      <xdr:row>4</xdr:row>
      <xdr:rowOff>56090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60250" y="169333"/>
          <a:ext cx="558799" cy="765174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165367</xdr:colOff>
      <xdr:row>60</xdr:row>
      <xdr:rowOff>34397</xdr:rowOff>
    </xdr:from>
    <xdr:to>
      <xdr:col>8</xdr:col>
      <xdr:colOff>1307044</xdr:colOff>
      <xdr:row>75</xdr:row>
      <xdr:rowOff>2648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21167</xdr:colOff>
      <xdr:row>1</xdr:row>
      <xdr:rowOff>0</xdr:rowOff>
    </xdr:from>
    <xdr:to>
      <xdr:col>9</xdr:col>
      <xdr:colOff>579966</xdr:colOff>
      <xdr:row>4</xdr:row>
      <xdr:rowOff>34924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49667" y="148167"/>
          <a:ext cx="558799" cy="765174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95251</xdr:colOff>
      <xdr:row>59</xdr:row>
      <xdr:rowOff>52915</xdr:rowOff>
    </xdr:from>
    <xdr:to>
      <xdr:col>9</xdr:col>
      <xdr:colOff>10585</xdr:colOff>
      <xdr:row>74</xdr:row>
      <xdr:rowOff>52916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10583</xdr:colOff>
      <xdr:row>1</xdr:row>
      <xdr:rowOff>10583</xdr:rowOff>
    </xdr:from>
    <xdr:to>
      <xdr:col>9</xdr:col>
      <xdr:colOff>569382</xdr:colOff>
      <xdr:row>4</xdr:row>
      <xdr:rowOff>45507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39083" y="158750"/>
          <a:ext cx="558799" cy="765174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63501</xdr:colOff>
      <xdr:row>59</xdr:row>
      <xdr:rowOff>31750</xdr:rowOff>
    </xdr:from>
    <xdr:to>
      <xdr:col>9</xdr:col>
      <xdr:colOff>42335</xdr:colOff>
      <xdr:row>74</xdr:row>
      <xdr:rowOff>63500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1</xdr:row>
      <xdr:rowOff>21166</xdr:rowOff>
    </xdr:from>
    <xdr:to>
      <xdr:col>9</xdr:col>
      <xdr:colOff>558799</xdr:colOff>
      <xdr:row>4</xdr:row>
      <xdr:rowOff>56090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28500" y="169333"/>
          <a:ext cx="558799" cy="765174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84667</xdr:colOff>
      <xdr:row>59</xdr:row>
      <xdr:rowOff>31750</xdr:rowOff>
    </xdr:from>
    <xdr:to>
      <xdr:col>9</xdr:col>
      <xdr:colOff>74084</xdr:colOff>
      <xdr:row>74</xdr:row>
      <xdr:rowOff>63500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42334</xdr:colOff>
      <xdr:row>2</xdr:row>
      <xdr:rowOff>211667</xdr:rowOff>
    </xdr:from>
    <xdr:to>
      <xdr:col>9</xdr:col>
      <xdr:colOff>601133</xdr:colOff>
      <xdr:row>7</xdr:row>
      <xdr:rowOff>66674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70834" y="624417"/>
          <a:ext cx="558799" cy="765174"/>
        </a:xfrm>
        <a:prstGeom prst="rect">
          <a:avLst/>
        </a:prstGeom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116417</xdr:colOff>
      <xdr:row>59</xdr:row>
      <xdr:rowOff>52917</xdr:rowOff>
    </xdr:from>
    <xdr:to>
      <xdr:col>9</xdr:col>
      <xdr:colOff>74084</xdr:colOff>
      <xdr:row>74</xdr:row>
      <xdr:rowOff>52917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21166</xdr:colOff>
      <xdr:row>1</xdr:row>
      <xdr:rowOff>21166</xdr:rowOff>
    </xdr:from>
    <xdr:to>
      <xdr:col>9</xdr:col>
      <xdr:colOff>579965</xdr:colOff>
      <xdr:row>4</xdr:row>
      <xdr:rowOff>56090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49666" y="169333"/>
          <a:ext cx="558799" cy="765174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59</xdr:row>
      <xdr:rowOff>63499</xdr:rowOff>
    </xdr:from>
    <xdr:to>
      <xdr:col>9</xdr:col>
      <xdr:colOff>63501</xdr:colOff>
      <xdr:row>74</xdr:row>
      <xdr:rowOff>52916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10583</xdr:colOff>
      <xdr:row>1</xdr:row>
      <xdr:rowOff>21167</xdr:rowOff>
    </xdr:from>
    <xdr:to>
      <xdr:col>9</xdr:col>
      <xdr:colOff>569382</xdr:colOff>
      <xdr:row>4</xdr:row>
      <xdr:rowOff>56091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39083" y="169334"/>
          <a:ext cx="558799" cy="765174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179918</xdr:colOff>
      <xdr:row>59</xdr:row>
      <xdr:rowOff>117740</xdr:rowOff>
    </xdr:from>
    <xdr:to>
      <xdr:col>9</xdr:col>
      <xdr:colOff>75408</xdr:colOff>
      <xdr:row>74</xdr:row>
      <xdr:rowOff>105834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1</xdr:row>
      <xdr:rowOff>31750</xdr:rowOff>
    </xdr:from>
    <xdr:to>
      <xdr:col>9</xdr:col>
      <xdr:colOff>558799</xdr:colOff>
      <xdr:row>4</xdr:row>
      <xdr:rowOff>66674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28500" y="179917"/>
          <a:ext cx="558799" cy="7651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904876</xdr:colOff>
      <xdr:row>22</xdr:row>
      <xdr:rowOff>142876</xdr:rowOff>
    </xdr:from>
    <xdr:to>
      <xdr:col>6</xdr:col>
      <xdr:colOff>533402</xdr:colOff>
      <xdr:row>25</xdr:row>
      <xdr:rowOff>9526</xdr:rowOff>
    </xdr:to>
    <xdr:grpSp>
      <xdr:nvGrpSpPr>
        <xdr:cNvPr id="58" name="Grupo 57"/>
        <xdr:cNvGrpSpPr/>
      </xdr:nvGrpSpPr>
      <xdr:grpSpPr>
        <a:xfrm>
          <a:off x="3400426" y="4333876"/>
          <a:ext cx="1152526" cy="438150"/>
          <a:chOff x="3283980" y="5438772"/>
          <a:chExt cx="1411845" cy="486834"/>
        </a:xfrm>
      </xdr:grpSpPr>
      <xdr:sp macro="" textlink="">
        <xdr:nvSpPr>
          <xdr:cNvPr id="59" name="Retângulo 58">
            <a:hlinkClick xmlns:r="http://schemas.openxmlformats.org/officeDocument/2006/relationships" r:id="rId1"/>
          </xdr:cNvPr>
          <xdr:cNvSpPr/>
        </xdr:nvSpPr>
        <xdr:spPr>
          <a:xfrm>
            <a:off x="3295650" y="5438776"/>
            <a:ext cx="1400175" cy="476250"/>
          </a:xfrm>
          <a:prstGeom prst="rect">
            <a:avLst/>
          </a:prstGeom>
        </xdr:spPr>
        <xdr:style>
          <a:lnRef idx="1">
            <a:schemeClr val="accent2"/>
          </a:lnRef>
          <a:fillRef idx="2">
            <a:schemeClr val="accent2"/>
          </a:fillRef>
          <a:effectRef idx="1">
            <a:schemeClr val="accent2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pt-BR" sz="1100"/>
          </a:p>
        </xdr:txBody>
      </xdr:sp>
      <xdr:sp macro="" textlink="">
        <xdr:nvSpPr>
          <xdr:cNvPr id="60" name="Retângulo 59">
            <a:hlinkClick xmlns:r="http://schemas.openxmlformats.org/officeDocument/2006/relationships" r:id="rId2"/>
          </xdr:cNvPr>
          <xdr:cNvSpPr/>
        </xdr:nvSpPr>
        <xdr:spPr>
          <a:xfrm>
            <a:off x="3283980" y="5438772"/>
            <a:ext cx="1411844" cy="486834"/>
          </a:xfrm>
          <a:prstGeom prst="rect">
            <a:avLst/>
          </a:prstGeom>
          <a:noFill/>
        </xdr:spPr>
        <xdr:txBody>
          <a:bodyPr wrap="square" lIns="91440" tIns="45720" rIns="91440" bIns="45720" anchor="ctr" anchorCtr="0">
            <a:noAutofit/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en-US" sz="1100" b="0" i="0" u="none" strike="noStrike" cap="none" spc="0">
                <a:ln w="11430"/>
                <a:solidFill>
                  <a:srgbClr val="000000"/>
                </a:soli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  <a:latin typeface="Calibri"/>
              </a:rPr>
              <a:t>Total da Categoria</a:t>
            </a:r>
          </a:p>
        </xdr:txBody>
      </xdr:sp>
    </xdr:grpSp>
    <xdr:clientData/>
  </xdr:twoCellAnchor>
  <xdr:twoCellAnchor>
    <xdr:from>
      <xdr:col>1</xdr:col>
      <xdr:colOff>371475</xdr:colOff>
      <xdr:row>3</xdr:row>
      <xdr:rowOff>19051</xdr:rowOff>
    </xdr:from>
    <xdr:to>
      <xdr:col>6</xdr:col>
      <xdr:colOff>438151</xdr:colOff>
      <xdr:row>5</xdr:row>
      <xdr:rowOff>57151</xdr:rowOff>
    </xdr:to>
    <xdr:sp macro="" textlink="">
      <xdr:nvSpPr>
        <xdr:cNvPr id="61" name="Retângulo de cantos arredondados 60"/>
        <xdr:cNvSpPr/>
      </xdr:nvSpPr>
      <xdr:spPr>
        <a:xfrm>
          <a:off x="1400175" y="495301"/>
          <a:ext cx="3057526" cy="4191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 i="1"/>
            <a:t>Escolha uma Ação</a:t>
          </a:r>
        </a:p>
      </xdr:txBody>
    </xdr:sp>
    <xdr:clientData/>
  </xdr:twoCellAnchor>
  <xdr:twoCellAnchor>
    <xdr:from>
      <xdr:col>0</xdr:col>
      <xdr:colOff>1019175</xdr:colOff>
      <xdr:row>22</xdr:row>
      <xdr:rowOff>0</xdr:rowOff>
    </xdr:from>
    <xdr:to>
      <xdr:col>2</xdr:col>
      <xdr:colOff>504825</xdr:colOff>
      <xdr:row>25</xdr:row>
      <xdr:rowOff>74083</xdr:rowOff>
    </xdr:to>
    <xdr:sp macro="" textlink="">
      <xdr:nvSpPr>
        <xdr:cNvPr id="62" name="Seta para a esquerda 61">
          <a:hlinkClick xmlns:r="http://schemas.openxmlformats.org/officeDocument/2006/relationships" r:id="rId3"/>
        </xdr:cNvPr>
        <xdr:cNvSpPr/>
      </xdr:nvSpPr>
      <xdr:spPr>
        <a:xfrm>
          <a:off x="1019175" y="4191000"/>
          <a:ext cx="1123950" cy="64558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 b="1"/>
            <a:t>Categorias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105834</xdr:colOff>
      <xdr:row>59</xdr:row>
      <xdr:rowOff>63500</xdr:rowOff>
    </xdr:from>
    <xdr:to>
      <xdr:col>9</xdr:col>
      <xdr:colOff>95252</xdr:colOff>
      <xdr:row>74</xdr:row>
      <xdr:rowOff>63500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21166</xdr:colOff>
      <xdr:row>1</xdr:row>
      <xdr:rowOff>10583</xdr:rowOff>
    </xdr:from>
    <xdr:to>
      <xdr:col>9</xdr:col>
      <xdr:colOff>579965</xdr:colOff>
      <xdr:row>4</xdr:row>
      <xdr:rowOff>45507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49666" y="158750"/>
          <a:ext cx="558799" cy="765174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14553</xdr:colOff>
      <xdr:row>59</xdr:row>
      <xdr:rowOff>119063</xdr:rowOff>
    </xdr:from>
    <xdr:to>
      <xdr:col>8</xdr:col>
      <xdr:colOff>1375834</xdr:colOff>
      <xdr:row>74</xdr:row>
      <xdr:rowOff>87313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1</xdr:row>
      <xdr:rowOff>105833</xdr:rowOff>
    </xdr:from>
    <xdr:to>
      <xdr:col>9</xdr:col>
      <xdr:colOff>558799</xdr:colOff>
      <xdr:row>4</xdr:row>
      <xdr:rowOff>24341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28500" y="254000"/>
          <a:ext cx="558799" cy="64875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22</xdr:row>
      <xdr:rowOff>142879</xdr:rowOff>
    </xdr:from>
    <xdr:to>
      <xdr:col>6</xdr:col>
      <xdr:colOff>533401</xdr:colOff>
      <xdr:row>25</xdr:row>
      <xdr:rowOff>9529</xdr:rowOff>
    </xdr:to>
    <xdr:grpSp>
      <xdr:nvGrpSpPr>
        <xdr:cNvPr id="58" name="Grupo 57"/>
        <xdr:cNvGrpSpPr/>
      </xdr:nvGrpSpPr>
      <xdr:grpSpPr>
        <a:xfrm>
          <a:off x="3409951" y="4333879"/>
          <a:ext cx="1143000" cy="438150"/>
          <a:chOff x="3295649" y="5438774"/>
          <a:chExt cx="1400176" cy="486834"/>
        </a:xfrm>
      </xdr:grpSpPr>
      <xdr:sp macro="" textlink="">
        <xdr:nvSpPr>
          <xdr:cNvPr id="59" name="Retângulo 58">
            <a:hlinkClick xmlns:r="http://schemas.openxmlformats.org/officeDocument/2006/relationships" r:id="rId1"/>
          </xdr:cNvPr>
          <xdr:cNvSpPr/>
        </xdr:nvSpPr>
        <xdr:spPr>
          <a:xfrm>
            <a:off x="3295650" y="5438776"/>
            <a:ext cx="1400175" cy="476250"/>
          </a:xfrm>
          <a:prstGeom prst="rect">
            <a:avLst/>
          </a:prstGeom>
        </xdr:spPr>
        <xdr:style>
          <a:lnRef idx="1">
            <a:schemeClr val="accent2"/>
          </a:lnRef>
          <a:fillRef idx="2">
            <a:schemeClr val="accent2"/>
          </a:fillRef>
          <a:effectRef idx="1">
            <a:schemeClr val="accent2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pt-BR" sz="1100"/>
          </a:p>
        </xdr:txBody>
      </xdr:sp>
      <xdr:sp macro="" textlink="">
        <xdr:nvSpPr>
          <xdr:cNvPr id="60" name="Retângulo 59">
            <a:hlinkClick xmlns:r="http://schemas.openxmlformats.org/officeDocument/2006/relationships" r:id="rId2"/>
          </xdr:cNvPr>
          <xdr:cNvSpPr/>
        </xdr:nvSpPr>
        <xdr:spPr>
          <a:xfrm>
            <a:off x="3295649" y="5438774"/>
            <a:ext cx="1400176" cy="486834"/>
          </a:xfrm>
          <a:prstGeom prst="rect">
            <a:avLst/>
          </a:prstGeom>
          <a:noFill/>
        </xdr:spPr>
        <xdr:txBody>
          <a:bodyPr wrap="square" lIns="91440" tIns="45720" rIns="91440" bIns="45720" anchor="ctr" anchorCtr="0">
            <a:noAutofit/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en-US" sz="1100" b="0" i="0" u="none" strike="noStrike" cap="none" spc="0">
                <a:ln w="11430"/>
                <a:solidFill>
                  <a:srgbClr val="000000"/>
                </a:soli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  <a:latin typeface="Calibri"/>
              </a:rPr>
              <a:t>Total da Categoria</a:t>
            </a:r>
          </a:p>
        </xdr:txBody>
      </xdr:sp>
    </xdr:grpSp>
    <xdr:clientData/>
  </xdr:twoCellAnchor>
  <xdr:twoCellAnchor>
    <xdr:from>
      <xdr:col>1</xdr:col>
      <xdr:colOff>342900</xdr:colOff>
      <xdr:row>3</xdr:row>
      <xdr:rowOff>19051</xdr:rowOff>
    </xdr:from>
    <xdr:to>
      <xdr:col>6</xdr:col>
      <xdr:colOff>409576</xdr:colOff>
      <xdr:row>5</xdr:row>
      <xdr:rowOff>57151</xdr:rowOff>
    </xdr:to>
    <xdr:sp macro="" textlink="">
      <xdr:nvSpPr>
        <xdr:cNvPr id="61" name="Retângulo de cantos arredondados 60"/>
        <xdr:cNvSpPr/>
      </xdr:nvSpPr>
      <xdr:spPr>
        <a:xfrm>
          <a:off x="1371600" y="495301"/>
          <a:ext cx="3057526" cy="4191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 i="1"/>
            <a:t>Escolha uma Ação</a:t>
          </a:r>
        </a:p>
      </xdr:txBody>
    </xdr:sp>
    <xdr:clientData/>
  </xdr:twoCellAnchor>
  <xdr:twoCellAnchor>
    <xdr:from>
      <xdr:col>1</xdr:col>
      <xdr:colOff>0</xdr:colOff>
      <xdr:row>21</xdr:row>
      <xdr:rowOff>180975</xdr:rowOff>
    </xdr:from>
    <xdr:to>
      <xdr:col>2</xdr:col>
      <xdr:colOff>514350</xdr:colOff>
      <xdr:row>25</xdr:row>
      <xdr:rowOff>64558</xdr:rowOff>
    </xdr:to>
    <xdr:sp macro="" textlink="">
      <xdr:nvSpPr>
        <xdr:cNvPr id="62" name="Seta para a esquerda 61">
          <a:hlinkClick xmlns:r="http://schemas.openxmlformats.org/officeDocument/2006/relationships" r:id="rId3"/>
        </xdr:cNvPr>
        <xdr:cNvSpPr/>
      </xdr:nvSpPr>
      <xdr:spPr>
        <a:xfrm>
          <a:off x="1028700" y="4181475"/>
          <a:ext cx="1123950" cy="64558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 b="1"/>
            <a:t>Categorias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22</xdr:row>
      <xdr:rowOff>142878</xdr:rowOff>
    </xdr:from>
    <xdr:to>
      <xdr:col>6</xdr:col>
      <xdr:colOff>542924</xdr:colOff>
      <xdr:row>25</xdr:row>
      <xdr:rowOff>9528</xdr:rowOff>
    </xdr:to>
    <xdr:grpSp>
      <xdr:nvGrpSpPr>
        <xdr:cNvPr id="58" name="Grupo 57"/>
        <xdr:cNvGrpSpPr/>
      </xdr:nvGrpSpPr>
      <xdr:grpSpPr>
        <a:xfrm>
          <a:off x="3409951" y="4333878"/>
          <a:ext cx="1152523" cy="438150"/>
          <a:chOff x="3295650" y="5438773"/>
          <a:chExt cx="1411842" cy="486834"/>
        </a:xfrm>
      </xdr:grpSpPr>
      <xdr:sp macro="" textlink="">
        <xdr:nvSpPr>
          <xdr:cNvPr id="59" name="Retângulo 58">
            <a:hlinkClick xmlns:r="http://schemas.openxmlformats.org/officeDocument/2006/relationships" r:id="rId1"/>
          </xdr:cNvPr>
          <xdr:cNvSpPr/>
        </xdr:nvSpPr>
        <xdr:spPr>
          <a:xfrm>
            <a:off x="3295650" y="5438776"/>
            <a:ext cx="1400175" cy="476250"/>
          </a:xfrm>
          <a:prstGeom prst="rect">
            <a:avLst/>
          </a:prstGeom>
        </xdr:spPr>
        <xdr:style>
          <a:lnRef idx="1">
            <a:schemeClr val="accent2"/>
          </a:lnRef>
          <a:fillRef idx="2">
            <a:schemeClr val="accent2"/>
          </a:fillRef>
          <a:effectRef idx="1">
            <a:schemeClr val="accent2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pt-BR" sz="1100"/>
          </a:p>
        </xdr:txBody>
      </xdr:sp>
      <xdr:sp macro="" textlink="">
        <xdr:nvSpPr>
          <xdr:cNvPr id="60" name="Retângulo 59">
            <a:hlinkClick xmlns:r="http://schemas.openxmlformats.org/officeDocument/2006/relationships" r:id="rId2"/>
          </xdr:cNvPr>
          <xdr:cNvSpPr/>
        </xdr:nvSpPr>
        <xdr:spPr>
          <a:xfrm>
            <a:off x="3307317" y="5438773"/>
            <a:ext cx="1400175" cy="486834"/>
          </a:xfrm>
          <a:prstGeom prst="rect">
            <a:avLst/>
          </a:prstGeom>
          <a:noFill/>
        </xdr:spPr>
        <xdr:txBody>
          <a:bodyPr wrap="square" lIns="91440" tIns="45720" rIns="91440" bIns="45720" anchor="ctr" anchorCtr="0">
            <a:noAutofit/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en-US" sz="1100" b="0" i="0" u="none" strike="noStrike" cap="none" spc="0">
                <a:ln w="11430"/>
                <a:solidFill>
                  <a:srgbClr val="000000"/>
                </a:soli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  <a:latin typeface="Calibri"/>
              </a:rPr>
              <a:t>Total da Categoria</a:t>
            </a:r>
          </a:p>
        </xdr:txBody>
      </xdr:sp>
    </xdr:grpSp>
    <xdr:clientData/>
  </xdr:twoCellAnchor>
  <xdr:twoCellAnchor>
    <xdr:from>
      <xdr:col>1</xdr:col>
      <xdr:colOff>0</xdr:colOff>
      <xdr:row>21</xdr:row>
      <xdr:rowOff>180975</xdr:rowOff>
    </xdr:from>
    <xdr:to>
      <xdr:col>2</xdr:col>
      <xdr:colOff>514350</xdr:colOff>
      <xdr:row>25</xdr:row>
      <xdr:rowOff>64558</xdr:rowOff>
    </xdr:to>
    <xdr:sp macro="" textlink="">
      <xdr:nvSpPr>
        <xdr:cNvPr id="62" name="Seta para a esquerda 61">
          <a:hlinkClick xmlns:r="http://schemas.openxmlformats.org/officeDocument/2006/relationships" r:id="rId3"/>
        </xdr:cNvPr>
        <xdr:cNvSpPr/>
      </xdr:nvSpPr>
      <xdr:spPr>
        <a:xfrm>
          <a:off x="1028700" y="4181475"/>
          <a:ext cx="1123950" cy="64558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 b="1"/>
            <a:t>Categorias</a:t>
          </a:r>
        </a:p>
      </xdr:txBody>
    </xdr:sp>
    <xdr:clientData/>
  </xdr:twoCellAnchor>
  <xdr:twoCellAnchor>
    <xdr:from>
      <xdr:col>1</xdr:col>
      <xdr:colOff>361950</xdr:colOff>
      <xdr:row>2</xdr:row>
      <xdr:rowOff>85725</xdr:rowOff>
    </xdr:from>
    <xdr:to>
      <xdr:col>6</xdr:col>
      <xdr:colOff>428626</xdr:colOff>
      <xdr:row>5</xdr:row>
      <xdr:rowOff>28575</xdr:rowOff>
    </xdr:to>
    <xdr:sp macro="" textlink="">
      <xdr:nvSpPr>
        <xdr:cNvPr id="66" name="Retângulo de cantos arredondados 65"/>
        <xdr:cNvSpPr/>
      </xdr:nvSpPr>
      <xdr:spPr>
        <a:xfrm>
          <a:off x="1390650" y="466725"/>
          <a:ext cx="3057526" cy="4191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 i="1"/>
            <a:t>Escolha uma Ação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238127</xdr:colOff>
      <xdr:row>21</xdr:row>
      <xdr:rowOff>104776</xdr:rowOff>
    </xdr:from>
    <xdr:to>
      <xdr:col>7</xdr:col>
      <xdr:colOff>180977</xdr:colOff>
      <xdr:row>23</xdr:row>
      <xdr:rowOff>161925</xdr:rowOff>
    </xdr:to>
    <xdr:grpSp>
      <xdr:nvGrpSpPr>
        <xdr:cNvPr id="58" name="Grupo 57"/>
        <xdr:cNvGrpSpPr/>
      </xdr:nvGrpSpPr>
      <xdr:grpSpPr>
        <a:xfrm>
          <a:off x="3648077" y="4105276"/>
          <a:ext cx="1162050" cy="438149"/>
          <a:chOff x="3283981" y="5438773"/>
          <a:chExt cx="1423512" cy="486833"/>
        </a:xfrm>
      </xdr:grpSpPr>
      <xdr:sp macro="" textlink="">
        <xdr:nvSpPr>
          <xdr:cNvPr id="59" name="Retângulo 58">
            <a:hlinkClick xmlns:r="http://schemas.openxmlformats.org/officeDocument/2006/relationships" r:id="rId1"/>
          </xdr:cNvPr>
          <xdr:cNvSpPr/>
        </xdr:nvSpPr>
        <xdr:spPr>
          <a:xfrm>
            <a:off x="3295650" y="5438776"/>
            <a:ext cx="1400175" cy="476250"/>
          </a:xfrm>
          <a:prstGeom prst="rect">
            <a:avLst/>
          </a:prstGeom>
        </xdr:spPr>
        <xdr:style>
          <a:lnRef idx="1">
            <a:schemeClr val="accent2"/>
          </a:lnRef>
          <a:fillRef idx="2">
            <a:schemeClr val="accent2"/>
          </a:fillRef>
          <a:effectRef idx="1">
            <a:schemeClr val="accent2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pt-BR" sz="1100"/>
          </a:p>
        </xdr:txBody>
      </xdr:sp>
      <xdr:sp macro="" textlink="">
        <xdr:nvSpPr>
          <xdr:cNvPr id="60" name="Retângulo 59">
            <a:hlinkClick xmlns:r="http://schemas.openxmlformats.org/officeDocument/2006/relationships" r:id="rId2"/>
          </xdr:cNvPr>
          <xdr:cNvSpPr/>
        </xdr:nvSpPr>
        <xdr:spPr>
          <a:xfrm>
            <a:off x="3283981" y="5438773"/>
            <a:ext cx="1423512" cy="486833"/>
          </a:xfrm>
          <a:prstGeom prst="rect">
            <a:avLst/>
          </a:prstGeom>
          <a:noFill/>
        </xdr:spPr>
        <xdr:txBody>
          <a:bodyPr wrap="square" lIns="91440" tIns="45720" rIns="91440" bIns="45720" anchor="ctr" anchorCtr="0">
            <a:noAutofit/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en-US" sz="1100" b="0" i="0" u="none" strike="noStrike" cap="none" spc="0">
                <a:ln w="11430"/>
                <a:solidFill>
                  <a:srgbClr val="000000"/>
                </a:soli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  <a:latin typeface="Calibri"/>
              </a:rPr>
              <a:t>Total da Categoria</a:t>
            </a:r>
          </a:p>
        </xdr:txBody>
      </xdr:sp>
    </xdr:grpSp>
    <xdr:clientData/>
  </xdr:twoCellAnchor>
  <xdr:twoCellAnchor>
    <xdr:from>
      <xdr:col>1</xdr:col>
      <xdr:colOff>314325</xdr:colOff>
      <xdr:row>3</xdr:row>
      <xdr:rowOff>19051</xdr:rowOff>
    </xdr:from>
    <xdr:to>
      <xdr:col>6</xdr:col>
      <xdr:colOff>381001</xdr:colOff>
      <xdr:row>5</xdr:row>
      <xdr:rowOff>57151</xdr:rowOff>
    </xdr:to>
    <xdr:sp macro="" textlink="">
      <xdr:nvSpPr>
        <xdr:cNvPr id="61" name="Retângulo de cantos arredondados 60"/>
        <xdr:cNvSpPr/>
      </xdr:nvSpPr>
      <xdr:spPr>
        <a:xfrm>
          <a:off x="1343025" y="495301"/>
          <a:ext cx="3057526" cy="4191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 i="1"/>
            <a:t>Escolha uma Ação</a:t>
          </a:r>
        </a:p>
      </xdr:txBody>
    </xdr:sp>
    <xdr:clientData/>
  </xdr:twoCellAnchor>
  <xdr:twoCellAnchor>
    <xdr:from>
      <xdr:col>1</xdr:col>
      <xdr:colOff>0</xdr:colOff>
      <xdr:row>21</xdr:row>
      <xdr:rowOff>180975</xdr:rowOff>
    </xdr:from>
    <xdr:to>
      <xdr:col>2</xdr:col>
      <xdr:colOff>504825</xdr:colOff>
      <xdr:row>25</xdr:row>
      <xdr:rowOff>64558</xdr:rowOff>
    </xdr:to>
    <xdr:sp macro="" textlink="">
      <xdr:nvSpPr>
        <xdr:cNvPr id="62" name="Seta para a esquerda 61">
          <a:hlinkClick xmlns:r="http://schemas.openxmlformats.org/officeDocument/2006/relationships" r:id="rId3"/>
        </xdr:cNvPr>
        <xdr:cNvSpPr/>
      </xdr:nvSpPr>
      <xdr:spPr>
        <a:xfrm>
          <a:off x="1028700" y="4181475"/>
          <a:ext cx="1114425" cy="64558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 b="1"/>
            <a:t>Categorias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22</xdr:row>
      <xdr:rowOff>142879</xdr:rowOff>
    </xdr:from>
    <xdr:to>
      <xdr:col>6</xdr:col>
      <xdr:colOff>542925</xdr:colOff>
      <xdr:row>25</xdr:row>
      <xdr:rowOff>9529</xdr:rowOff>
    </xdr:to>
    <xdr:grpSp>
      <xdr:nvGrpSpPr>
        <xdr:cNvPr id="58" name="Grupo 57"/>
        <xdr:cNvGrpSpPr/>
      </xdr:nvGrpSpPr>
      <xdr:grpSpPr>
        <a:xfrm>
          <a:off x="3409950" y="4333879"/>
          <a:ext cx="1152525" cy="438150"/>
          <a:chOff x="3295648" y="5438774"/>
          <a:chExt cx="1411844" cy="486834"/>
        </a:xfrm>
      </xdr:grpSpPr>
      <xdr:sp macro="" textlink="">
        <xdr:nvSpPr>
          <xdr:cNvPr id="59" name="Retângulo 58">
            <a:hlinkClick xmlns:r="http://schemas.openxmlformats.org/officeDocument/2006/relationships" r:id="rId1"/>
          </xdr:cNvPr>
          <xdr:cNvSpPr/>
        </xdr:nvSpPr>
        <xdr:spPr>
          <a:xfrm>
            <a:off x="3295650" y="5438776"/>
            <a:ext cx="1400175" cy="476250"/>
          </a:xfrm>
          <a:prstGeom prst="rect">
            <a:avLst/>
          </a:prstGeom>
        </xdr:spPr>
        <xdr:style>
          <a:lnRef idx="1">
            <a:schemeClr val="accent2"/>
          </a:lnRef>
          <a:fillRef idx="2">
            <a:schemeClr val="accent2"/>
          </a:fillRef>
          <a:effectRef idx="1">
            <a:schemeClr val="accent2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pt-BR" sz="1100"/>
          </a:p>
        </xdr:txBody>
      </xdr:sp>
      <xdr:sp macro="" textlink="">
        <xdr:nvSpPr>
          <xdr:cNvPr id="60" name="Retângulo 59">
            <a:hlinkClick xmlns:r="http://schemas.openxmlformats.org/officeDocument/2006/relationships" r:id="rId2"/>
          </xdr:cNvPr>
          <xdr:cNvSpPr/>
        </xdr:nvSpPr>
        <xdr:spPr>
          <a:xfrm>
            <a:off x="3295648" y="5438774"/>
            <a:ext cx="1411844" cy="486834"/>
          </a:xfrm>
          <a:prstGeom prst="rect">
            <a:avLst/>
          </a:prstGeom>
          <a:noFill/>
        </xdr:spPr>
        <xdr:txBody>
          <a:bodyPr wrap="square" lIns="91440" tIns="45720" rIns="91440" bIns="45720" anchor="ctr" anchorCtr="0">
            <a:noAutofit/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en-US" sz="1100" b="0" i="0" u="none" strike="noStrike" cap="none" spc="0">
                <a:ln w="11430"/>
                <a:solidFill>
                  <a:srgbClr val="000000"/>
                </a:soli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  <a:latin typeface="Calibri"/>
              </a:rPr>
              <a:t>Total da Categoria</a:t>
            </a:r>
          </a:p>
        </xdr:txBody>
      </xdr:sp>
    </xdr:grpSp>
    <xdr:clientData/>
  </xdr:twoCellAnchor>
  <xdr:twoCellAnchor>
    <xdr:from>
      <xdr:col>1</xdr:col>
      <xdr:colOff>333375</xdr:colOff>
      <xdr:row>3</xdr:row>
      <xdr:rowOff>19051</xdr:rowOff>
    </xdr:from>
    <xdr:to>
      <xdr:col>6</xdr:col>
      <xdr:colOff>400051</xdr:colOff>
      <xdr:row>5</xdr:row>
      <xdr:rowOff>57151</xdr:rowOff>
    </xdr:to>
    <xdr:sp macro="" textlink="">
      <xdr:nvSpPr>
        <xdr:cNvPr id="61" name="Retângulo de cantos arredondados 60"/>
        <xdr:cNvSpPr/>
      </xdr:nvSpPr>
      <xdr:spPr>
        <a:xfrm>
          <a:off x="1362075" y="495301"/>
          <a:ext cx="3057526" cy="4191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 i="1"/>
            <a:t>Escolha uma Ação</a:t>
          </a:r>
        </a:p>
      </xdr:txBody>
    </xdr:sp>
    <xdr:clientData/>
  </xdr:twoCellAnchor>
  <xdr:twoCellAnchor>
    <xdr:from>
      <xdr:col>1</xdr:col>
      <xdr:colOff>9524</xdr:colOff>
      <xdr:row>21</xdr:row>
      <xdr:rowOff>180975</xdr:rowOff>
    </xdr:from>
    <xdr:to>
      <xdr:col>2</xdr:col>
      <xdr:colOff>533399</xdr:colOff>
      <xdr:row>25</xdr:row>
      <xdr:rowOff>64558</xdr:rowOff>
    </xdr:to>
    <xdr:sp macro="" textlink="">
      <xdr:nvSpPr>
        <xdr:cNvPr id="62" name="Seta para a esquerda 61">
          <a:hlinkClick xmlns:r="http://schemas.openxmlformats.org/officeDocument/2006/relationships" r:id="rId3"/>
        </xdr:cNvPr>
        <xdr:cNvSpPr/>
      </xdr:nvSpPr>
      <xdr:spPr>
        <a:xfrm>
          <a:off x="1038224" y="4181475"/>
          <a:ext cx="1133475" cy="64558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 b="1"/>
            <a:t>Categorias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22</xdr:row>
      <xdr:rowOff>133352</xdr:rowOff>
    </xdr:from>
    <xdr:to>
      <xdr:col>6</xdr:col>
      <xdr:colOff>542925</xdr:colOff>
      <xdr:row>25</xdr:row>
      <xdr:rowOff>9527</xdr:rowOff>
    </xdr:to>
    <xdr:grpSp>
      <xdr:nvGrpSpPr>
        <xdr:cNvPr id="58" name="Grupo 57"/>
        <xdr:cNvGrpSpPr/>
      </xdr:nvGrpSpPr>
      <xdr:grpSpPr>
        <a:xfrm>
          <a:off x="3409950" y="4324352"/>
          <a:ext cx="1152525" cy="447675"/>
          <a:chOff x="3295648" y="5428185"/>
          <a:chExt cx="1411844" cy="497417"/>
        </a:xfrm>
      </xdr:grpSpPr>
      <xdr:sp macro="" textlink="">
        <xdr:nvSpPr>
          <xdr:cNvPr id="59" name="Retângulo 58">
            <a:hlinkClick xmlns:r="http://schemas.openxmlformats.org/officeDocument/2006/relationships" r:id="rId1"/>
          </xdr:cNvPr>
          <xdr:cNvSpPr/>
        </xdr:nvSpPr>
        <xdr:spPr>
          <a:xfrm>
            <a:off x="3295650" y="5438776"/>
            <a:ext cx="1400175" cy="476250"/>
          </a:xfrm>
          <a:prstGeom prst="rect">
            <a:avLst/>
          </a:prstGeom>
        </xdr:spPr>
        <xdr:style>
          <a:lnRef idx="1">
            <a:schemeClr val="accent2"/>
          </a:lnRef>
          <a:fillRef idx="2">
            <a:schemeClr val="accent2"/>
          </a:fillRef>
          <a:effectRef idx="1">
            <a:schemeClr val="accent2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pt-BR" sz="1100"/>
          </a:p>
        </xdr:txBody>
      </xdr:sp>
      <xdr:sp macro="" textlink="">
        <xdr:nvSpPr>
          <xdr:cNvPr id="60" name="Retângulo 59">
            <a:hlinkClick xmlns:r="http://schemas.openxmlformats.org/officeDocument/2006/relationships" r:id="rId2"/>
          </xdr:cNvPr>
          <xdr:cNvSpPr/>
        </xdr:nvSpPr>
        <xdr:spPr>
          <a:xfrm>
            <a:off x="3295648" y="5428185"/>
            <a:ext cx="1411844" cy="497417"/>
          </a:xfrm>
          <a:prstGeom prst="rect">
            <a:avLst/>
          </a:prstGeom>
          <a:noFill/>
        </xdr:spPr>
        <xdr:txBody>
          <a:bodyPr wrap="square" lIns="91440" tIns="45720" rIns="91440" bIns="45720" anchor="ctr" anchorCtr="0">
            <a:noAutofit/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en-US" sz="1100" b="0" i="0" u="none" strike="noStrike" cap="none" spc="0">
                <a:ln w="11430"/>
                <a:solidFill>
                  <a:srgbClr val="000000"/>
                </a:soli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  <a:latin typeface="Calibri"/>
              </a:rPr>
              <a:t>Total da Categoria</a:t>
            </a:r>
          </a:p>
        </xdr:txBody>
      </xdr:sp>
    </xdr:grpSp>
    <xdr:clientData/>
  </xdr:twoCellAnchor>
  <xdr:twoCellAnchor>
    <xdr:from>
      <xdr:col>1</xdr:col>
      <xdr:colOff>371475</xdr:colOff>
      <xdr:row>3</xdr:row>
      <xdr:rowOff>19051</xdr:rowOff>
    </xdr:from>
    <xdr:to>
      <xdr:col>6</xdr:col>
      <xdr:colOff>438151</xdr:colOff>
      <xdr:row>5</xdr:row>
      <xdr:rowOff>57151</xdr:rowOff>
    </xdr:to>
    <xdr:sp macro="" textlink="">
      <xdr:nvSpPr>
        <xdr:cNvPr id="61" name="Retângulo de cantos arredondados 60"/>
        <xdr:cNvSpPr/>
      </xdr:nvSpPr>
      <xdr:spPr>
        <a:xfrm>
          <a:off x="1400175" y="495301"/>
          <a:ext cx="3057526" cy="4191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 i="1"/>
            <a:t>Escolha uma Ação</a:t>
          </a:r>
        </a:p>
      </xdr:txBody>
    </xdr:sp>
    <xdr:clientData/>
  </xdr:twoCellAnchor>
  <xdr:twoCellAnchor>
    <xdr:from>
      <xdr:col>0</xdr:col>
      <xdr:colOff>1019175</xdr:colOff>
      <xdr:row>22</xdr:row>
      <xdr:rowOff>0</xdr:rowOff>
    </xdr:from>
    <xdr:to>
      <xdr:col>2</xdr:col>
      <xdr:colOff>495300</xdr:colOff>
      <xdr:row>25</xdr:row>
      <xdr:rowOff>74083</xdr:rowOff>
    </xdr:to>
    <xdr:sp macro="" textlink="">
      <xdr:nvSpPr>
        <xdr:cNvPr id="62" name="Seta para a esquerda 61">
          <a:hlinkClick xmlns:r="http://schemas.openxmlformats.org/officeDocument/2006/relationships" r:id="rId3"/>
        </xdr:cNvPr>
        <xdr:cNvSpPr/>
      </xdr:nvSpPr>
      <xdr:spPr>
        <a:xfrm>
          <a:off x="1019175" y="4191000"/>
          <a:ext cx="1114425" cy="64558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 b="1"/>
            <a:t>Categorias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95250</xdr:colOff>
      <xdr:row>22</xdr:row>
      <xdr:rowOff>114297</xdr:rowOff>
    </xdr:from>
    <xdr:to>
      <xdr:col>7</xdr:col>
      <xdr:colOff>28575</xdr:colOff>
      <xdr:row>24</xdr:row>
      <xdr:rowOff>180972</xdr:rowOff>
    </xdr:to>
    <xdr:grpSp>
      <xdr:nvGrpSpPr>
        <xdr:cNvPr id="59" name="Grupo 58"/>
        <xdr:cNvGrpSpPr/>
      </xdr:nvGrpSpPr>
      <xdr:grpSpPr>
        <a:xfrm>
          <a:off x="3505200" y="4305297"/>
          <a:ext cx="1152525" cy="447675"/>
          <a:chOff x="3295648" y="5438774"/>
          <a:chExt cx="1411844" cy="497418"/>
        </a:xfrm>
      </xdr:grpSpPr>
      <xdr:sp macro="" textlink="">
        <xdr:nvSpPr>
          <xdr:cNvPr id="60" name="Retângulo 59">
            <a:hlinkClick xmlns:r="http://schemas.openxmlformats.org/officeDocument/2006/relationships" r:id="rId1"/>
          </xdr:cNvPr>
          <xdr:cNvSpPr/>
        </xdr:nvSpPr>
        <xdr:spPr>
          <a:xfrm>
            <a:off x="3295650" y="5438776"/>
            <a:ext cx="1400175" cy="476250"/>
          </a:xfrm>
          <a:prstGeom prst="rect">
            <a:avLst/>
          </a:prstGeom>
        </xdr:spPr>
        <xdr:style>
          <a:lnRef idx="1">
            <a:schemeClr val="accent2"/>
          </a:lnRef>
          <a:fillRef idx="2">
            <a:schemeClr val="accent2"/>
          </a:fillRef>
          <a:effectRef idx="1">
            <a:schemeClr val="accent2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pt-BR" sz="1100"/>
          </a:p>
        </xdr:txBody>
      </xdr:sp>
      <xdr:sp macro="" textlink="">
        <xdr:nvSpPr>
          <xdr:cNvPr id="61" name="Retângulo 60">
            <a:hlinkClick xmlns:r="http://schemas.openxmlformats.org/officeDocument/2006/relationships" r:id="rId2"/>
          </xdr:cNvPr>
          <xdr:cNvSpPr/>
        </xdr:nvSpPr>
        <xdr:spPr>
          <a:xfrm>
            <a:off x="3295648" y="5438774"/>
            <a:ext cx="1411844" cy="497418"/>
          </a:xfrm>
          <a:prstGeom prst="rect">
            <a:avLst/>
          </a:prstGeom>
          <a:noFill/>
        </xdr:spPr>
        <xdr:txBody>
          <a:bodyPr wrap="square" lIns="91440" tIns="45720" rIns="91440" bIns="45720" anchor="ctr" anchorCtr="0">
            <a:noAutofit/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en-US" sz="1100" b="0" i="0" u="none" strike="noStrike" cap="none" spc="0">
                <a:ln w="11430"/>
                <a:solidFill>
                  <a:srgbClr val="000000"/>
                </a:soli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  <a:latin typeface="Calibri"/>
              </a:rPr>
              <a:t>Total da Categoria</a:t>
            </a:r>
          </a:p>
        </xdr:txBody>
      </xdr:sp>
    </xdr:grpSp>
    <xdr:clientData/>
  </xdr:twoCellAnchor>
  <xdr:twoCellAnchor>
    <xdr:from>
      <xdr:col>1</xdr:col>
      <xdr:colOff>238125</xdr:colOff>
      <xdr:row>3</xdr:row>
      <xdr:rowOff>19051</xdr:rowOff>
    </xdr:from>
    <xdr:to>
      <xdr:col>6</xdr:col>
      <xdr:colOff>304801</xdr:colOff>
      <xdr:row>5</xdr:row>
      <xdr:rowOff>57151</xdr:rowOff>
    </xdr:to>
    <xdr:sp macro="" textlink="">
      <xdr:nvSpPr>
        <xdr:cNvPr id="62" name="Retângulo de cantos arredondados 61"/>
        <xdr:cNvSpPr/>
      </xdr:nvSpPr>
      <xdr:spPr>
        <a:xfrm>
          <a:off x="1266825" y="495301"/>
          <a:ext cx="3057526" cy="4191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 i="1"/>
            <a:t>Escolha uma Ação</a:t>
          </a:r>
        </a:p>
      </xdr:txBody>
    </xdr:sp>
    <xdr:clientData/>
  </xdr:twoCellAnchor>
  <xdr:twoCellAnchor>
    <xdr:from>
      <xdr:col>1</xdr:col>
      <xdr:colOff>9525</xdr:colOff>
      <xdr:row>21</xdr:row>
      <xdr:rowOff>161925</xdr:rowOff>
    </xdr:from>
    <xdr:to>
      <xdr:col>2</xdr:col>
      <xdr:colOff>533400</xdr:colOff>
      <xdr:row>25</xdr:row>
      <xdr:rowOff>45508</xdr:rowOff>
    </xdr:to>
    <xdr:sp macro="" textlink="">
      <xdr:nvSpPr>
        <xdr:cNvPr id="63" name="Seta para a esquerda 62">
          <a:hlinkClick xmlns:r="http://schemas.openxmlformats.org/officeDocument/2006/relationships" r:id="rId3"/>
        </xdr:cNvPr>
        <xdr:cNvSpPr/>
      </xdr:nvSpPr>
      <xdr:spPr>
        <a:xfrm>
          <a:off x="1038225" y="4162425"/>
          <a:ext cx="1133475" cy="64558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 b="1"/>
            <a:t>Categorias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59</xdr:row>
      <xdr:rowOff>0</xdr:rowOff>
    </xdr:from>
    <xdr:to>
      <xdr:col>7</xdr:col>
      <xdr:colOff>0</xdr:colOff>
      <xdr:row>72</xdr:row>
      <xdr:rowOff>142875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1319893</xdr:colOff>
      <xdr:row>4</xdr:row>
      <xdr:rowOff>40821</xdr:rowOff>
    </xdr:from>
    <xdr:to>
      <xdr:col>11</xdr:col>
      <xdr:colOff>1224643</xdr:colOff>
      <xdr:row>17</xdr:row>
      <xdr:rowOff>122466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79943</xdr:colOff>
      <xdr:row>4</xdr:row>
      <xdr:rowOff>45926</xdr:rowOff>
    </xdr:from>
    <xdr:to>
      <xdr:col>6</xdr:col>
      <xdr:colOff>1197428</xdr:colOff>
      <xdr:row>17</xdr:row>
      <xdr:rowOff>108859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119086</xdr:colOff>
      <xdr:row>0</xdr:row>
      <xdr:rowOff>98512</xdr:rowOff>
    </xdr:from>
    <xdr:ext cx="6929413" cy="418560"/>
    <xdr:sp macro="" textlink="$B$57">
      <xdr:nvSpPr>
        <xdr:cNvPr id="4" name="Retângulo 3"/>
        <xdr:cNvSpPr/>
      </xdr:nvSpPr>
      <xdr:spPr>
        <a:xfrm>
          <a:off x="119086" y="98512"/>
          <a:ext cx="6929413" cy="418560"/>
        </a:xfrm>
        <a:prstGeom prst="rect">
          <a:avLst/>
        </a:prstGeom>
        <a:noFill/>
        <a:ln>
          <a:noFill/>
        </a:ln>
        <a:effectLst>
          <a:reflection blurRad="6350" stA="52000" endA="300" endPos="35000" dir="5400000" sy="-100000" algn="bl" rotWithShape="0"/>
        </a:effectLst>
      </xdr:spPr>
      <xdr:txBody>
        <a:bodyPr wrap="square" lIns="91440" tIns="45720" rIns="91440" bIns="45720">
          <a:noAutofit/>
        </a:bodyPr>
        <a:lstStyle/>
        <a:p>
          <a:pPr algn="l"/>
          <a:fld id="{0F18A218-B38E-48B7-A66D-B977F8E3A12D}" type="TxLink">
            <a:rPr lang="en-US" sz="2400" b="1" i="0" u="none" strike="noStrike" cap="none" spc="0">
              <a:ln w="10541" cmpd="sng">
                <a:noFill/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Calibri"/>
              <a:cs typeface="Calibri"/>
            </a:rPr>
            <a:pPr algn="l"/>
            <a:t>Resumo dos planos táticos - </a:t>
          </a:fld>
          <a:endParaRPr lang="pt-BR" sz="2400" b="1" cap="none" spc="0">
            <a:ln w="10541" cmpd="sng">
              <a:noFill/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</a:endParaRPr>
        </a:p>
      </xdr:txBody>
    </xdr:sp>
    <xdr:clientData/>
  </xdr:oneCellAnchor>
  <xdr:twoCellAnchor editAs="oneCell">
    <xdr:from>
      <xdr:col>10</xdr:col>
      <xdr:colOff>72117</xdr:colOff>
      <xdr:row>0</xdr:row>
      <xdr:rowOff>54429</xdr:rowOff>
    </xdr:from>
    <xdr:to>
      <xdr:col>10</xdr:col>
      <xdr:colOff>640441</xdr:colOff>
      <xdr:row>3</xdr:row>
      <xdr:rowOff>104661</xdr:rowOff>
    </xdr:to>
    <xdr:pic>
      <xdr:nvPicPr>
        <xdr:cNvPr id="5" name="Imagem 4" descr="6980_128x128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911942" y="54429"/>
          <a:ext cx="568324" cy="50743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1319893</xdr:colOff>
      <xdr:row>4</xdr:row>
      <xdr:rowOff>40821</xdr:rowOff>
    </xdr:from>
    <xdr:to>
      <xdr:col>11</xdr:col>
      <xdr:colOff>1224643</xdr:colOff>
      <xdr:row>17</xdr:row>
      <xdr:rowOff>122466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79943</xdr:colOff>
      <xdr:row>4</xdr:row>
      <xdr:rowOff>45926</xdr:rowOff>
    </xdr:from>
    <xdr:to>
      <xdr:col>6</xdr:col>
      <xdr:colOff>1197428</xdr:colOff>
      <xdr:row>17</xdr:row>
      <xdr:rowOff>108859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119086</xdr:colOff>
      <xdr:row>0</xdr:row>
      <xdr:rowOff>98512</xdr:rowOff>
    </xdr:from>
    <xdr:ext cx="6929413" cy="418560"/>
    <xdr:sp macro="" textlink="$B$57">
      <xdr:nvSpPr>
        <xdr:cNvPr id="4" name="Retângulo 3"/>
        <xdr:cNvSpPr/>
      </xdr:nvSpPr>
      <xdr:spPr>
        <a:xfrm>
          <a:off x="119086" y="98512"/>
          <a:ext cx="6929413" cy="418560"/>
        </a:xfrm>
        <a:prstGeom prst="rect">
          <a:avLst/>
        </a:prstGeom>
        <a:noFill/>
        <a:ln>
          <a:noFill/>
        </a:ln>
        <a:effectLst>
          <a:reflection blurRad="6350" stA="52000" endA="300" endPos="35000" dir="5400000" sy="-100000" algn="bl" rotWithShape="0"/>
        </a:effectLst>
      </xdr:spPr>
      <xdr:txBody>
        <a:bodyPr wrap="square" lIns="91440" tIns="45720" rIns="91440" bIns="45720">
          <a:noAutofit/>
        </a:bodyPr>
        <a:lstStyle/>
        <a:p>
          <a:pPr algn="l"/>
          <a:fld id="{0F18A218-B38E-48B7-A66D-B977F8E3A12D}" type="TxLink">
            <a:rPr lang="en-US" sz="2400" b="1" i="0" u="none" strike="noStrike" cap="none" spc="0">
              <a:ln w="10541" cmpd="sng">
                <a:noFill/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Calibri"/>
              <a:cs typeface="Calibri"/>
            </a:rPr>
            <a:pPr algn="l"/>
            <a:t>Resumo dos planos táticos - </a:t>
          </a:fld>
          <a:endParaRPr lang="pt-BR" sz="2400" b="1" cap="none" spc="0">
            <a:ln w="10541" cmpd="sng">
              <a:noFill/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</a:endParaRPr>
        </a:p>
      </xdr:txBody>
    </xdr:sp>
    <xdr:clientData/>
  </xdr:oneCellAnchor>
  <xdr:twoCellAnchor editAs="oneCell">
    <xdr:from>
      <xdr:col>10</xdr:col>
      <xdr:colOff>72117</xdr:colOff>
      <xdr:row>0</xdr:row>
      <xdr:rowOff>54429</xdr:rowOff>
    </xdr:from>
    <xdr:to>
      <xdr:col>10</xdr:col>
      <xdr:colOff>640441</xdr:colOff>
      <xdr:row>3</xdr:row>
      <xdr:rowOff>104661</xdr:rowOff>
    </xdr:to>
    <xdr:pic>
      <xdr:nvPicPr>
        <xdr:cNvPr id="5" name="Imagem 4" descr="6980_128x128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951403" y="54429"/>
          <a:ext cx="568324" cy="49926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1319893</xdr:colOff>
      <xdr:row>4</xdr:row>
      <xdr:rowOff>40821</xdr:rowOff>
    </xdr:from>
    <xdr:to>
      <xdr:col>11</xdr:col>
      <xdr:colOff>1224643</xdr:colOff>
      <xdr:row>17</xdr:row>
      <xdr:rowOff>122466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79943</xdr:colOff>
      <xdr:row>4</xdr:row>
      <xdr:rowOff>45926</xdr:rowOff>
    </xdr:from>
    <xdr:to>
      <xdr:col>6</xdr:col>
      <xdr:colOff>1197428</xdr:colOff>
      <xdr:row>17</xdr:row>
      <xdr:rowOff>108859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119086</xdr:colOff>
      <xdr:row>0</xdr:row>
      <xdr:rowOff>98512</xdr:rowOff>
    </xdr:from>
    <xdr:ext cx="6929413" cy="418560"/>
    <xdr:sp macro="" textlink="$B$57">
      <xdr:nvSpPr>
        <xdr:cNvPr id="4" name="Retângulo 3"/>
        <xdr:cNvSpPr/>
      </xdr:nvSpPr>
      <xdr:spPr>
        <a:xfrm>
          <a:off x="119086" y="98512"/>
          <a:ext cx="6929413" cy="418560"/>
        </a:xfrm>
        <a:prstGeom prst="rect">
          <a:avLst/>
        </a:prstGeom>
        <a:noFill/>
        <a:ln>
          <a:noFill/>
        </a:ln>
        <a:effectLst>
          <a:reflection blurRad="6350" stA="52000" endA="300" endPos="35000" dir="5400000" sy="-100000" algn="bl" rotWithShape="0"/>
        </a:effectLst>
      </xdr:spPr>
      <xdr:txBody>
        <a:bodyPr wrap="square" lIns="91440" tIns="45720" rIns="91440" bIns="45720">
          <a:noAutofit/>
        </a:bodyPr>
        <a:lstStyle/>
        <a:p>
          <a:pPr algn="l"/>
          <a:fld id="{0F18A218-B38E-48B7-A66D-B977F8E3A12D}" type="TxLink">
            <a:rPr lang="en-US" sz="2400" b="1" i="0" u="none" strike="noStrike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Calibri"/>
              <a:cs typeface="Calibri"/>
            </a:rPr>
            <a:pPr algn="l"/>
            <a:t>Resumo dos planos táticos - </a:t>
          </a:fld>
          <a:endParaRPr lang="pt-BR" sz="2400" b="1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</a:endParaRPr>
        </a:p>
      </xdr:txBody>
    </xdr:sp>
    <xdr:clientData/>
  </xdr:oneCellAnchor>
  <xdr:twoCellAnchor editAs="oneCell">
    <xdr:from>
      <xdr:col>9</xdr:col>
      <xdr:colOff>1959428</xdr:colOff>
      <xdr:row>0</xdr:row>
      <xdr:rowOff>27214</xdr:rowOff>
    </xdr:from>
    <xdr:to>
      <xdr:col>9</xdr:col>
      <xdr:colOff>2530928</xdr:colOff>
      <xdr:row>3</xdr:row>
      <xdr:rowOff>77446</xdr:rowOff>
    </xdr:to>
    <xdr:pic>
      <xdr:nvPicPr>
        <xdr:cNvPr id="5" name="Imagem 4" descr="6980_128x128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137821" y="27214"/>
          <a:ext cx="571500" cy="49926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1319893</xdr:colOff>
      <xdr:row>4</xdr:row>
      <xdr:rowOff>40821</xdr:rowOff>
    </xdr:from>
    <xdr:to>
      <xdr:col>11</xdr:col>
      <xdr:colOff>1224643</xdr:colOff>
      <xdr:row>17</xdr:row>
      <xdr:rowOff>122466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79943</xdr:colOff>
      <xdr:row>4</xdr:row>
      <xdr:rowOff>45926</xdr:rowOff>
    </xdr:from>
    <xdr:to>
      <xdr:col>6</xdr:col>
      <xdr:colOff>1197428</xdr:colOff>
      <xdr:row>17</xdr:row>
      <xdr:rowOff>108859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119086</xdr:colOff>
      <xdr:row>0</xdr:row>
      <xdr:rowOff>98512</xdr:rowOff>
    </xdr:from>
    <xdr:ext cx="6929413" cy="418560"/>
    <xdr:sp macro="" textlink="$B$57">
      <xdr:nvSpPr>
        <xdr:cNvPr id="4" name="Retângulo 3"/>
        <xdr:cNvSpPr/>
      </xdr:nvSpPr>
      <xdr:spPr>
        <a:xfrm>
          <a:off x="119086" y="98512"/>
          <a:ext cx="6929413" cy="418560"/>
        </a:xfrm>
        <a:prstGeom prst="rect">
          <a:avLst/>
        </a:prstGeom>
        <a:noFill/>
        <a:ln>
          <a:noFill/>
        </a:ln>
        <a:effectLst>
          <a:reflection blurRad="6350" stA="52000" endA="300" endPos="35000" dir="5400000" sy="-100000" algn="bl" rotWithShape="0"/>
        </a:effectLst>
      </xdr:spPr>
      <xdr:txBody>
        <a:bodyPr wrap="square" lIns="91440" tIns="45720" rIns="91440" bIns="45720">
          <a:noAutofit/>
        </a:bodyPr>
        <a:lstStyle/>
        <a:p>
          <a:pPr algn="l"/>
          <a:fld id="{0F18A218-B38E-48B7-A66D-B977F8E3A12D}" type="TxLink">
            <a:rPr lang="en-US" sz="2400" b="1" i="0" u="none" strike="noStrike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Calibri"/>
              <a:cs typeface="Calibri"/>
            </a:rPr>
            <a:pPr algn="l"/>
            <a:t>Resumo dos planos táticos - </a:t>
          </a:fld>
          <a:endParaRPr lang="pt-BR" sz="2400" b="1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</a:endParaRPr>
        </a:p>
      </xdr:txBody>
    </xdr:sp>
    <xdr:clientData/>
  </xdr:oneCellAnchor>
  <xdr:twoCellAnchor editAs="oneCell">
    <xdr:from>
      <xdr:col>9</xdr:col>
      <xdr:colOff>2109107</xdr:colOff>
      <xdr:row>0</xdr:row>
      <xdr:rowOff>27214</xdr:rowOff>
    </xdr:from>
    <xdr:to>
      <xdr:col>10</xdr:col>
      <xdr:colOff>163285</xdr:colOff>
      <xdr:row>3</xdr:row>
      <xdr:rowOff>77446</xdr:rowOff>
    </xdr:to>
    <xdr:pic>
      <xdr:nvPicPr>
        <xdr:cNvPr id="5" name="Imagem 4" descr="6980_128x128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287500" y="27214"/>
          <a:ext cx="612321" cy="49926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1455965</xdr:colOff>
      <xdr:row>4</xdr:row>
      <xdr:rowOff>27214</xdr:rowOff>
    </xdr:from>
    <xdr:to>
      <xdr:col>11</xdr:col>
      <xdr:colOff>108857</xdr:colOff>
      <xdr:row>17</xdr:row>
      <xdr:rowOff>108859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79943</xdr:colOff>
      <xdr:row>4</xdr:row>
      <xdr:rowOff>45926</xdr:rowOff>
    </xdr:from>
    <xdr:to>
      <xdr:col>6</xdr:col>
      <xdr:colOff>1197428</xdr:colOff>
      <xdr:row>17</xdr:row>
      <xdr:rowOff>108859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119086</xdr:colOff>
      <xdr:row>0</xdr:row>
      <xdr:rowOff>98512</xdr:rowOff>
    </xdr:from>
    <xdr:ext cx="6929413" cy="418560"/>
    <xdr:sp macro="" textlink="$B$57">
      <xdr:nvSpPr>
        <xdr:cNvPr id="4" name="Retângulo 3"/>
        <xdr:cNvSpPr/>
      </xdr:nvSpPr>
      <xdr:spPr>
        <a:xfrm>
          <a:off x="119086" y="98512"/>
          <a:ext cx="6929413" cy="418560"/>
        </a:xfrm>
        <a:prstGeom prst="rect">
          <a:avLst/>
        </a:prstGeom>
        <a:noFill/>
        <a:ln>
          <a:noFill/>
        </a:ln>
        <a:effectLst>
          <a:reflection blurRad="6350" stA="52000" endA="300" endPos="35000" dir="5400000" sy="-100000" algn="bl" rotWithShape="0"/>
        </a:effectLst>
      </xdr:spPr>
      <xdr:txBody>
        <a:bodyPr wrap="square" lIns="91440" tIns="45720" rIns="91440" bIns="45720">
          <a:noAutofit/>
        </a:bodyPr>
        <a:lstStyle/>
        <a:p>
          <a:pPr algn="l"/>
          <a:fld id="{0F18A218-B38E-48B7-A66D-B977F8E3A12D}" type="TxLink">
            <a:rPr lang="en-US" sz="2400" b="1" i="0" u="none" strike="noStrike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Calibri"/>
              <a:cs typeface="Calibri"/>
            </a:rPr>
            <a:pPr algn="l"/>
            <a:t>Resumo dos planos táticos - </a:t>
          </a:fld>
          <a:endParaRPr lang="pt-BR" sz="2400" b="1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</a:endParaRPr>
        </a:p>
      </xdr:txBody>
    </xdr:sp>
    <xdr:clientData/>
  </xdr:oneCellAnchor>
  <xdr:twoCellAnchor editAs="oneCell">
    <xdr:from>
      <xdr:col>9</xdr:col>
      <xdr:colOff>2204357</xdr:colOff>
      <xdr:row>0</xdr:row>
      <xdr:rowOff>27214</xdr:rowOff>
    </xdr:from>
    <xdr:to>
      <xdr:col>10</xdr:col>
      <xdr:colOff>272143</xdr:colOff>
      <xdr:row>3</xdr:row>
      <xdr:rowOff>77446</xdr:rowOff>
    </xdr:to>
    <xdr:pic>
      <xdr:nvPicPr>
        <xdr:cNvPr id="5" name="Imagem 4" descr="6980_128x128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382750" y="27214"/>
          <a:ext cx="625929" cy="49926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1415142</xdr:colOff>
      <xdr:row>4</xdr:row>
      <xdr:rowOff>54428</xdr:rowOff>
    </xdr:from>
    <xdr:to>
      <xdr:col>10</xdr:col>
      <xdr:colOff>1272267</xdr:colOff>
      <xdr:row>17</xdr:row>
      <xdr:rowOff>136073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79943</xdr:colOff>
      <xdr:row>4</xdr:row>
      <xdr:rowOff>45926</xdr:rowOff>
    </xdr:from>
    <xdr:to>
      <xdr:col>6</xdr:col>
      <xdr:colOff>1197428</xdr:colOff>
      <xdr:row>17</xdr:row>
      <xdr:rowOff>108859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119086</xdr:colOff>
      <xdr:row>0</xdr:row>
      <xdr:rowOff>98512</xdr:rowOff>
    </xdr:from>
    <xdr:ext cx="6929413" cy="418560"/>
    <xdr:sp macro="" textlink="$B$57">
      <xdr:nvSpPr>
        <xdr:cNvPr id="4" name="Retângulo 3"/>
        <xdr:cNvSpPr/>
      </xdr:nvSpPr>
      <xdr:spPr>
        <a:xfrm>
          <a:off x="119086" y="98512"/>
          <a:ext cx="6929413" cy="418560"/>
        </a:xfrm>
        <a:prstGeom prst="rect">
          <a:avLst/>
        </a:prstGeom>
        <a:noFill/>
        <a:ln>
          <a:noFill/>
        </a:ln>
        <a:effectLst>
          <a:reflection blurRad="6350" stA="52000" endA="300" endPos="35000" dir="5400000" sy="-100000" algn="bl" rotWithShape="0"/>
        </a:effectLst>
      </xdr:spPr>
      <xdr:txBody>
        <a:bodyPr wrap="square" lIns="91440" tIns="45720" rIns="91440" bIns="45720">
          <a:noAutofit/>
        </a:bodyPr>
        <a:lstStyle/>
        <a:p>
          <a:pPr algn="l"/>
          <a:fld id="{0F18A218-B38E-48B7-A66D-B977F8E3A12D}" type="TxLink">
            <a:rPr lang="en-US" sz="2400" b="1" i="0" u="none" strike="noStrike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Calibri"/>
              <a:cs typeface="Calibri"/>
            </a:rPr>
            <a:pPr algn="l"/>
            <a:t>Resumo dos planos táticos - </a:t>
          </a:fld>
          <a:endParaRPr lang="pt-BR" sz="2400" b="1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</a:endParaRPr>
        </a:p>
      </xdr:txBody>
    </xdr:sp>
    <xdr:clientData/>
  </xdr:oneCellAnchor>
  <xdr:twoCellAnchor editAs="oneCell">
    <xdr:from>
      <xdr:col>9</xdr:col>
      <xdr:colOff>2286001</xdr:colOff>
      <xdr:row>0</xdr:row>
      <xdr:rowOff>27214</xdr:rowOff>
    </xdr:from>
    <xdr:to>
      <xdr:col>10</xdr:col>
      <xdr:colOff>367394</xdr:colOff>
      <xdr:row>3</xdr:row>
      <xdr:rowOff>77446</xdr:rowOff>
    </xdr:to>
    <xdr:pic>
      <xdr:nvPicPr>
        <xdr:cNvPr id="5" name="Imagem 4" descr="6980_128x128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464394" y="27214"/>
          <a:ext cx="639536" cy="49926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1360714</xdr:colOff>
      <xdr:row>4</xdr:row>
      <xdr:rowOff>40821</xdr:rowOff>
    </xdr:from>
    <xdr:to>
      <xdr:col>11</xdr:col>
      <xdr:colOff>47625</xdr:colOff>
      <xdr:row>17</xdr:row>
      <xdr:rowOff>122466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79943</xdr:colOff>
      <xdr:row>4</xdr:row>
      <xdr:rowOff>45926</xdr:rowOff>
    </xdr:from>
    <xdr:to>
      <xdr:col>6</xdr:col>
      <xdr:colOff>1197428</xdr:colOff>
      <xdr:row>17</xdr:row>
      <xdr:rowOff>108859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119086</xdr:colOff>
      <xdr:row>0</xdr:row>
      <xdr:rowOff>98512</xdr:rowOff>
    </xdr:from>
    <xdr:ext cx="6929413" cy="418560"/>
    <xdr:sp macro="" textlink="$B$57">
      <xdr:nvSpPr>
        <xdr:cNvPr id="4" name="Retângulo 3"/>
        <xdr:cNvSpPr/>
      </xdr:nvSpPr>
      <xdr:spPr>
        <a:xfrm>
          <a:off x="119086" y="98512"/>
          <a:ext cx="6929413" cy="418560"/>
        </a:xfrm>
        <a:prstGeom prst="rect">
          <a:avLst/>
        </a:prstGeom>
        <a:noFill/>
        <a:ln>
          <a:noFill/>
        </a:ln>
        <a:effectLst>
          <a:reflection blurRad="6350" stA="52000" endA="300" endPos="35000" dir="5400000" sy="-100000" algn="bl" rotWithShape="0"/>
        </a:effectLst>
      </xdr:spPr>
      <xdr:txBody>
        <a:bodyPr wrap="square" lIns="91440" tIns="45720" rIns="91440" bIns="45720">
          <a:noAutofit/>
        </a:bodyPr>
        <a:lstStyle/>
        <a:p>
          <a:pPr algn="l"/>
          <a:fld id="{0F18A218-B38E-48B7-A66D-B977F8E3A12D}" type="TxLink">
            <a:rPr lang="en-US" sz="2400" b="1" i="0" u="none" strike="noStrike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Calibri"/>
              <a:cs typeface="Calibri"/>
            </a:rPr>
            <a:pPr algn="l"/>
            <a:t>Resumo dos planos táticos - </a:t>
          </a:fld>
          <a:endParaRPr lang="pt-BR" sz="2400" b="1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</a:endParaRPr>
        </a:p>
      </xdr:txBody>
    </xdr:sp>
    <xdr:clientData/>
  </xdr:oneCellAnchor>
  <xdr:twoCellAnchor editAs="oneCell">
    <xdr:from>
      <xdr:col>9</xdr:col>
      <xdr:colOff>2286001</xdr:colOff>
      <xdr:row>0</xdr:row>
      <xdr:rowOff>27214</xdr:rowOff>
    </xdr:from>
    <xdr:to>
      <xdr:col>10</xdr:col>
      <xdr:colOff>421822</xdr:colOff>
      <xdr:row>3</xdr:row>
      <xdr:rowOff>77446</xdr:rowOff>
    </xdr:to>
    <xdr:pic>
      <xdr:nvPicPr>
        <xdr:cNvPr id="5" name="Imagem 4" descr="6980_128x128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464394" y="27214"/>
          <a:ext cx="693964" cy="49926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1496785</xdr:colOff>
      <xdr:row>4</xdr:row>
      <xdr:rowOff>54428</xdr:rowOff>
    </xdr:from>
    <xdr:to>
      <xdr:col>10</xdr:col>
      <xdr:colOff>1449160</xdr:colOff>
      <xdr:row>17</xdr:row>
      <xdr:rowOff>136073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79943</xdr:colOff>
      <xdr:row>4</xdr:row>
      <xdr:rowOff>45926</xdr:rowOff>
    </xdr:from>
    <xdr:to>
      <xdr:col>6</xdr:col>
      <xdr:colOff>1197428</xdr:colOff>
      <xdr:row>17</xdr:row>
      <xdr:rowOff>108859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119086</xdr:colOff>
      <xdr:row>0</xdr:row>
      <xdr:rowOff>98512</xdr:rowOff>
    </xdr:from>
    <xdr:ext cx="6929413" cy="418560"/>
    <xdr:sp macro="" textlink="$B$57">
      <xdr:nvSpPr>
        <xdr:cNvPr id="4" name="Retângulo 3"/>
        <xdr:cNvSpPr/>
      </xdr:nvSpPr>
      <xdr:spPr>
        <a:xfrm>
          <a:off x="119086" y="98512"/>
          <a:ext cx="6929413" cy="418560"/>
        </a:xfrm>
        <a:prstGeom prst="rect">
          <a:avLst/>
        </a:prstGeom>
        <a:noFill/>
        <a:ln>
          <a:noFill/>
        </a:ln>
        <a:effectLst>
          <a:reflection blurRad="6350" stA="52000" endA="300" endPos="35000" dir="5400000" sy="-100000" algn="bl" rotWithShape="0"/>
        </a:effectLst>
      </xdr:spPr>
      <xdr:txBody>
        <a:bodyPr wrap="square" lIns="91440" tIns="45720" rIns="91440" bIns="45720">
          <a:noAutofit/>
        </a:bodyPr>
        <a:lstStyle/>
        <a:p>
          <a:pPr algn="l"/>
          <a:fld id="{0F18A218-B38E-48B7-A66D-B977F8E3A12D}" type="TxLink">
            <a:rPr lang="en-US" sz="2400" b="1" i="0" u="none" strike="noStrike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Calibri"/>
              <a:cs typeface="Calibri"/>
            </a:rPr>
            <a:pPr algn="l"/>
            <a:t>Resumo dos planos táticos - </a:t>
          </a:fld>
          <a:endParaRPr lang="pt-BR" sz="2400" b="1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</a:endParaRPr>
        </a:p>
      </xdr:txBody>
    </xdr:sp>
    <xdr:clientData/>
  </xdr:oneCellAnchor>
  <xdr:twoCellAnchor editAs="oneCell">
    <xdr:from>
      <xdr:col>9</xdr:col>
      <xdr:colOff>1700892</xdr:colOff>
      <xdr:row>0</xdr:row>
      <xdr:rowOff>27213</xdr:rowOff>
    </xdr:from>
    <xdr:to>
      <xdr:col>9</xdr:col>
      <xdr:colOff>2354036</xdr:colOff>
      <xdr:row>4</xdr:row>
      <xdr:rowOff>27214</xdr:rowOff>
    </xdr:to>
    <xdr:pic>
      <xdr:nvPicPr>
        <xdr:cNvPr id="5" name="Imagem 4" descr="6980_128x128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879285" y="27213"/>
          <a:ext cx="653144" cy="59871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1455964</xdr:colOff>
      <xdr:row>4</xdr:row>
      <xdr:rowOff>40821</xdr:rowOff>
    </xdr:from>
    <xdr:to>
      <xdr:col>11</xdr:col>
      <xdr:colOff>299356</xdr:colOff>
      <xdr:row>17</xdr:row>
      <xdr:rowOff>122466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79943</xdr:colOff>
      <xdr:row>4</xdr:row>
      <xdr:rowOff>45926</xdr:rowOff>
    </xdr:from>
    <xdr:to>
      <xdr:col>6</xdr:col>
      <xdr:colOff>1197428</xdr:colOff>
      <xdr:row>17</xdr:row>
      <xdr:rowOff>108859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119086</xdr:colOff>
      <xdr:row>0</xdr:row>
      <xdr:rowOff>98512</xdr:rowOff>
    </xdr:from>
    <xdr:ext cx="6929413" cy="418560"/>
    <xdr:sp macro="" textlink="$B$57">
      <xdr:nvSpPr>
        <xdr:cNvPr id="4" name="Retângulo 3"/>
        <xdr:cNvSpPr/>
      </xdr:nvSpPr>
      <xdr:spPr>
        <a:xfrm>
          <a:off x="119086" y="98512"/>
          <a:ext cx="6929413" cy="418560"/>
        </a:xfrm>
        <a:prstGeom prst="rect">
          <a:avLst/>
        </a:prstGeom>
        <a:noFill/>
        <a:ln>
          <a:noFill/>
        </a:ln>
        <a:effectLst>
          <a:reflection blurRad="6350" stA="52000" endA="300" endPos="35000" dir="5400000" sy="-100000" algn="bl" rotWithShape="0"/>
        </a:effectLst>
      </xdr:spPr>
      <xdr:txBody>
        <a:bodyPr wrap="square" lIns="91440" tIns="45720" rIns="91440" bIns="45720">
          <a:noAutofit/>
        </a:bodyPr>
        <a:lstStyle/>
        <a:p>
          <a:pPr algn="l"/>
          <a:fld id="{0F18A218-B38E-48B7-A66D-B977F8E3A12D}" type="TxLink">
            <a:rPr lang="en-US" sz="2400" b="1" i="0" u="none" strike="noStrike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Calibri"/>
              <a:cs typeface="Calibri"/>
            </a:rPr>
            <a:pPr algn="l"/>
            <a:t>Resumo dos planos táticos - </a:t>
          </a:fld>
          <a:endParaRPr lang="pt-BR" sz="2400" b="1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</a:endParaRPr>
        </a:p>
      </xdr:txBody>
    </xdr:sp>
    <xdr:clientData/>
  </xdr:oneCellAnchor>
  <xdr:oneCellAnchor>
    <xdr:from>
      <xdr:col>9</xdr:col>
      <xdr:colOff>1700892</xdr:colOff>
      <xdr:row>0</xdr:row>
      <xdr:rowOff>27214</xdr:rowOff>
    </xdr:from>
    <xdr:ext cx="568324" cy="499268"/>
    <xdr:pic>
      <xdr:nvPicPr>
        <xdr:cNvPr id="5" name="Imagem 4" descr="6980_128x128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02392" y="27214"/>
          <a:ext cx="562881" cy="507432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1115786</xdr:colOff>
      <xdr:row>4</xdr:row>
      <xdr:rowOff>54428</xdr:rowOff>
    </xdr:from>
    <xdr:to>
      <xdr:col>10</xdr:col>
      <xdr:colOff>1646463</xdr:colOff>
      <xdr:row>17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</xdr:row>
      <xdr:rowOff>54997</xdr:rowOff>
    </xdr:from>
    <xdr:to>
      <xdr:col>6</xdr:col>
      <xdr:colOff>938893</xdr:colOff>
      <xdr:row>17</xdr:row>
      <xdr:rowOff>72572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119086</xdr:colOff>
      <xdr:row>0</xdr:row>
      <xdr:rowOff>98512</xdr:rowOff>
    </xdr:from>
    <xdr:ext cx="6929413" cy="418560"/>
    <xdr:sp macro="" textlink="$B$57">
      <xdr:nvSpPr>
        <xdr:cNvPr id="4" name="Retângulo 3"/>
        <xdr:cNvSpPr/>
      </xdr:nvSpPr>
      <xdr:spPr>
        <a:xfrm>
          <a:off x="119086" y="98512"/>
          <a:ext cx="6929413" cy="418560"/>
        </a:xfrm>
        <a:prstGeom prst="rect">
          <a:avLst/>
        </a:prstGeom>
        <a:noFill/>
        <a:ln>
          <a:noFill/>
        </a:ln>
        <a:effectLst>
          <a:reflection blurRad="6350" stA="52000" endA="300" endPos="35000" dir="5400000" sy="-100000" algn="bl" rotWithShape="0"/>
        </a:effectLst>
      </xdr:spPr>
      <xdr:txBody>
        <a:bodyPr wrap="square" lIns="91440" tIns="45720" rIns="91440" bIns="45720">
          <a:noAutofit/>
        </a:bodyPr>
        <a:lstStyle/>
        <a:p>
          <a:pPr algn="l"/>
          <a:fld id="{0F18A218-B38E-48B7-A66D-B977F8E3A12D}" type="TxLink">
            <a:rPr lang="en-US" sz="2400" b="1" i="0" u="none" strike="noStrike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Calibri"/>
              <a:cs typeface="Calibri"/>
            </a:rPr>
            <a:pPr algn="l"/>
            <a:t>Resumo dos planos táticos - Miscelânea</a:t>
          </a:fld>
          <a:endParaRPr lang="pt-BR" sz="2400" b="1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</a:endParaRPr>
        </a:p>
      </xdr:txBody>
    </xdr:sp>
    <xdr:clientData/>
  </xdr:oneCellAnchor>
  <xdr:twoCellAnchor editAs="oneCell">
    <xdr:from>
      <xdr:col>9</xdr:col>
      <xdr:colOff>1700892</xdr:colOff>
      <xdr:row>0</xdr:row>
      <xdr:rowOff>27214</xdr:rowOff>
    </xdr:from>
    <xdr:to>
      <xdr:col>9</xdr:col>
      <xdr:colOff>2269216</xdr:colOff>
      <xdr:row>3</xdr:row>
      <xdr:rowOff>77446</xdr:rowOff>
    </xdr:to>
    <xdr:pic>
      <xdr:nvPicPr>
        <xdr:cNvPr id="5" name="Imagem 4" descr="6980_128x128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02392" y="27214"/>
          <a:ext cx="562881" cy="5074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59</xdr:row>
      <xdr:rowOff>0</xdr:rowOff>
    </xdr:from>
    <xdr:to>
      <xdr:col>7</xdr:col>
      <xdr:colOff>0</xdr:colOff>
      <xdr:row>72</xdr:row>
      <xdr:rowOff>142875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119086</xdr:colOff>
      <xdr:row>0</xdr:row>
      <xdr:rowOff>98512</xdr:rowOff>
    </xdr:from>
    <xdr:ext cx="6929413" cy="418560"/>
    <xdr:sp macro="" textlink="">
      <xdr:nvSpPr>
        <xdr:cNvPr id="4" name="Retângulo 3"/>
        <xdr:cNvSpPr/>
      </xdr:nvSpPr>
      <xdr:spPr>
        <a:xfrm>
          <a:off x="119086" y="98512"/>
          <a:ext cx="6929413" cy="418560"/>
        </a:xfrm>
        <a:prstGeom prst="rect">
          <a:avLst/>
        </a:prstGeom>
        <a:noFill/>
        <a:ln>
          <a:noFill/>
        </a:ln>
        <a:effectLst/>
      </xdr:spPr>
      <xdr:txBody>
        <a:bodyPr wrap="square" lIns="91440" tIns="45720" rIns="91440" bIns="45720">
          <a:noAutofit/>
        </a:bodyPr>
        <a:lstStyle/>
        <a:p>
          <a:pPr algn="l"/>
          <a:r>
            <a:rPr lang="en-US" sz="2400" b="1" i="0" u="none" strike="noStrike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Calibri"/>
            </a:rPr>
            <a:t>Resumo dos planos táticos - Todas as categorias</a:t>
          </a:r>
        </a:p>
      </xdr:txBody>
    </xdr:sp>
    <xdr:clientData/>
  </xdr:oneCellAnchor>
  <xdr:twoCellAnchor>
    <xdr:from>
      <xdr:col>0</xdr:col>
      <xdr:colOff>185963</xdr:colOff>
      <xdr:row>5</xdr:row>
      <xdr:rowOff>54428</xdr:rowOff>
    </xdr:from>
    <xdr:to>
      <xdr:col>6</xdr:col>
      <xdr:colOff>1129393</xdr:colOff>
      <xdr:row>20</xdr:row>
      <xdr:rowOff>136071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1251857</xdr:colOff>
      <xdr:row>5</xdr:row>
      <xdr:rowOff>54428</xdr:rowOff>
    </xdr:from>
    <xdr:to>
      <xdr:col>12</xdr:col>
      <xdr:colOff>95249</xdr:colOff>
      <xdr:row>20</xdr:row>
      <xdr:rowOff>136071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421827</xdr:colOff>
      <xdr:row>0</xdr:row>
      <xdr:rowOff>0</xdr:rowOff>
    </xdr:from>
    <xdr:to>
      <xdr:col>10</xdr:col>
      <xdr:colOff>1446443</xdr:colOff>
      <xdr:row>4</xdr:row>
      <xdr:rowOff>81642</xdr:rowOff>
    </xdr:to>
    <xdr:sp macro="" textlink="">
      <xdr:nvSpPr>
        <xdr:cNvPr id="6" name="Seta para a esquerda 5">
          <a:hlinkClick xmlns:r="http://schemas.openxmlformats.org/officeDocument/2006/relationships" r:id="rId3"/>
        </xdr:cNvPr>
        <xdr:cNvSpPr/>
      </xdr:nvSpPr>
      <xdr:spPr>
        <a:xfrm>
          <a:off x="16192506" y="0"/>
          <a:ext cx="1024616" cy="68035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 b="1"/>
            <a:t>Categorias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455022</xdr:colOff>
      <xdr:row>5</xdr:row>
      <xdr:rowOff>148116</xdr:rowOff>
    </xdr:from>
    <xdr:to>
      <xdr:col>6</xdr:col>
      <xdr:colOff>1513355</xdr:colOff>
      <xdr:row>9</xdr:row>
      <xdr:rowOff>31699</xdr:rowOff>
    </xdr:to>
    <xdr:sp macro="" textlink="">
      <xdr:nvSpPr>
        <xdr:cNvPr id="4" name="Seta para a direita 3">
          <a:hlinkClick xmlns:r="http://schemas.openxmlformats.org/officeDocument/2006/relationships" r:id="rId1"/>
        </xdr:cNvPr>
        <xdr:cNvSpPr/>
      </xdr:nvSpPr>
      <xdr:spPr>
        <a:xfrm>
          <a:off x="6043022" y="1015949"/>
          <a:ext cx="1058333" cy="64558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 b="1"/>
            <a:t>Categorias</a:t>
          </a:r>
        </a:p>
      </xdr:txBody>
    </xdr:sp>
    <xdr:clientData/>
  </xdr:twoCellAnchor>
  <xdr:twoCellAnchor>
    <xdr:from>
      <xdr:col>6</xdr:col>
      <xdr:colOff>444437</xdr:colOff>
      <xdr:row>10</xdr:row>
      <xdr:rowOff>84617</xdr:rowOff>
    </xdr:from>
    <xdr:to>
      <xdr:col>6</xdr:col>
      <xdr:colOff>1502770</xdr:colOff>
      <xdr:row>13</xdr:row>
      <xdr:rowOff>179866</xdr:rowOff>
    </xdr:to>
    <xdr:sp macro="" textlink="">
      <xdr:nvSpPr>
        <xdr:cNvPr id="5" name="Seta para a esquerda 4">
          <a:hlinkClick xmlns:r="http://schemas.openxmlformats.org/officeDocument/2006/relationships" r:id="rId2"/>
        </xdr:cNvPr>
        <xdr:cNvSpPr/>
      </xdr:nvSpPr>
      <xdr:spPr>
        <a:xfrm>
          <a:off x="6032437" y="1904950"/>
          <a:ext cx="1058333" cy="66674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 b="1"/>
            <a:t>Capa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14552</xdr:colOff>
      <xdr:row>1</xdr:row>
      <xdr:rowOff>214313</xdr:rowOff>
    </xdr:from>
    <xdr:to>
      <xdr:col>9</xdr:col>
      <xdr:colOff>566736</xdr:colOff>
      <xdr:row>3</xdr:row>
      <xdr:rowOff>110142</xdr:rowOff>
    </xdr:to>
    <xdr:pic>
      <xdr:nvPicPr>
        <xdr:cNvPr id="4" name="Imagem 3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43052" y="362480"/>
          <a:ext cx="552184" cy="477912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59</xdr:row>
      <xdr:rowOff>142874</xdr:rowOff>
    </xdr:from>
    <xdr:to>
      <xdr:col>9</xdr:col>
      <xdr:colOff>95250</xdr:colOff>
      <xdr:row>74</xdr:row>
      <xdr:rowOff>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43656</xdr:colOff>
      <xdr:row>1</xdr:row>
      <xdr:rowOff>17198</xdr:rowOff>
    </xdr:from>
    <xdr:to>
      <xdr:col>9</xdr:col>
      <xdr:colOff>602455</xdr:colOff>
      <xdr:row>3</xdr:row>
      <xdr:rowOff>151076</xdr:rowOff>
    </xdr:to>
    <xdr:pic>
      <xdr:nvPicPr>
        <xdr:cNvPr id="3" name="Imagem 2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223750" y="171979"/>
          <a:ext cx="558799" cy="705378"/>
        </a:xfrm>
        <a:prstGeom prst="rect">
          <a:avLst/>
        </a:prstGeom>
      </xdr:spPr>
    </xdr:pic>
    <xdr:clientData/>
  </xdr:twoCellAnchor>
  <xdr:twoCellAnchor>
    <xdr:from>
      <xdr:col>1</xdr:col>
      <xdr:colOff>83344</xdr:colOff>
      <xdr:row>59</xdr:row>
      <xdr:rowOff>71437</xdr:rowOff>
    </xdr:from>
    <xdr:to>
      <xdr:col>9</xdr:col>
      <xdr:colOff>535782</xdr:colOff>
      <xdr:row>74</xdr:row>
      <xdr:rowOff>130969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60</xdr:row>
      <xdr:rowOff>11906</xdr:rowOff>
    </xdr:from>
    <xdr:to>
      <xdr:col>8</xdr:col>
      <xdr:colOff>1357312</xdr:colOff>
      <xdr:row>74</xdr:row>
      <xdr:rowOff>116417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0</xdr:row>
      <xdr:rowOff>137584</xdr:rowOff>
    </xdr:from>
    <xdr:to>
      <xdr:col>9</xdr:col>
      <xdr:colOff>558799</xdr:colOff>
      <xdr:row>4</xdr:row>
      <xdr:rowOff>71966</xdr:rowOff>
    </xdr:to>
    <xdr:pic>
      <xdr:nvPicPr>
        <xdr:cNvPr id="5" name="Imagem 4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28500" y="137584"/>
          <a:ext cx="558799" cy="81279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10583</xdr:rowOff>
    </xdr:from>
    <xdr:to>
      <xdr:col>9</xdr:col>
      <xdr:colOff>558799</xdr:colOff>
      <xdr:row>4</xdr:row>
      <xdr:rowOff>45507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28500" y="158750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84667</xdr:colOff>
      <xdr:row>59</xdr:row>
      <xdr:rowOff>137585</xdr:rowOff>
    </xdr:from>
    <xdr:to>
      <xdr:col>8</xdr:col>
      <xdr:colOff>1375833</xdr:colOff>
      <xdr:row>74</xdr:row>
      <xdr:rowOff>10584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10583</xdr:colOff>
      <xdr:row>1</xdr:row>
      <xdr:rowOff>10583</xdr:rowOff>
    </xdr:from>
    <xdr:to>
      <xdr:col>9</xdr:col>
      <xdr:colOff>569382</xdr:colOff>
      <xdr:row>4</xdr:row>
      <xdr:rowOff>45507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39083" y="158750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52917</xdr:colOff>
      <xdr:row>59</xdr:row>
      <xdr:rowOff>127000</xdr:rowOff>
    </xdr:from>
    <xdr:to>
      <xdr:col>8</xdr:col>
      <xdr:colOff>1375834</xdr:colOff>
      <xdr:row>74</xdr:row>
      <xdr:rowOff>31750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10583</xdr:colOff>
      <xdr:row>1</xdr:row>
      <xdr:rowOff>10584</xdr:rowOff>
    </xdr:from>
    <xdr:to>
      <xdr:col>9</xdr:col>
      <xdr:colOff>569382</xdr:colOff>
      <xdr:row>4</xdr:row>
      <xdr:rowOff>45508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39083" y="158751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42333</xdr:colOff>
      <xdr:row>60</xdr:row>
      <xdr:rowOff>10582</xdr:rowOff>
    </xdr:from>
    <xdr:to>
      <xdr:col>9</xdr:col>
      <xdr:colOff>1</xdr:colOff>
      <xdr:row>74</xdr:row>
      <xdr:rowOff>116416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10584</xdr:colOff>
      <xdr:row>1</xdr:row>
      <xdr:rowOff>21166</xdr:rowOff>
    </xdr:from>
    <xdr:to>
      <xdr:col>9</xdr:col>
      <xdr:colOff>569383</xdr:colOff>
      <xdr:row>4</xdr:row>
      <xdr:rowOff>56090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39084" y="169333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31750</xdr:colOff>
      <xdr:row>60</xdr:row>
      <xdr:rowOff>3024</xdr:rowOff>
    </xdr:from>
    <xdr:to>
      <xdr:col>8</xdr:col>
      <xdr:colOff>1362226</xdr:colOff>
      <xdr:row>74</xdr:row>
      <xdr:rowOff>116417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10583</xdr:colOff>
      <xdr:row>1</xdr:row>
      <xdr:rowOff>21166</xdr:rowOff>
    </xdr:from>
    <xdr:to>
      <xdr:col>9</xdr:col>
      <xdr:colOff>569382</xdr:colOff>
      <xdr:row>4</xdr:row>
      <xdr:rowOff>56090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39083" y="169333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42333</xdr:colOff>
      <xdr:row>59</xdr:row>
      <xdr:rowOff>95252</xdr:rowOff>
    </xdr:from>
    <xdr:to>
      <xdr:col>8</xdr:col>
      <xdr:colOff>1365251</xdr:colOff>
      <xdr:row>74</xdr:row>
      <xdr:rowOff>116418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59</xdr:row>
      <xdr:rowOff>0</xdr:rowOff>
    </xdr:from>
    <xdr:to>
      <xdr:col>7</xdr:col>
      <xdr:colOff>0</xdr:colOff>
      <xdr:row>72</xdr:row>
      <xdr:rowOff>142875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1375834</xdr:colOff>
      <xdr:row>1</xdr:row>
      <xdr:rowOff>10584</xdr:rowOff>
    </xdr:from>
    <xdr:to>
      <xdr:col>9</xdr:col>
      <xdr:colOff>548216</xdr:colOff>
      <xdr:row>4</xdr:row>
      <xdr:rowOff>45508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7917" y="158751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74084</xdr:colOff>
      <xdr:row>59</xdr:row>
      <xdr:rowOff>137583</xdr:rowOff>
    </xdr:from>
    <xdr:to>
      <xdr:col>8</xdr:col>
      <xdr:colOff>1375835</xdr:colOff>
      <xdr:row>74</xdr:row>
      <xdr:rowOff>116417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10584</xdr:colOff>
      <xdr:row>1</xdr:row>
      <xdr:rowOff>0</xdr:rowOff>
    </xdr:from>
    <xdr:to>
      <xdr:col>9</xdr:col>
      <xdr:colOff>569383</xdr:colOff>
      <xdr:row>4</xdr:row>
      <xdr:rowOff>34924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39084" y="148167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31750</xdr:colOff>
      <xdr:row>59</xdr:row>
      <xdr:rowOff>52917</xdr:rowOff>
    </xdr:from>
    <xdr:to>
      <xdr:col>8</xdr:col>
      <xdr:colOff>1385095</xdr:colOff>
      <xdr:row>74</xdr:row>
      <xdr:rowOff>116416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</xdr:row>
      <xdr:rowOff>0</xdr:rowOff>
    </xdr:from>
    <xdr:to>
      <xdr:col>16</xdr:col>
      <xdr:colOff>558799</xdr:colOff>
      <xdr:row>5</xdr:row>
      <xdr:rowOff>34925</xdr:rowOff>
    </xdr:to>
    <xdr:pic>
      <xdr:nvPicPr>
        <xdr:cNvPr id="3" name="Imagem 2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44000" y="190500"/>
          <a:ext cx="558799" cy="539749"/>
        </a:xfrm>
        <a:prstGeom prst="rect">
          <a:avLst/>
        </a:prstGeom>
      </xdr:spPr>
    </xdr:pic>
    <xdr:clientData/>
  </xdr:twoCellAnchor>
  <xdr:twoCellAnchor>
    <xdr:from>
      <xdr:col>1</xdr:col>
      <xdr:colOff>52917</xdr:colOff>
      <xdr:row>59</xdr:row>
      <xdr:rowOff>95250</xdr:rowOff>
    </xdr:from>
    <xdr:to>
      <xdr:col>8</xdr:col>
      <xdr:colOff>1333500</xdr:colOff>
      <xdr:row>74</xdr:row>
      <xdr:rowOff>95250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137584</xdr:rowOff>
    </xdr:from>
    <xdr:to>
      <xdr:col>9</xdr:col>
      <xdr:colOff>558799</xdr:colOff>
      <xdr:row>4</xdr:row>
      <xdr:rowOff>24341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28500" y="137584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52917</xdr:colOff>
      <xdr:row>59</xdr:row>
      <xdr:rowOff>63500</xdr:rowOff>
    </xdr:from>
    <xdr:to>
      <xdr:col>8</xdr:col>
      <xdr:colOff>1375835</xdr:colOff>
      <xdr:row>74</xdr:row>
      <xdr:rowOff>105834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9</xdr:col>
      <xdr:colOff>558799</xdr:colOff>
      <xdr:row>4</xdr:row>
      <xdr:rowOff>34924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28500" y="148167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74084</xdr:colOff>
      <xdr:row>59</xdr:row>
      <xdr:rowOff>127000</xdr:rowOff>
    </xdr:from>
    <xdr:to>
      <xdr:col>8</xdr:col>
      <xdr:colOff>1375835</xdr:colOff>
      <xdr:row>74</xdr:row>
      <xdr:rowOff>127000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10584</xdr:colOff>
      <xdr:row>1</xdr:row>
      <xdr:rowOff>10583</xdr:rowOff>
    </xdr:from>
    <xdr:to>
      <xdr:col>9</xdr:col>
      <xdr:colOff>569383</xdr:colOff>
      <xdr:row>4</xdr:row>
      <xdr:rowOff>45507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39084" y="158750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74083</xdr:colOff>
      <xdr:row>59</xdr:row>
      <xdr:rowOff>127000</xdr:rowOff>
    </xdr:from>
    <xdr:to>
      <xdr:col>8</xdr:col>
      <xdr:colOff>1365252</xdr:colOff>
      <xdr:row>74</xdr:row>
      <xdr:rowOff>105834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10584</xdr:colOff>
      <xdr:row>1</xdr:row>
      <xdr:rowOff>10583</xdr:rowOff>
    </xdr:from>
    <xdr:to>
      <xdr:col>9</xdr:col>
      <xdr:colOff>569383</xdr:colOff>
      <xdr:row>4</xdr:row>
      <xdr:rowOff>45507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39084" y="158750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59</xdr:row>
      <xdr:rowOff>127000</xdr:rowOff>
    </xdr:from>
    <xdr:to>
      <xdr:col>8</xdr:col>
      <xdr:colOff>1365252</xdr:colOff>
      <xdr:row>74</xdr:row>
      <xdr:rowOff>95250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21167</xdr:colOff>
      <xdr:row>1</xdr:row>
      <xdr:rowOff>10583</xdr:rowOff>
    </xdr:from>
    <xdr:to>
      <xdr:col>9</xdr:col>
      <xdr:colOff>583014</xdr:colOff>
      <xdr:row>1</xdr:row>
      <xdr:rowOff>40935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49667" y="158750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42333</xdr:colOff>
      <xdr:row>59</xdr:row>
      <xdr:rowOff>127000</xdr:rowOff>
    </xdr:from>
    <xdr:to>
      <xdr:col>9</xdr:col>
      <xdr:colOff>0</xdr:colOff>
      <xdr:row>74</xdr:row>
      <xdr:rowOff>105834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1375834</xdr:colOff>
      <xdr:row>1</xdr:row>
      <xdr:rowOff>10583</xdr:rowOff>
    </xdr:from>
    <xdr:to>
      <xdr:col>9</xdr:col>
      <xdr:colOff>548216</xdr:colOff>
      <xdr:row>4</xdr:row>
      <xdr:rowOff>45507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7917" y="158750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74084</xdr:colOff>
      <xdr:row>59</xdr:row>
      <xdr:rowOff>137584</xdr:rowOff>
    </xdr:from>
    <xdr:to>
      <xdr:col>8</xdr:col>
      <xdr:colOff>1375835</xdr:colOff>
      <xdr:row>74</xdr:row>
      <xdr:rowOff>105834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21167</xdr:colOff>
      <xdr:row>1</xdr:row>
      <xdr:rowOff>10583</xdr:rowOff>
    </xdr:from>
    <xdr:to>
      <xdr:col>9</xdr:col>
      <xdr:colOff>579966</xdr:colOff>
      <xdr:row>4</xdr:row>
      <xdr:rowOff>45507</xdr:rowOff>
    </xdr:to>
    <xdr:pic>
      <xdr:nvPicPr>
        <xdr:cNvPr id="3" name="Imagem 2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49667" y="158750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84667</xdr:colOff>
      <xdr:row>59</xdr:row>
      <xdr:rowOff>116416</xdr:rowOff>
    </xdr:from>
    <xdr:to>
      <xdr:col>8</xdr:col>
      <xdr:colOff>1365251</xdr:colOff>
      <xdr:row>74</xdr:row>
      <xdr:rowOff>74083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10</xdr:col>
      <xdr:colOff>0</xdr:colOff>
      <xdr:row>24</xdr:row>
      <xdr:rowOff>38100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1375834</xdr:colOff>
      <xdr:row>1</xdr:row>
      <xdr:rowOff>52917</xdr:rowOff>
    </xdr:from>
    <xdr:to>
      <xdr:col>9</xdr:col>
      <xdr:colOff>548216</xdr:colOff>
      <xdr:row>4</xdr:row>
      <xdr:rowOff>87841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7917" y="201084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52917</xdr:colOff>
      <xdr:row>59</xdr:row>
      <xdr:rowOff>137583</xdr:rowOff>
    </xdr:from>
    <xdr:to>
      <xdr:col>8</xdr:col>
      <xdr:colOff>1354669</xdr:colOff>
      <xdr:row>74</xdr:row>
      <xdr:rowOff>84667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21167</xdr:colOff>
      <xdr:row>1</xdr:row>
      <xdr:rowOff>0</xdr:rowOff>
    </xdr:from>
    <xdr:to>
      <xdr:col>9</xdr:col>
      <xdr:colOff>579966</xdr:colOff>
      <xdr:row>4</xdr:row>
      <xdr:rowOff>34924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49667" y="148167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60</xdr:row>
      <xdr:rowOff>10583</xdr:rowOff>
    </xdr:from>
    <xdr:to>
      <xdr:col>9</xdr:col>
      <xdr:colOff>1</xdr:colOff>
      <xdr:row>74</xdr:row>
      <xdr:rowOff>95250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31750</xdr:rowOff>
    </xdr:from>
    <xdr:to>
      <xdr:col>9</xdr:col>
      <xdr:colOff>558799</xdr:colOff>
      <xdr:row>4</xdr:row>
      <xdr:rowOff>66674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28500" y="179917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74083</xdr:colOff>
      <xdr:row>60</xdr:row>
      <xdr:rowOff>21166</xdr:rowOff>
    </xdr:from>
    <xdr:to>
      <xdr:col>9</xdr:col>
      <xdr:colOff>2</xdr:colOff>
      <xdr:row>74</xdr:row>
      <xdr:rowOff>84667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31750</xdr:rowOff>
    </xdr:from>
    <xdr:to>
      <xdr:col>9</xdr:col>
      <xdr:colOff>558799</xdr:colOff>
      <xdr:row>4</xdr:row>
      <xdr:rowOff>66674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28500" y="179917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42334</xdr:colOff>
      <xdr:row>59</xdr:row>
      <xdr:rowOff>105832</xdr:rowOff>
    </xdr:from>
    <xdr:to>
      <xdr:col>8</xdr:col>
      <xdr:colOff>1354667</xdr:colOff>
      <xdr:row>74</xdr:row>
      <xdr:rowOff>95249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71438</xdr:colOff>
      <xdr:row>1</xdr:row>
      <xdr:rowOff>23813</xdr:rowOff>
    </xdr:from>
    <xdr:to>
      <xdr:col>9</xdr:col>
      <xdr:colOff>630237</xdr:colOff>
      <xdr:row>4</xdr:row>
      <xdr:rowOff>58737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68188" y="166688"/>
          <a:ext cx="558799" cy="749299"/>
        </a:xfrm>
        <a:prstGeom prst="rect">
          <a:avLst/>
        </a:prstGeom>
      </xdr:spPr>
    </xdr:pic>
    <xdr:clientData/>
  </xdr:twoCellAnchor>
  <xdr:twoCellAnchor>
    <xdr:from>
      <xdr:col>1</xdr:col>
      <xdr:colOff>84667</xdr:colOff>
      <xdr:row>59</xdr:row>
      <xdr:rowOff>137584</xdr:rowOff>
    </xdr:from>
    <xdr:to>
      <xdr:col>9</xdr:col>
      <xdr:colOff>31750</xdr:colOff>
      <xdr:row>73</xdr:row>
      <xdr:rowOff>132292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10584</xdr:colOff>
      <xdr:row>1</xdr:row>
      <xdr:rowOff>0</xdr:rowOff>
    </xdr:from>
    <xdr:to>
      <xdr:col>9</xdr:col>
      <xdr:colOff>569383</xdr:colOff>
      <xdr:row>4</xdr:row>
      <xdr:rowOff>34924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39084" y="148167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105834</xdr:colOff>
      <xdr:row>59</xdr:row>
      <xdr:rowOff>148166</xdr:rowOff>
    </xdr:from>
    <xdr:to>
      <xdr:col>8</xdr:col>
      <xdr:colOff>1375835</xdr:colOff>
      <xdr:row>73</xdr:row>
      <xdr:rowOff>142874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31750</xdr:colOff>
      <xdr:row>1</xdr:row>
      <xdr:rowOff>10584</xdr:rowOff>
    </xdr:from>
    <xdr:to>
      <xdr:col>9</xdr:col>
      <xdr:colOff>590549</xdr:colOff>
      <xdr:row>4</xdr:row>
      <xdr:rowOff>45508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60250" y="158751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42333</xdr:colOff>
      <xdr:row>59</xdr:row>
      <xdr:rowOff>127000</xdr:rowOff>
    </xdr:from>
    <xdr:to>
      <xdr:col>9</xdr:col>
      <xdr:colOff>10584</xdr:colOff>
      <xdr:row>74</xdr:row>
      <xdr:rowOff>127000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10584</xdr:rowOff>
    </xdr:from>
    <xdr:to>
      <xdr:col>9</xdr:col>
      <xdr:colOff>558799</xdr:colOff>
      <xdr:row>4</xdr:row>
      <xdr:rowOff>45508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28500" y="158751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137584</xdr:colOff>
      <xdr:row>59</xdr:row>
      <xdr:rowOff>74084</xdr:rowOff>
    </xdr:from>
    <xdr:to>
      <xdr:col>8</xdr:col>
      <xdr:colOff>1375835</xdr:colOff>
      <xdr:row>74</xdr:row>
      <xdr:rowOff>84667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137584</xdr:rowOff>
    </xdr:from>
    <xdr:to>
      <xdr:col>9</xdr:col>
      <xdr:colOff>558799</xdr:colOff>
      <xdr:row>4</xdr:row>
      <xdr:rowOff>24341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28500" y="137584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243417</xdr:colOff>
      <xdr:row>59</xdr:row>
      <xdr:rowOff>126999</xdr:rowOff>
    </xdr:from>
    <xdr:to>
      <xdr:col>9</xdr:col>
      <xdr:colOff>10583</xdr:colOff>
      <xdr:row>73</xdr:row>
      <xdr:rowOff>121707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21167</xdr:rowOff>
    </xdr:from>
    <xdr:to>
      <xdr:col>9</xdr:col>
      <xdr:colOff>558799</xdr:colOff>
      <xdr:row>4</xdr:row>
      <xdr:rowOff>56091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28500" y="169334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116417</xdr:colOff>
      <xdr:row>59</xdr:row>
      <xdr:rowOff>42334</xdr:rowOff>
    </xdr:from>
    <xdr:to>
      <xdr:col>8</xdr:col>
      <xdr:colOff>1365251</xdr:colOff>
      <xdr:row>74</xdr:row>
      <xdr:rowOff>26459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1</xdr:rowOff>
    </xdr:from>
    <xdr:to>
      <xdr:col>5</xdr:col>
      <xdr:colOff>0</xdr:colOff>
      <xdr:row>16</xdr:row>
      <xdr:rowOff>1</xdr:rowOff>
    </xdr:to>
    <xdr:graphicFrame macro="">
      <xdr:nvGraphicFramePr>
        <xdr:cNvPr id="17" name="Gráfico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4</xdr:row>
      <xdr:rowOff>1</xdr:rowOff>
    </xdr:from>
    <xdr:to>
      <xdr:col>11</xdr:col>
      <xdr:colOff>0</xdr:colOff>
      <xdr:row>16</xdr:row>
      <xdr:rowOff>1</xdr:rowOff>
    </xdr:to>
    <xdr:graphicFrame macro="">
      <xdr:nvGraphicFramePr>
        <xdr:cNvPr id="18" name="Gráfico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4</xdr:row>
      <xdr:rowOff>1</xdr:rowOff>
    </xdr:from>
    <xdr:to>
      <xdr:col>17</xdr:col>
      <xdr:colOff>0</xdr:colOff>
      <xdr:row>16</xdr:row>
      <xdr:rowOff>1</xdr:rowOff>
    </xdr:to>
    <xdr:graphicFrame macro="">
      <xdr:nvGraphicFramePr>
        <xdr:cNvPr id="19" name="Gráfico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20</xdr:row>
      <xdr:rowOff>0</xdr:rowOff>
    </xdr:from>
    <xdr:to>
      <xdr:col>11</xdr:col>
      <xdr:colOff>0</xdr:colOff>
      <xdr:row>32</xdr:row>
      <xdr:rowOff>0</xdr:rowOff>
    </xdr:to>
    <xdr:graphicFrame macro="">
      <xdr:nvGraphicFramePr>
        <xdr:cNvPr id="21" name="Gráfico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31750</xdr:rowOff>
    </xdr:from>
    <xdr:to>
      <xdr:col>9</xdr:col>
      <xdr:colOff>558799</xdr:colOff>
      <xdr:row>4</xdr:row>
      <xdr:rowOff>66674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28500" y="179917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52917</xdr:colOff>
      <xdr:row>59</xdr:row>
      <xdr:rowOff>137583</xdr:rowOff>
    </xdr:from>
    <xdr:to>
      <xdr:col>9</xdr:col>
      <xdr:colOff>0</xdr:colOff>
      <xdr:row>74</xdr:row>
      <xdr:rowOff>116417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10583</xdr:colOff>
      <xdr:row>1</xdr:row>
      <xdr:rowOff>10584</xdr:rowOff>
    </xdr:from>
    <xdr:to>
      <xdr:col>9</xdr:col>
      <xdr:colOff>569382</xdr:colOff>
      <xdr:row>4</xdr:row>
      <xdr:rowOff>45508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39083" y="158751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74083</xdr:colOff>
      <xdr:row>59</xdr:row>
      <xdr:rowOff>148166</xdr:rowOff>
    </xdr:from>
    <xdr:to>
      <xdr:col>9</xdr:col>
      <xdr:colOff>1</xdr:colOff>
      <xdr:row>74</xdr:row>
      <xdr:rowOff>95249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10584</xdr:colOff>
      <xdr:row>1</xdr:row>
      <xdr:rowOff>21166</xdr:rowOff>
    </xdr:from>
    <xdr:to>
      <xdr:col>9</xdr:col>
      <xdr:colOff>569383</xdr:colOff>
      <xdr:row>4</xdr:row>
      <xdr:rowOff>56090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39084" y="169333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220663</xdr:colOff>
      <xdr:row>59</xdr:row>
      <xdr:rowOff>10584</xdr:rowOff>
    </xdr:from>
    <xdr:to>
      <xdr:col>9</xdr:col>
      <xdr:colOff>232833</xdr:colOff>
      <xdr:row>74</xdr:row>
      <xdr:rowOff>76729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10583</xdr:colOff>
      <xdr:row>1</xdr:row>
      <xdr:rowOff>0</xdr:rowOff>
    </xdr:from>
    <xdr:to>
      <xdr:col>9</xdr:col>
      <xdr:colOff>569382</xdr:colOff>
      <xdr:row>4</xdr:row>
      <xdr:rowOff>34924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39083" y="148167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179917</xdr:colOff>
      <xdr:row>59</xdr:row>
      <xdr:rowOff>137582</xdr:rowOff>
    </xdr:from>
    <xdr:to>
      <xdr:col>9</xdr:col>
      <xdr:colOff>10584</xdr:colOff>
      <xdr:row>74</xdr:row>
      <xdr:rowOff>95249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1375834</xdr:colOff>
      <xdr:row>1</xdr:row>
      <xdr:rowOff>10583</xdr:rowOff>
    </xdr:from>
    <xdr:to>
      <xdr:col>9</xdr:col>
      <xdr:colOff>548216</xdr:colOff>
      <xdr:row>4</xdr:row>
      <xdr:rowOff>45507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7917" y="158750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84667</xdr:colOff>
      <xdr:row>59</xdr:row>
      <xdr:rowOff>74083</xdr:rowOff>
    </xdr:from>
    <xdr:to>
      <xdr:col>9</xdr:col>
      <xdr:colOff>137584</xdr:colOff>
      <xdr:row>74</xdr:row>
      <xdr:rowOff>95250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21167</xdr:colOff>
      <xdr:row>1</xdr:row>
      <xdr:rowOff>10584</xdr:rowOff>
    </xdr:from>
    <xdr:to>
      <xdr:col>9</xdr:col>
      <xdr:colOff>579966</xdr:colOff>
      <xdr:row>4</xdr:row>
      <xdr:rowOff>45508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49667" y="158751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42334</xdr:colOff>
      <xdr:row>59</xdr:row>
      <xdr:rowOff>137583</xdr:rowOff>
    </xdr:from>
    <xdr:to>
      <xdr:col>9</xdr:col>
      <xdr:colOff>21167</xdr:colOff>
      <xdr:row>74</xdr:row>
      <xdr:rowOff>116417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21167</xdr:colOff>
      <xdr:row>1</xdr:row>
      <xdr:rowOff>21166</xdr:rowOff>
    </xdr:from>
    <xdr:to>
      <xdr:col>9</xdr:col>
      <xdr:colOff>579966</xdr:colOff>
      <xdr:row>4</xdr:row>
      <xdr:rowOff>56090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49667" y="169333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59</xdr:row>
      <xdr:rowOff>126999</xdr:rowOff>
    </xdr:from>
    <xdr:to>
      <xdr:col>8</xdr:col>
      <xdr:colOff>1354668</xdr:colOff>
      <xdr:row>74</xdr:row>
      <xdr:rowOff>84666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31750</xdr:colOff>
      <xdr:row>1</xdr:row>
      <xdr:rowOff>21167</xdr:rowOff>
    </xdr:from>
    <xdr:to>
      <xdr:col>9</xdr:col>
      <xdr:colOff>590549</xdr:colOff>
      <xdr:row>4</xdr:row>
      <xdr:rowOff>56091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60250" y="169334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105833</xdr:colOff>
      <xdr:row>59</xdr:row>
      <xdr:rowOff>63500</xdr:rowOff>
    </xdr:from>
    <xdr:to>
      <xdr:col>9</xdr:col>
      <xdr:colOff>95250</xdr:colOff>
      <xdr:row>74</xdr:row>
      <xdr:rowOff>31750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10584</xdr:colOff>
      <xdr:row>1</xdr:row>
      <xdr:rowOff>10584</xdr:rowOff>
    </xdr:from>
    <xdr:to>
      <xdr:col>9</xdr:col>
      <xdr:colOff>569383</xdr:colOff>
      <xdr:row>4</xdr:row>
      <xdr:rowOff>45508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39084" y="158751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95251</xdr:colOff>
      <xdr:row>59</xdr:row>
      <xdr:rowOff>105833</xdr:rowOff>
    </xdr:from>
    <xdr:to>
      <xdr:col>8</xdr:col>
      <xdr:colOff>1322918</xdr:colOff>
      <xdr:row>74</xdr:row>
      <xdr:rowOff>21167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10584</xdr:colOff>
      <xdr:row>1</xdr:row>
      <xdr:rowOff>21166</xdr:rowOff>
    </xdr:from>
    <xdr:to>
      <xdr:col>9</xdr:col>
      <xdr:colOff>569383</xdr:colOff>
      <xdr:row>4</xdr:row>
      <xdr:rowOff>56090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39084" y="169333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127000</xdr:colOff>
      <xdr:row>59</xdr:row>
      <xdr:rowOff>52917</xdr:rowOff>
    </xdr:from>
    <xdr:to>
      <xdr:col>9</xdr:col>
      <xdr:colOff>10583</xdr:colOff>
      <xdr:row>74</xdr:row>
      <xdr:rowOff>15875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428625</xdr:colOff>
      <xdr:row>16</xdr:row>
      <xdr:rowOff>19050</xdr:rowOff>
    </xdr:from>
    <xdr:to>
      <xdr:col>13</xdr:col>
      <xdr:colOff>95250</xdr:colOff>
      <xdr:row>21</xdr:row>
      <xdr:rowOff>161925</xdr:rowOff>
    </xdr:to>
    <xdr:sp macro="" textlink="">
      <xdr:nvSpPr>
        <xdr:cNvPr id="3" name="Retângulo de cantos arredondados 2">
          <a:hlinkClick xmlns:r="http://schemas.openxmlformats.org/officeDocument/2006/relationships" r:id="rId1"/>
        </xdr:cNvPr>
        <xdr:cNvSpPr/>
      </xdr:nvSpPr>
      <xdr:spPr>
        <a:xfrm>
          <a:off x="2867025" y="3067050"/>
          <a:ext cx="5153025" cy="109537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800"/>
            <a:t>Menu de categorias</a:t>
          </a:r>
        </a:p>
      </xdr:txBody>
    </xdr:sp>
    <xdr:clientData/>
  </xdr:twoCellAnchor>
  <xdr:twoCellAnchor>
    <xdr:from>
      <xdr:col>15</xdr:col>
      <xdr:colOff>114300</xdr:colOff>
      <xdr:row>2</xdr:row>
      <xdr:rowOff>114300</xdr:rowOff>
    </xdr:from>
    <xdr:to>
      <xdr:col>18</xdr:col>
      <xdr:colOff>371475</xdr:colOff>
      <xdr:row>7</xdr:row>
      <xdr:rowOff>133350</xdr:rowOff>
    </xdr:to>
    <xdr:sp macro="" textlink="">
      <xdr:nvSpPr>
        <xdr:cNvPr id="4" name="Retângulo de cantos arredondados 3">
          <a:hlinkClick xmlns:r="http://schemas.openxmlformats.org/officeDocument/2006/relationships" r:id="rId2"/>
        </xdr:cNvPr>
        <xdr:cNvSpPr/>
      </xdr:nvSpPr>
      <xdr:spPr>
        <a:xfrm>
          <a:off x="9258300" y="495300"/>
          <a:ext cx="2085975" cy="97155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800" i="1"/>
            <a:t>Input</a:t>
          </a:r>
          <a:r>
            <a:rPr lang="pt-BR" sz="1800" baseline="0"/>
            <a:t> de referências</a:t>
          </a:r>
          <a:endParaRPr lang="pt-BR" sz="1800"/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10583</xdr:colOff>
      <xdr:row>1</xdr:row>
      <xdr:rowOff>10584</xdr:rowOff>
    </xdr:from>
    <xdr:to>
      <xdr:col>9</xdr:col>
      <xdr:colOff>569382</xdr:colOff>
      <xdr:row>4</xdr:row>
      <xdr:rowOff>45508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39083" y="158751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116417</xdr:colOff>
      <xdr:row>59</xdr:row>
      <xdr:rowOff>63499</xdr:rowOff>
    </xdr:from>
    <xdr:to>
      <xdr:col>9</xdr:col>
      <xdr:colOff>179917</xdr:colOff>
      <xdr:row>74</xdr:row>
      <xdr:rowOff>52916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21167</xdr:colOff>
      <xdr:row>1</xdr:row>
      <xdr:rowOff>10583</xdr:rowOff>
    </xdr:from>
    <xdr:to>
      <xdr:col>9</xdr:col>
      <xdr:colOff>579966</xdr:colOff>
      <xdr:row>4</xdr:row>
      <xdr:rowOff>45507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49667" y="158750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127000</xdr:colOff>
      <xdr:row>58</xdr:row>
      <xdr:rowOff>116416</xdr:rowOff>
    </xdr:from>
    <xdr:to>
      <xdr:col>8</xdr:col>
      <xdr:colOff>1375834</xdr:colOff>
      <xdr:row>73</xdr:row>
      <xdr:rowOff>121708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10583</xdr:rowOff>
    </xdr:from>
    <xdr:to>
      <xdr:col>9</xdr:col>
      <xdr:colOff>558799</xdr:colOff>
      <xdr:row>4</xdr:row>
      <xdr:rowOff>45507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28500" y="158750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74083</xdr:colOff>
      <xdr:row>59</xdr:row>
      <xdr:rowOff>74084</xdr:rowOff>
    </xdr:from>
    <xdr:to>
      <xdr:col>9</xdr:col>
      <xdr:colOff>31750</xdr:colOff>
      <xdr:row>74</xdr:row>
      <xdr:rowOff>105834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31750</xdr:colOff>
      <xdr:row>2</xdr:row>
      <xdr:rowOff>190500</xdr:rowOff>
    </xdr:from>
    <xdr:to>
      <xdr:col>9</xdr:col>
      <xdr:colOff>590549</xdr:colOff>
      <xdr:row>7</xdr:row>
      <xdr:rowOff>45507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60250" y="603250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59</xdr:row>
      <xdr:rowOff>63500</xdr:rowOff>
    </xdr:from>
    <xdr:to>
      <xdr:col>9</xdr:col>
      <xdr:colOff>0</xdr:colOff>
      <xdr:row>74</xdr:row>
      <xdr:rowOff>10584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10584</xdr:colOff>
      <xdr:row>1</xdr:row>
      <xdr:rowOff>0</xdr:rowOff>
    </xdr:from>
    <xdr:to>
      <xdr:col>9</xdr:col>
      <xdr:colOff>569383</xdr:colOff>
      <xdr:row>4</xdr:row>
      <xdr:rowOff>34924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39084" y="148167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52917</xdr:colOff>
      <xdr:row>59</xdr:row>
      <xdr:rowOff>74083</xdr:rowOff>
    </xdr:from>
    <xdr:to>
      <xdr:col>9</xdr:col>
      <xdr:colOff>0</xdr:colOff>
      <xdr:row>74</xdr:row>
      <xdr:rowOff>52916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10584</xdr:colOff>
      <xdr:row>1</xdr:row>
      <xdr:rowOff>10583</xdr:rowOff>
    </xdr:from>
    <xdr:to>
      <xdr:col>9</xdr:col>
      <xdr:colOff>569383</xdr:colOff>
      <xdr:row>4</xdr:row>
      <xdr:rowOff>45507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39084" y="158750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74084</xdr:colOff>
      <xdr:row>59</xdr:row>
      <xdr:rowOff>42333</xdr:rowOff>
    </xdr:from>
    <xdr:to>
      <xdr:col>9</xdr:col>
      <xdr:colOff>21168</xdr:colOff>
      <xdr:row>74</xdr:row>
      <xdr:rowOff>52917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21167</xdr:colOff>
      <xdr:row>1</xdr:row>
      <xdr:rowOff>10584</xdr:rowOff>
    </xdr:from>
    <xdr:to>
      <xdr:col>9</xdr:col>
      <xdr:colOff>579966</xdr:colOff>
      <xdr:row>4</xdr:row>
      <xdr:rowOff>45508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49667" y="158751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84668</xdr:colOff>
      <xdr:row>59</xdr:row>
      <xdr:rowOff>63500</xdr:rowOff>
    </xdr:from>
    <xdr:to>
      <xdr:col>9</xdr:col>
      <xdr:colOff>42334</xdr:colOff>
      <xdr:row>74</xdr:row>
      <xdr:rowOff>95250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1375834</xdr:colOff>
      <xdr:row>1</xdr:row>
      <xdr:rowOff>21167</xdr:rowOff>
    </xdr:from>
    <xdr:to>
      <xdr:col>9</xdr:col>
      <xdr:colOff>548216</xdr:colOff>
      <xdr:row>4</xdr:row>
      <xdr:rowOff>56091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7917" y="169334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84667</xdr:colOff>
      <xdr:row>59</xdr:row>
      <xdr:rowOff>137583</xdr:rowOff>
    </xdr:from>
    <xdr:to>
      <xdr:col>9</xdr:col>
      <xdr:colOff>10584</xdr:colOff>
      <xdr:row>74</xdr:row>
      <xdr:rowOff>84667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10583</xdr:colOff>
      <xdr:row>1</xdr:row>
      <xdr:rowOff>21167</xdr:rowOff>
    </xdr:from>
    <xdr:to>
      <xdr:col>9</xdr:col>
      <xdr:colOff>569382</xdr:colOff>
      <xdr:row>4</xdr:row>
      <xdr:rowOff>56091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39083" y="169334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84667</xdr:colOff>
      <xdr:row>59</xdr:row>
      <xdr:rowOff>42332</xdr:rowOff>
    </xdr:from>
    <xdr:to>
      <xdr:col>9</xdr:col>
      <xdr:colOff>0</xdr:colOff>
      <xdr:row>74</xdr:row>
      <xdr:rowOff>74083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52917</xdr:colOff>
      <xdr:row>59</xdr:row>
      <xdr:rowOff>116417</xdr:rowOff>
    </xdr:from>
    <xdr:to>
      <xdr:col>8</xdr:col>
      <xdr:colOff>1365250</xdr:colOff>
      <xdr:row>74</xdr:row>
      <xdr:rowOff>79375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21167</xdr:colOff>
      <xdr:row>1</xdr:row>
      <xdr:rowOff>10580</xdr:rowOff>
    </xdr:from>
    <xdr:to>
      <xdr:col>9</xdr:col>
      <xdr:colOff>579966</xdr:colOff>
      <xdr:row>4</xdr:row>
      <xdr:rowOff>45504</xdr:rowOff>
    </xdr:to>
    <xdr:pic>
      <xdr:nvPicPr>
        <xdr:cNvPr id="8" name="Imagem 7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49667" y="158747"/>
          <a:ext cx="558799" cy="7651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1</xdr:row>
      <xdr:rowOff>161925</xdr:rowOff>
    </xdr:from>
    <xdr:to>
      <xdr:col>7</xdr:col>
      <xdr:colOff>9525</xdr:colOff>
      <xdr:row>19</xdr:row>
      <xdr:rowOff>85725</xdr:rowOff>
    </xdr:to>
    <xdr:sp macro="" textlink="">
      <xdr:nvSpPr>
        <xdr:cNvPr id="2" name="Retângulo de cantos arredondados 1"/>
        <xdr:cNvSpPr/>
      </xdr:nvSpPr>
      <xdr:spPr>
        <a:xfrm>
          <a:off x="504825" y="352425"/>
          <a:ext cx="3771900" cy="3352800"/>
        </a:xfrm>
        <a:prstGeom prst="roundRect">
          <a:avLst>
            <a:gd name="adj" fmla="val 10606"/>
          </a:avLst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pt-BR" sz="1100"/>
        </a:p>
      </xdr:txBody>
    </xdr:sp>
    <xdr:clientData/>
  </xdr:twoCellAnchor>
  <xdr:twoCellAnchor>
    <xdr:from>
      <xdr:col>1</xdr:col>
      <xdr:colOff>228600</xdr:colOff>
      <xdr:row>0</xdr:row>
      <xdr:rowOff>133350</xdr:rowOff>
    </xdr:from>
    <xdr:to>
      <xdr:col>6</xdr:col>
      <xdr:colOff>295275</xdr:colOff>
      <xdr:row>3</xdr:row>
      <xdr:rowOff>19050</xdr:rowOff>
    </xdr:to>
    <xdr:sp macro="" textlink="">
      <xdr:nvSpPr>
        <xdr:cNvPr id="3" name="Retângulo de cantos arredondados 2"/>
        <xdr:cNvSpPr/>
      </xdr:nvSpPr>
      <xdr:spPr>
        <a:xfrm>
          <a:off x="838200" y="133350"/>
          <a:ext cx="3114675" cy="4572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 i="1"/>
            <a:t>Planejamento</a:t>
          </a:r>
          <a:r>
            <a:rPr lang="pt-BR" sz="1400" b="1" i="1" baseline="0"/>
            <a:t> de Trade Marketing</a:t>
          </a:r>
          <a:endParaRPr lang="pt-BR" sz="1400" b="1" i="1"/>
        </a:p>
      </xdr:txBody>
    </xdr:sp>
    <xdr:clientData/>
  </xdr:twoCellAnchor>
  <xdr:twoCellAnchor>
    <xdr:from>
      <xdr:col>1</xdr:col>
      <xdr:colOff>180975</xdr:colOff>
      <xdr:row>5</xdr:row>
      <xdr:rowOff>104774</xdr:rowOff>
    </xdr:from>
    <xdr:to>
      <xdr:col>6</xdr:col>
      <xdr:colOff>361950</xdr:colOff>
      <xdr:row>8</xdr:row>
      <xdr:rowOff>57149</xdr:rowOff>
    </xdr:to>
    <xdr:sp macro="" textlink="">
      <xdr:nvSpPr>
        <xdr:cNvPr id="4" name="Retângulo de cantos arredondados 3">
          <a:hlinkClick xmlns:r="http://schemas.openxmlformats.org/officeDocument/2006/relationships" r:id="rId1"/>
        </xdr:cNvPr>
        <xdr:cNvSpPr/>
      </xdr:nvSpPr>
      <xdr:spPr>
        <a:xfrm>
          <a:off x="790575" y="1057274"/>
          <a:ext cx="3228975" cy="5238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 i="1"/>
            <a:t>Categorias</a:t>
          </a:r>
        </a:p>
      </xdr:txBody>
    </xdr:sp>
    <xdr:clientData/>
  </xdr:twoCellAnchor>
  <xdr:twoCellAnchor>
    <xdr:from>
      <xdr:col>1</xdr:col>
      <xdr:colOff>171450</xdr:colOff>
      <xdr:row>9</xdr:row>
      <xdr:rowOff>104774</xdr:rowOff>
    </xdr:from>
    <xdr:to>
      <xdr:col>6</xdr:col>
      <xdr:colOff>352425</xdr:colOff>
      <xdr:row>12</xdr:row>
      <xdr:rowOff>76199</xdr:rowOff>
    </xdr:to>
    <xdr:sp macro="" textlink="">
      <xdr:nvSpPr>
        <xdr:cNvPr id="5" name="Retângulo de cantos arredondados 4">
          <a:hlinkClick xmlns:r="http://schemas.openxmlformats.org/officeDocument/2006/relationships" r:id="rId2"/>
        </xdr:cNvPr>
        <xdr:cNvSpPr/>
      </xdr:nvSpPr>
      <xdr:spPr>
        <a:xfrm>
          <a:off x="781050" y="1819274"/>
          <a:ext cx="3228975" cy="5429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 i="1"/>
            <a:t>Cadastros</a:t>
          </a:r>
          <a:endParaRPr lang="pt-BR" sz="1200" i="1" baseline="0"/>
        </a:p>
        <a:p>
          <a:pPr algn="ctr"/>
          <a:endParaRPr lang="pt-BR" sz="300" i="1" baseline="0"/>
        </a:p>
        <a:p>
          <a:pPr algn="ctr"/>
          <a:r>
            <a:rPr lang="pt-BR" sz="1000" i="1" baseline="0"/>
            <a:t>(Categorias e de pesos dos indicadores de desempenho)</a:t>
          </a:r>
          <a:endParaRPr lang="pt-BR" sz="1200" i="1"/>
        </a:p>
      </xdr:txBody>
    </xdr:sp>
    <xdr:clientData/>
  </xdr:twoCellAnchor>
  <xdr:twoCellAnchor editAs="oneCell">
    <xdr:from>
      <xdr:col>2</xdr:col>
      <xdr:colOff>361950</xdr:colOff>
      <xdr:row>16</xdr:row>
      <xdr:rowOff>28575</xdr:rowOff>
    </xdr:from>
    <xdr:to>
      <xdr:col>5</xdr:col>
      <xdr:colOff>484039</xdr:colOff>
      <xdr:row>19</xdr:row>
      <xdr:rowOff>8811</xdr:rowOff>
    </xdr:to>
    <xdr:pic>
      <xdr:nvPicPr>
        <xdr:cNvPr id="7" name="Imagem 6" descr="LOGO ASSINATURA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81150" y="3076575"/>
          <a:ext cx="1950889" cy="551736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21167</xdr:colOff>
      <xdr:row>1</xdr:row>
      <xdr:rowOff>21167</xdr:rowOff>
    </xdr:from>
    <xdr:to>
      <xdr:col>9</xdr:col>
      <xdr:colOff>579966</xdr:colOff>
      <xdr:row>4</xdr:row>
      <xdr:rowOff>56091</xdr:rowOff>
    </xdr:to>
    <xdr:pic>
      <xdr:nvPicPr>
        <xdr:cNvPr id="2" name="Imagem 1" descr="6980_128x128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49667" y="169334"/>
          <a:ext cx="558799" cy="765174"/>
        </a:xfrm>
        <a:prstGeom prst="rect">
          <a:avLst/>
        </a:prstGeom>
      </xdr:spPr>
    </xdr:pic>
    <xdr:clientData/>
  </xdr:twoCellAnchor>
  <xdr:twoCellAnchor>
    <xdr:from>
      <xdr:col>1</xdr:col>
      <xdr:colOff>52915</xdr:colOff>
      <xdr:row>59</xdr:row>
      <xdr:rowOff>63500</xdr:rowOff>
    </xdr:from>
    <xdr:to>
      <xdr:col>8</xdr:col>
      <xdr:colOff>1333499</xdr:colOff>
      <xdr:row>74</xdr:row>
      <xdr:rowOff>105834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84668</xdr:colOff>
      <xdr:row>59</xdr:row>
      <xdr:rowOff>126999</xdr:rowOff>
    </xdr:from>
    <xdr:to>
      <xdr:col>8</xdr:col>
      <xdr:colOff>1365251</xdr:colOff>
      <xdr:row>74</xdr:row>
      <xdr:rowOff>84666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21178</xdr:colOff>
      <xdr:row>1</xdr:row>
      <xdr:rowOff>31750</xdr:rowOff>
    </xdr:from>
    <xdr:to>
      <xdr:col>9</xdr:col>
      <xdr:colOff>579977</xdr:colOff>
      <xdr:row>4</xdr:row>
      <xdr:rowOff>53974</xdr:rowOff>
    </xdr:to>
    <xdr:pic>
      <xdr:nvPicPr>
        <xdr:cNvPr id="8" name="Imagem 7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49678" y="179917"/>
          <a:ext cx="558799" cy="752474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52917</xdr:colOff>
      <xdr:row>58</xdr:row>
      <xdr:rowOff>126999</xdr:rowOff>
    </xdr:from>
    <xdr:to>
      <xdr:col>8</xdr:col>
      <xdr:colOff>1344084</xdr:colOff>
      <xdr:row>74</xdr:row>
      <xdr:rowOff>116417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42334</xdr:colOff>
      <xdr:row>1</xdr:row>
      <xdr:rowOff>10583</xdr:rowOff>
    </xdr:from>
    <xdr:to>
      <xdr:col>9</xdr:col>
      <xdr:colOff>601133</xdr:colOff>
      <xdr:row>4</xdr:row>
      <xdr:rowOff>45507</xdr:rowOff>
    </xdr:to>
    <xdr:pic>
      <xdr:nvPicPr>
        <xdr:cNvPr id="8" name="Imagem 7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70834" y="158750"/>
          <a:ext cx="558799" cy="765174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59</xdr:row>
      <xdr:rowOff>137584</xdr:rowOff>
    </xdr:from>
    <xdr:to>
      <xdr:col>8</xdr:col>
      <xdr:colOff>1365250</xdr:colOff>
      <xdr:row>74</xdr:row>
      <xdr:rowOff>63500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31750</xdr:colOff>
      <xdr:row>1</xdr:row>
      <xdr:rowOff>21167</xdr:rowOff>
    </xdr:from>
    <xdr:to>
      <xdr:col>9</xdr:col>
      <xdr:colOff>590549</xdr:colOff>
      <xdr:row>4</xdr:row>
      <xdr:rowOff>56091</xdr:rowOff>
    </xdr:to>
    <xdr:pic>
      <xdr:nvPicPr>
        <xdr:cNvPr id="8" name="Imagem 7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60250" y="169334"/>
          <a:ext cx="558799" cy="765174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105833</xdr:colOff>
      <xdr:row>59</xdr:row>
      <xdr:rowOff>105832</xdr:rowOff>
    </xdr:from>
    <xdr:to>
      <xdr:col>8</xdr:col>
      <xdr:colOff>1365251</xdr:colOff>
      <xdr:row>74</xdr:row>
      <xdr:rowOff>63499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21166</xdr:colOff>
      <xdr:row>1</xdr:row>
      <xdr:rowOff>21167</xdr:rowOff>
    </xdr:from>
    <xdr:to>
      <xdr:col>9</xdr:col>
      <xdr:colOff>579965</xdr:colOff>
      <xdr:row>4</xdr:row>
      <xdr:rowOff>56091</xdr:rowOff>
    </xdr:to>
    <xdr:pic>
      <xdr:nvPicPr>
        <xdr:cNvPr id="8" name="Imagem 7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49666" y="169334"/>
          <a:ext cx="558799" cy="765174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59</xdr:row>
      <xdr:rowOff>42333</xdr:rowOff>
    </xdr:from>
    <xdr:to>
      <xdr:col>8</xdr:col>
      <xdr:colOff>1365251</xdr:colOff>
      <xdr:row>74</xdr:row>
      <xdr:rowOff>84667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1365250</xdr:colOff>
      <xdr:row>1</xdr:row>
      <xdr:rowOff>10583</xdr:rowOff>
    </xdr:from>
    <xdr:to>
      <xdr:col>9</xdr:col>
      <xdr:colOff>537632</xdr:colOff>
      <xdr:row>4</xdr:row>
      <xdr:rowOff>45507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07333" y="158750"/>
          <a:ext cx="558799" cy="765174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84667</xdr:colOff>
      <xdr:row>59</xdr:row>
      <xdr:rowOff>63500</xdr:rowOff>
    </xdr:from>
    <xdr:to>
      <xdr:col>9</xdr:col>
      <xdr:colOff>10584</xdr:colOff>
      <xdr:row>74</xdr:row>
      <xdr:rowOff>63500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1375834</xdr:colOff>
      <xdr:row>1</xdr:row>
      <xdr:rowOff>10583</xdr:rowOff>
    </xdr:from>
    <xdr:to>
      <xdr:col>9</xdr:col>
      <xdr:colOff>548216</xdr:colOff>
      <xdr:row>4</xdr:row>
      <xdr:rowOff>45507</xdr:rowOff>
    </xdr:to>
    <xdr:pic>
      <xdr:nvPicPr>
        <xdr:cNvPr id="8" name="Imagem 7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17917" y="158750"/>
          <a:ext cx="558799" cy="765174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95251</xdr:colOff>
      <xdr:row>59</xdr:row>
      <xdr:rowOff>74083</xdr:rowOff>
    </xdr:from>
    <xdr:to>
      <xdr:col>9</xdr:col>
      <xdr:colOff>42335</xdr:colOff>
      <xdr:row>74</xdr:row>
      <xdr:rowOff>79375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21166</xdr:colOff>
      <xdr:row>1</xdr:row>
      <xdr:rowOff>21167</xdr:rowOff>
    </xdr:from>
    <xdr:to>
      <xdr:col>9</xdr:col>
      <xdr:colOff>579965</xdr:colOff>
      <xdr:row>4</xdr:row>
      <xdr:rowOff>56091</xdr:rowOff>
    </xdr:to>
    <xdr:pic>
      <xdr:nvPicPr>
        <xdr:cNvPr id="8" name="Imagem 7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49666" y="169334"/>
          <a:ext cx="558799" cy="765174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63501</xdr:colOff>
      <xdr:row>59</xdr:row>
      <xdr:rowOff>127000</xdr:rowOff>
    </xdr:from>
    <xdr:to>
      <xdr:col>9</xdr:col>
      <xdr:colOff>1</xdr:colOff>
      <xdr:row>74</xdr:row>
      <xdr:rowOff>42334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21167</xdr:colOff>
      <xdr:row>1</xdr:row>
      <xdr:rowOff>10583</xdr:rowOff>
    </xdr:from>
    <xdr:to>
      <xdr:col>9</xdr:col>
      <xdr:colOff>579966</xdr:colOff>
      <xdr:row>4</xdr:row>
      <xdr:rowOff>45507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49667" y="158750"/>
          <a:ext cx="558799" cy="765174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127000</xdr:colOff>
      <xdr:row>59</xdr:row>
      <xdr:rowOff>148166</xdr:rowOff>
    </xdr:from>
    <xdr:to>
      <xdr:col>8</xdr:col>
      <xdr:colOff>1375834</xdr:colOff>
      <xdr:row>73</xdr:row>
      <xdr:rowOff>142874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10583</xdr:colOff>
      <xdr:row>1</xdr:row>
      <xdr:rowOff>21166</xdr:rowOff>
    </xdr:from>
    <xdr:to>
      <xdr:col>9</xdr:col>
      <xdr:colOff>569382</xdr:colOff>
      <xdr:row>4</xdr:row>
      <xdr:rowOff>56090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39083" y="169333"/>
          <a:ext cx="558799" cy="7651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190499</xdr:rowOff>
    </xdr:from>
    <xdr:to>
      <xdr:col>7</xdr:col>
      <xdr:colOff>466725</xdr:colOff>
      <xdr:row>24</xdr:row>
      <xdr:rowOff>19049</xdr:rowOff>
    </xdr:to>
    <xdr:grpSp>
      <xdr:nvGrpSpPr>
        <xdr:cNvPr id="41" name="Grupo 40"/>
        <xdr:cNvGrpSpPr/>
      </xdr:nvGrpSpPr>
      <xdr:grpSpPr>
        <a:xfrm>
          <a:off x="247650" y="190499"/>
          <a:ext cx="4486275" cy="4400550"/>
          <a:chOff x="247650" y="66674"/>
          <a:chExt cx="4486275" cy="4400550"/>
        </a:xfrm>
      </xdr:grpSpPr>
      <xdr:sp macro="" textlink="">
        <xdr:nvSpPr>
          <xdr:cNvPr id="37" name="Retângulo de cantos arredondados 36"/>
          <xdr:cNvSpPr/>
        </xdr:nvSpPr>
        <xdr:spPr>
          <a:xfrm>
            <a:off x="247650" y="257175"/>
            <a:ext cx="4486275" cy="4210049"/>
          </a:xfrm>
          <a:prstGeom prst="roundRect">
            <a:avLst>
              <a:gd name="adj" fmla="val 12421"/>
            </a:avLst>
          </a:prstGeom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pt-BR" sz="1100"/>
          </a:p>
        </xdr:txBody>
      </xdr:sp>
      <xdr:sp macro="" textlink="">
        <xdr:nvSpPr>
          <xdr:cNvPr id="38" name="Retângulo de cantos arredondados 37"/>
          <xdr:cNvSpPr/>
        </xdr:nvSpPr>
        <xdr:spPr>
          <a:xfrm>
            <a:off x="885826" y="66674"/>
            <a:ext cx="3200400" cy="409575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lang="pt-BR" sz="1400" b="1" i="1"/>
              <a:t>Escolha uma categoria</a:t>
            </a:r>
          </a:p>
        </xdr:txBody>
      </xdr:sp>
    </xdr:grpSp>
    <xdr:clientData/>
  </xdr:twoCellAnchor>
  <xdr:twoCellAnchor>
    <xdr:from>
      <xdr:col>1</xdr:col>
      <xdr:colOff>342902</xdr:colOff>
      <xdr:row>4</xdr:row>
      <xdr:rowOff>114301</xdr:rowOff>
    </xdr:from>
    <xdr:to>
      <xdr:col>3</xdr:col>
      <xdr:colOff>304800</xdr:colOff>
      <xdr:row>6</xdr:row>
      <xdr:rowOff>142875</xdr:rowOff>
    </xdr:to>
    <xdr:grpSp>
      <xdr:nvGrpSpPr>
        <xdr:cNvPr id="42" name="Grupo 41"/>
        <xdr:cNvGrpSpPr/>
      </xdr:nvGrpSpPr>
      <xdr:grpSpPr>
        <a:xfrm>
          <a:off x="952502" y="876301"/>
          <a:ext cx="1181098" cy="409574"/>
          <a:chOff x="952502" y="876301"/>
          <a:chExt cx="1181098" cy="409574"/>
        </a:xfrm>
      </xdr:grpSpPr>
      <xdr:sp macro="" textlink="Referência!F12">
        <xdr:nvSpPr>
          <xdr:cNvPr id="2" name="Retângulo 1">
            <a:hlinkClick xmlns:r="http://schemas.openxmlformats.org/officeDocument/2006/relationships" r:id="rId1"/>
          </xdr:cNvPr>
          <xdr:cNvSpPr/>
        </xdr:nvSpPr>
        <xdr:spPr>
          <a:xfrm>
            <a:off x="952502" y="876301"/>
            <a:ext cx="1181098" cy="409574"/>
          </a:xfrm>
          <a:prstGeom prst="rect">
            <a:avLst/>
          </a:prstGeom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fld id="{B52981D3-37DC-4463-925C-215F19B718FC}" type="TxLink">
              <a:rPr lang="en-US" sz="1100" b="0" i="0" u="none" strike="noStrike">
                <a:solidFill>
                  <a:srgbClr val="000000"/>
                </a:solidFill>
                <a:latin typeface="Calibri"/>
              </a:rPr>
              <a:pPr algn="ctr"/>
              <a:t> </a:t>
            </a:fld>
            <a:endParaRPr lang="pt-BR" sz="1100"/>
          </a:p>
        </xdr:txBody>
      </xdr:sp>
      <xdr:sp macro="" textlink="Referência!D6">
        <xdr:nvSpPr>
          <xdr:cNvPr id="13" name="Retângulo 12">
            <a:hlinkClick xmlns:r="http://schemas.openxmlformats.org/officeDocument/2006/relationships" r:id="rId1"/>
          </xdr:cNvPr>
          <xdr:cNvSpPr/>
        </xdr:nvSpPr>
        <xdr:spPr>
          <a:xfrm>
            <a:off x="1076325" y="923925"/>
            <a:ext cx="942975" cy="285750"/>
          </a:xfrm>
          <a:prstGeom prst="rect">
            <a:avLst/>
          </a:prstGeom>
          <a:noFill/>
        </xdr:spPr>
        <xdr:txBody>
          <a:bodyPr wrap="square" lIns="91440" tIns="45720" rIns="91440" bIns="45720" anchor="ctr" anchorCtr="0">
            <a:noAutofit/>
          </a:bodyPr>
          <a:lstStyle/>
          <a:p>
            <a:pPr algn="ctr"/>
            <a:fld id="{8D374633-2FDD-498F-AA7F-30E6E9781088}" type="TxLink">
              <a:rPr lang="en-US" sz="1100" b="1" i="0" u="none" strike="noStrike" cap="none" spc="50">
                <a:ln w="13500">
                  <a:solidFill>
                    <a:schemeClr val="accent1">
                      <a:shade val="2500"/>
                      <a:alpha val="6500"/>
                    </a:schemeClr>
                  </a:solidFill>
                  <a:prstDash val="solid"/>
                </a:ln>
                <a:solidFill>
                  <a:schemeClr val="accent1">
                    <a:tint val="3000"/>
                    <a:alpha val="95000"/>
                  </a:schemeClr>
                </a:solidFill>
                <a:effectLst>
                  <a:innerShdw blurRad="50900" dist="38500" dir="13500000">
                    <a:srgbClr val="000000">
                      <a:alpha val="60000"/>
                    </a:srgbClr>
                  </a:innerShdw>
                </a:effectLst>
                <a:latin typeface="Calibri"/>
                <a:cs typeface="Calibri"/>
              </a:rPr>
              <a:pPr algn="ctr"/>
              <a:t> </a:t>
            </a:fld>
            <a:endParaRPr lang="pt-BR" sz="1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9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endParaRPr>
          </a:p>
        </xdr:txBody>
      </xdr:sp>
    </xdr:grpSp>
    <xdr:clientData/>
  </xdr:twoCellAnchor>
  <xdr:twoCellAnchor>
    <xdr:from>
      <xdr:col>1</xdr:col>
      <xdr:colOff>352426</xdr:colOff>
      <xdr:row>7</xdr:row>
      <xdr:rowOff>123826</xdr:rowOff>
    </xdr:from>
    <xdr:to>
      <xdr:col>3</xdr:col>
      <xdr:colOff>314324</xdr:colOff>
      <xdr:row>9</xdr:row>
      <xdr:rowOff>152400</xdr:rowOff>
    </xdr:to>
    <xdr:grpSp>
      <xdr:nvGrpSpPr>
        <xdr:cNvPr id="28" name="Grupo 27">
          <a:hlinkClick xmlns:r="http://schemas.openxmlformats.org/officeDocument/2006/relationships" r:id="rId2"/>
        </xdr:cNvPr>
        <xdr:cNvGrpSpPr/>
      </xdr:nvGrpSpPr>
      <xdr:grpSpPr>
        <a:xfrm>
          <a:off x="962026" y="1457326"/>
          <a:ext cx="1181098" cy="409574"/>
          <a:chOff x="1543051" y="1476376"/>
          <a:chExt cx="1181098" cy="409574"/>
        </a:xfrm>
      </xdr:grpSpPr>
      <xdr:sp macro="" textlink="">
        <xdr:nvSpPr>
          <xdr:cNvPr id="4" name="Retângulo 3">
            <a:hlinkClick xmlns:r="http://schemas.openxmlformats.org/officeDocument/2006/relationships" r:id="rId2"/>
          </xdr:cNvPr>
          <xdr:cNvSpPr/>
        </xdr:nvSpPr>
        <xdr:spPr>
          <a:xfrm>
            <a:off x="1543051" y="1476376"/>
            <a:ext cx="1181098" cy="409574"/>
          </a:xfrm>
          <a:prstGeom prst="rect">
            <a:avLst/>
          </a:prstGeom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 b="0" i="0" u="none" strike="noStrike">
              <a:solidFill>
                <a:srgbClr val="000000"/>
              </a:solidFill>
              <a:latin typeface="Calibri"/>
            </a:endParaRPr>
          </a:p>
        </xdr:txBody>
      </xdr:sp>
      <xdr:sp macro="" textlink="Referência!D7">
        <xdr:nvSpPr>
          <xdr:cNvPr id="14" name="Retângulo 13"/>
          <xdr:cNvSpPr/>
        </xdr:nvSpPr>
        <xdr:spPr>
          <a:xfrm>
            <a:off x="1647825" y="1524000"/>
            <a:ext cx="942975" cy="285750"/>
          </a:xfrm>
          <a:prstGeom prst="rect">
            <a:avLst/>
          </a:prstGeom>
          <a:noFill/>
        </xdr:spPr>
        <xdr:txBody>
          <a:bodyPr wrap="square" lIns="91440" tIns="45720" rIns="91440" bIns="45720" anchor="ctr" anchorCtr="0">
            <a:noAutofit/>
          </a:bodyPr>
          <a:lstStyle/>
          <a:p>
            <a:pPr algn="ctr"/>
            <a:fld id="{624112F9-E624-450F-B9EB-173C0378A744}" type="TxLink">
              <a:rPr lang="en-US" sz="1100" b="1" i="0" u="none" strike="noStrike" cap="none" spc="50">
                <a:ln w="13500">
                  <a:solidFill>
                    <a:schemeClr val="accent1">
                      <a:shade val="2500"/>
                      <a:alpha val="6500"/>
                    </a:schemeClr>
                  </a:solidFill>
                  <a:prstDash val="solid"/>
                </a:ln>
                <a:solidFill>
                  <a:schemeClr val="accent1">
                    <a:tint val="3000"/>
                    <a:alpha val="95000"/>
                  </a:schemeClr>
                </a:solidFill>
                <a:effectLst>
                  <a:innerShdw blurRad="50900" dist="38500" dir="13500000">
                    <a:srgbClr val="000000">
                      <a:alpha val="60000"/>
                    </a:srgbClr>
                  </a:innerShdw>
                </a:effectLst>
                <a:latin typeface="Calibri"/>
                <a:cs typeface="Calibri"/>
              </a:rPr>
              <a:pPr algn="ctr"/>
              <a:t> </a:t>
            </a:fld>
            <a:endParaRPr lang="pt-BR" sz="1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9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endParaRPr>
          </a:p>
        </xdr:txBody>
      </xdr:sp>
    </xdr:grpSp>
    <xdr:clientData/>
  </xdr:twoCellAnchor>
  <xdr:twoCellAnchor>
    <xdr:from>
      <xdr:col>1</xdr:col>
      <xdr:colOff>352426</xdr:colOff>
      <xdr:row>10</xdr:row>
      <xdr:rowOff>133351</xdr:rowOff>
    </xdr:from>
    <xdr:to>
      <xdr:col>3</xdr:col>
      <xdr:colOff>314324</xdr:colOff>
      <xdr:row>12</xdr:row>
      <xdr:rowOff>161925</xdr:rowOff>
    </xdr:to>
    <xdr:grpSp>
      <xdr:nvGrpSpPr>
        <xdr:cNvPr id="29" name="Grupo 28">
          <a:hlinkClick xmlns:r="http://schemas.openxmlformats.org/officeDocument/2006/relationships" r:id="rId3"/>
        </xdr:cNvPr>
        <xdr:cNvGrpSpPr/>
      </xdr:nvGrpSpPr>
      <xdr:grpSpPr>
        <a:xfrm>
          <a:off x="962026" y="2038351"/>
          <a:ext cx="1181098" cy="409574"/>
          <a:chOff x="1543051" y="2428876"/>
          <a:chExt cx="1181098" cy="409574"/>
        </a:xfrm>
      </xdr:grpSpPr>
      <xdr:sp macro="" textlink="">
        <xdr:nvSpPr>
          <xdr:cNvPr id="5" name="Retângulo 4">
            <a:hlinkClick xmlns:r="http://schemas.openxmlformats.org/officeDocument/2006/relationships" r:id="rId3"/>
          </xdr:cNvPr>
          <xdr:cNvSpPr/>
        </xdr:nvSpPr>
        <xdr:spPr>
          <a:xfrm>
            <a:off x="1543051" y="2428876"/>
            <a:ext cx="1181098" cy="409574"/>
          </a:xfrm>
          <a:prstGeom prst="rect">
            <a:avLst/>
          </a:prstGeom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pt-BR" sz="1100"/>
          </a:p>
        </xdr:txBody>
      </xdr:sp>
      <xdr:sp macro="" textlink="Referência!D8">
        <xdr:nvSpPr>
          <xdr:cNvPr id="15" name="Retângulo 14"/>
          <xdr:cNvSpPr/>
        </xdr:nvSpPr>
        <xdr:spPr>
          <a:xfrm>
            <a:off x="1666875" y="2495550"/>
            <a:ext cx="942975" cy="285750"/>
          </a:xfrm>
          <a:prstGeom prst="rect">
            <a:avLst/>
          </a:prstGeom>
          <a:noFill/>
        </xdr:spPr>
        <xdr:txBody>
          <a:bodyPr wrap="square" lIns="91440" tIns="45720" rIns="91440" bIns="45720" anchor="ctr" anchorCtr="0">
            <a:noAutofit/>
          </a:bodyPr>
          <a:lstStyle/>
          <a:p>
            <a:pPr algn="ctr"/>
            <a:fld id="{AAB02661-4136-4E56-A3BD-204F93D1EE47}" type="TxLink">
              <a:rPr lang="en-US" sz="1100" b="1" i="0" u="none" strike="noStrike" cap="none" spc="50">
                <a:ln w="13500">
                  <a:solidFill>
                    <a:schemeClr val="accent1">
                      <a:shade val="2500"/>
                      <a:alpha val="6500"/>
                    </a:schemeClr>
                  </a:solidFill>
                  <a:prstDash val="solid"/>
                </a:ln>
                <a:solidFill>
                  <a:schemeClr val="accent1">
                    <a:tint val="3000"/>
                    <a:alpha val="95000"/>
                  </a:schemeClr>
                </a:solidFill>
                <a:effectLst>
                  <a:innerShdw blurRad="50900" dist="38500" dir="13500000">
                    <a:srgbClr val="000000">
                      <a:alpha val="60000"/>
                    </a:srgbClr>
                  </a:innerShdw>
                </a:effectLst>
                <a:latin typeface="Calibri"/>
                <a:cs typeface="Calibri"/>
              </a:rPr>
              <a:pPr algn="ctr"/>
              <a:t> </a:t>
            </a:fld>
            <a:endParaRPr lang="pt-BR" sz="1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9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endParaRPr>
          </a:p>
        </xdr:txBody>
      </xdr:sp>
    </xdr:grpSp>
    <xdr:clientData/>
  </xdr:twoCellAnchor>
  <xdr:twoCellAnchor>
    <xdr:from>
      <xdr:col>1</xdr:col>
      <xdr:colOff>361951</xdr:colOff>
      <xdr:row>13</xdr:row>
      <xdr:rowOff>161926</xdr:rowOff>
    </xdr:from>
    <xdr:to>
      <xdr:col>3</xdr:col>
      <xdr:colOff>323849</xdr:colOff>
      <xdr:row>16</xdr:row>
      <xdr:rowOff>0</xdr:rowOff>
    </xdr:to>
    <xdr:grpSp>
      <xdr:nvGrpSpPr>
        <xdr:cNvPr id="30" name="Grupo 29">
          <a:hlinkClick xmlns:r="http://schemas.openxmlformats.org/officeDocument/2006/relationships" r:id="rId4"/>
        </xdr:cNvPr>
        <xdr:cNvGrpSpPr/>
      </xdr:nvGrpSpPr>
      <xdr:grpSpPr>
        <a:xfrm>
          <a:off x="971551" y="2638426"/>
          <a:ext cx="1181098" cy="409574"/>
          <a:chOff x="1543051" y="3381376"/>
          <a:chExt cx="1181098" cy="409574"/>
        </a:xfrm>
      </xdr:grpSpPr>
      <xdr:sp macro="" textlink="">
        <xdr:nvSpPr>
          <xdr:cNvPr id="6" name="Retângulo 5">
            <a:hlinkClick xmlns:r="http://schemas.openxmlformats.org/officeDocument/2006/relationships" r:id="rId4"/>
          </xdr:cNvPr>
          <xdr:cNvSpPr/>
        </xdr:nvSpPr>
        <xdr:spPr>
          <a:xfrm>
            <a:off x="1543051" y="3381376"/>
            <a:ext cx="1181098" cy="409574"/>
          </a:xfrm>
          <a:prstGeom prst="rect">
            <a:avLst/>
          </a:prstGeom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pt-BR" sz="1100"/>
          </a:p>
        </xdr:txBody>
      </xdr:sp>
      <xdr:sp macro="" textlink="Referência!D9">
        <xdr:nvSpPr>
          <xdr:cNvPr id="16" name="Retângulo 15"/>
          <xdr:cNvSpPr/>
        </xdr:nvSpPr>
        <xdr:spPr>
          <a:xfrm>
            <a:off x="1619250" y="3429000"/>
            <a:ext cx="942975" cy="285750"/>
          </a:xfrm>
          <a:prstGeom prst="rect">
            <a:avLst/>
          </a:prstGeom>
          <a:noFill/>
        </xdr:spPr>
        <xdr:txBody>
          <a:bodyPr wrap="square" lIns="91440" tIns="45720" rIns="91440" bIns="45720" anchor="ctr" anchorCtr="0">
            <a:noAutofit/>
          </a:bodyPr>
          <a:lstStyle/>
          <a:p>
            <a:pPr algn="ctr"/>
            <a:fld id="{386E6ACA-AA5A-46DB-9815-1CF52D68CDBF}" type="TxLink">
              <a:rPr lang="en-US" sz="1100" b="1" i="0" u="none" strike="noStrike" cap="none" spc="50">
                <a:ln w="13500">
                  <a:solidFill>
                    <a:schemeClr val="accent1">
                      <a:shade val="2500"/>
                      <a:alpha val="6500"/>
                    </a:schemeClr>
                  </a:solidFill>
                  <a:prstDash val="solid"/>
                </a:ln>
                <a:solidFill>
                  <a:schemeClr val="accent1">
                    <a:tint val="3000"/>
                    <a:alpha val="95000"/>
                  </a:schemeClr>
                </a:solidFill>
                <a:effectLst>
                  <a:innerShdw blurRad="50900" dist="38500" dir="13500000">
                    <a:srgbClr val="000000">
                      <a:alpha val="60000"/>
                    </a:srgbClr>
                  </a:innerShdw>
                </a:effectLst>
                <a:latin typeface="Calibri"/>
                <a:cs typeface="Calibri"/>
              </a:rPr>
              <a:pPr algn="ctr"/>
              <a:t> </a:t>
            </a:fld>
            <a:endParaRPr lang="pt-BR" sz="1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9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endParaRPr>
          </a:p>
        </xdr:txBody>
      </xdr:sp>
    </xdr:grpSp>
    <xdr:clientData/>
  </xdr:twoCellAnchor>
  <xdr:twoCellAnchor>
    <xdr:from>
      <xdr:col>1</xdr:col>
      <xdr:colOff>361951</xdr:colOff>
      <xdr:row>16</xdr:row>
      <xdr:rowOff>171451</xdr:rowOff>
    </xdr:from>
    <xdr:to>
      <xdr:col>3</xdr:col>
      <xdr:colOff>323849</xdr:colOff>
      <xdr:row>19</xdr:row>
      <xdr:rowOff>9525</xdr:rowOff>
    </xdr:to>
    <xdr:grpSp>
      <xdr:nvGrpSpPr>
        <xdr:cNvPr id="31" name="Grupo 30">
          <a:hlinkClick xmlns:r="http://schemas.openxmlformats.org/officeDocument/2006/relationships" r:id="rId5"/>
        </xdr:cNvPr>
        <xdr:cNvGrpSpPr/>
      </xdr:nvGrpSpPr>
      <xdr:grpSpPr>
        <a:xfrm>
          <a:off x="971551" y="3219451"/>
          <a:ext cx="1181098" cy="409574"/>
          <a:chOff x="1543051" y="4333876"/>
          <a:chExt cx="1181098" cy="409574"/>
        </a:xfrm>
      </xdr:grpSpPr>
      <xdr:sp macro="" textlink="">
        <xdr:nvSpPr>
          <xdr:cNvPr id="7" name="Retângulo 6">
            <a:hlinkClick xmlns:r="http://schemas.openxmlformats.org/officeDocument/2006/relationships" r:id="rId5"/>
          </xdr:cNvPr>
          <xdr:cNvSpPr/>
        </xdr:nvSpPr>
        <xdr:spPr>
          <a:xfrm>
            <a:off x="1543051" y="4333876"/>
            <a:ext cx="1181098" cy="409574"/>
          </a:xfrm>
          <a:prstGeom prst="rect">
            <a:avLst/>
          </a:prstGeom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pt-BR" sz="1100"/>
          </a:p>
        </xdr:txBody>
      </xdr:sp>
      <xdr:sp macro="" textlink="Referência!D10">
        <xdr:nvSpPr>
          <xdr:cNvPr id="17" name="Retângulo 16"/>
          <xdr:cNvSpPr/>
        </xdr:nvSpPr>
        <xdr:spPr>
          <a:xfrm>
            <a:off x="1638300" y="4391025"/>
            <a:ext cx="942975" cy="285750"/>
          </a:xfrm>
          <a:prstGeom prst="rect">
            <a:avLst/>
          </a:prstGeom>
          <a:noFill/>
        </xdr:spPr>
        <xdr:txBody>
          <a:bodyPr wrap="square" lIns="91440" tIns="45720" rIns="91440" bIns="45720" anchor="ctr" anchorCtr="0">
            <a:noAutofit/>
          </a:bodyPr>
          <a:lstStyle/>
          <a:p>
            <a:pPr algn="ctr"/>
            <a:fld id="{03D62D45-D7AB-46F8-9030-5051ECE8D157}" type="TxLink">
              <a:rPr lang="en-US" sz="1100" b="1" i="0" u="none" strike="noStrike" cap="none" spc="50">
                <a:ln w="13500">
                  <a:solidFill>
                    <a:schemeClr val="accent1">
                      <a:shade val="2500"/>
                      <a:alpha val="6500"/>
                    </a:schemeClr>
                  </a:solidFill>
                  <a:prstDash val="solid"/>
                </a:ln>
                <a:solidFill>
                  <a:schemeClr val="accent1">
                    <a:tint val="3000"/>
                    <a:alpha val="95000"/>
                  </a:schemeClr>
                </a:solidFill>
                <a:effectLst>
                  <a:innerShdw blurRad="50900" dist="38500" dir="13500000">
                    <a:srgbClr val="000000">
                      <a:alpha val="60000"/>
                    </a:srgbClr>
                  </a:innerShdw>
                </a:effectLst>
                <a:latin typeface="Calibri"/>
                <a:cs typeface="Calibri"/>
              </a:rPr>
              <a:pPr algn="ctr"/>
              <a:t> </a:t>
            </a:fld>
            <a:endParaRPr lang="pt-BR" sz="1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9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endParaRPr>
          </a:p>
        </xdr:txBody>
      </xdr:sp>
    </xdr:grpSp>
    <xdr:clientData/>
  </xdr:twoCellAnchor>
  <xdr:twoCellAnchor>
    <xdr:from>
      <xdr:col>4</xdr:col>
      <xdr:colOff>371477</xdr:colOff>
      <xdr:row>4</xdr:row>
      <xdr:rowOff>85726</xdr:rowOff>
    </xdr:from>
    <xdr:to>
      <xdr:col>6</xdr:col>
      <xdr:colOff>333375</xdr:colOff>
      <xdr:row>6</xdr:row>
      <xdr:rowOff>114300</xdr:rowOff>
    </xdr:to>
    <xdr:grpSp>
      <xdr:nvGrpSpPr>
        <xdr:cNvPr id="32" name="Grupo 31">
          <a:hlinkClick xmlns:r="http://schemas.openxmlformats.org/officeDocument/2006/relationships" r:id="rId6"/>
        </xdr:cNvPr>
        <xdr:cNvGrpSpPr/>
      </xdr:nvGrpSpPr>
      <xdr:grpSpPr>
        <a:xfrm>
          <a:off x="2809877" y="847726"/>
          <a:ext cx="1181098" cy="409574"/>
          <a:chOff x="6419852" y="533401"/>
          <a:chExt cx="1181098" cy="409574"/>
        </a:xfrm>
      </xdr:grpSpPr>
      <xdr:sp macro="" textlink="">
        <xdr:nvSpPr>
          <xdr:cNvPr id="8" name="Retângulo 7">
            <a:hlinkClick xmlns:r="http://schemas.openxmlformats.org/officeDocument/2006/relationships" r:id="rId6"/>
          </xdr:cNvPr>
          <xdr:cNvSpPr/>
        </xdr:nvSpPr>
        <xdr:spPr>
          <a:xfrm>
            <a:off x="6419852" y="533401"/>
            <a:ext cx="1181098" cy="409574"/>
          </a:xfrm>
          <a:prstGeom prst="rect">
            <a:avLst/>
          </a:prstGeom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pt-BR" sz="1100"/>
          </a:p>
        </xdr:txBody>
      </xdr:sp>
      <xdr:sp macro="" textlink="Referência!D11">
        <xdr:nvSpPr>
          <xdr:cNvPr id="18" name="Retângulo 17"/>
          <xdr:cNvSpPr/>
        </xdr:nvSpPr>
        <xdr:spPr>
          <a:xfrm>
            <a:off x="6534150" y="581025"/>
            <a:ext cx="942975" cy="285750"/>
          </a:xfrm>
          <a:prstGeom prst="rect">
            <a:avLst/>
          </a:prstGeom>
          <a:noFill/>
        </xdr:spPr>
        <xdr:txBody>
          <a:bodyPr wrap="square" lIns="91440" tIns="45720" rIns="91440" bIns="45720" anchor="ctr" anchorCtr="0">
            <a:noAutofit/>
          </a:bodyPr>
          <a:lstStyle/>
          <a:p>
            <a:pPr algn="ctr"/>
            <a:fld id="{D04C5AE3-E282-4244-964E-B59D592E06F0}" type="TxLink">
              <a:rPr lang="en-US" sz="1100" b="1" i="0" u="none" strike="noStrike" cap="none" spc="50">
                <a:ln w="13500">
                  <a:solidFill>
                    <a:schemeClr val="accent1">
                      <a:shade val="2500"/>
                      <a:alpha val="6500"/>
                    </a:schemeClr>
                  </a:solidFill>
                  <a:prstDash val="solid"/>
                </a:ln>
                <a:solidFill>
                  <a:schemeClr val="accent1">
                    <a:tint val="3000"/>
                    <a:alpha val="95000"/>
                  </a:schemeClr>
                </a:solidFill>
                <a:effectLst>
                  <a:innerShdw blurRad="50900" dist="38500" dir="13500000">
                    <a:srgbClr val="000000">
                      <a:alpha val="60000"/>
                    </a:srgbClr>
                  </a:innerShdw>
                </a:effectLst>
                <a:latin typeface="Calibri"/>
                <a:cs typeface="Calibri"/>
              </a:rPr>
              <a:pPr algn="ctr"/>
              <a:t> </a:t>
            </a:fld>
            <a:endParaRPr lang="pt-BR" sz="1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9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endParaRPr>
          </a:p>
        </xdr:txBody>
      </xdr:sp>
    </xdr:grpSp>
    <xdr:clientData/>
  </xdr:twoCellAnchor>
  <xdr:twoCellAnchor>
    <xdr:from>
      <xdr:col>4</xdr:col>
      <xdr:colOff>390526</xdr:colOff>
      <xdr:row>7</xdr:row>
      <xdr:rowOff>114301</xdr:rowOff>
    </xdr:from>
    <xdr:to>
      <xdr:col>6</xdr:col>
      <xdr:colOff>352424</xdr:colOff>
      <xdr:row>9</xdr:row>
      <xdr:rowOff>142875</xdr:rowOff>
    </xdr:to>
    <xdr:grpSp>
      <xdr:nvGrpSpPr>
        <xdr:cNvPr id="33" name="Grupo 32">
          <a:hlinkClick xmlns:r="http://schemas.openxmlformats.org/officeDocument/2006/relationships" r:id="rId7"/>
        </xdr:cNvPr>
        <xdr:cNvGrpSpPr/>
      </xdr:nvGrpSpPr>
      <xdr:grpSpPr>
        <a:xfrm>
          <a:off x="2828926" y="1447801"/>
          <a:ext cx="1181098" cy="409574"/>
          <a:chOff x="6419851" y="1476376"/>
          <a:chExt cx="1181098" cy="409574"/>
        </a:xfrm>
      </xdr:grpSpPr>
      <xdr:sp macro="" textlink="">
        <xdr:nvSpPr>
          <xdr:cNvPr id="9" name="Retângulo 8">
            <a:hlinkClick xmlns:r="http://schemas.openxmlformats.org/officeDocument/2006/relationships" r:id="rId7"/>
          </xdr:cNvPr>
          <xdr:cNvSpPr/>
        </xdr:nvSpPr>
        <xdr:spPr>
          <a:xfrm>
            <a:off x="6419851" y="1476376"/>
            <a:ext cx="1181098" cy="409574"/>
          </a:xfrm>
          <a:prstGeom prst="rect">
            <a:avLst/>
          </a:prstGeom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pt-BR" sz="1100"/>
          </a:p>
        </xdr:txBody>
      </xdr:sp>
      <xdr:sp macro="" textlink="Referência!D12">
        <xdr:nvSpPr>
          <xdr:cNvPr id="19" name="Retângulo 18"/>
          <xdr:cNvSpPr/>
        </xdr:nvSpPr>
        <xdr:spPr>
          <a:xfrm>
            <a:off x="6572250" y="1543050"/>
            <a:ext cx="942975" cy="285750"/>
          </a:xfrm>
          <a:prstGeom prst="rect">
            <a:avLst/>
          </a:prstGeom>
          <a:noFill/>
        </xdr:spPr>
        <xdr:txBody>
          <a:bodyPr wrap="square" lIns="91440" tIns="45720" rIns="91440" bIns="45720" anchor="ctr" anchorCtr="0">
            <a:noAutofit/>
          </a:bodyPr>
          <a:lstStyle/>
          <a:p>
            <a:pPr algn="ctr"/>
            <a:fld id="{DB78D458-0F44-40E0-9F96-F59893C6F50E}" type="TxLink">
              <a:rPr lang="en-US" sz="1100" b="1" i="0" u="none" strike="noStrike" cap="none" spc="50">
                <a:ln w="13500">
                  <a:solidFill>
                    <a:schemeClr val="accent1">
                      <a:shade val="2500"/>
                      <a:alpha val="6500"/>
                    </a:schemeClr>
                  </a:solidFill>
                  <a:prstDash val="solid"/>
                </a:ln>
                <a:solidFill>
                  <a:schemeClr val="accent1">
                    <a:tint val="3000"/>
                    <a:alpha val="95000"/>
                  </a:schemeClr>
                </a:solidFill>
                <a:effectLst>
                  <a:innerShdw blurRad="50900" dist="38500" dir="13500000">
                    <a:srgbClr val="000000">
                      <a:alpha val="60000"/>
                    </a:srgbClr>
                  </a:innerShdw>
                </a:effectLst>
                <a:latin typeface="Calibri"/>
                <a:cs typeface="Calibri"/>
              </a:rPr>
              <a:pPr algn="ctr"/>
              <a:t> </a:t>
            </a:fld>
            <a:endParaRPr lang="pt-BR" sz="1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9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endParaRPr>
          </a:p>
        </xdr:txBody>
      </xdr:sp>
    </xdr:grpSp>
    <xdr:clientData/>
  </xdr:twoCellAnchor>
  <xdr:twoCellAnchor>
    <xdr:from>
      <xdr:col>4</xdr:col>
      <xdr:colOff>390526</xdr:colOff>
      <xdr:row>10</xdr:row>
      <xdr:rowOff>142876</xdr:rowOff>
    </xdr:from>
    <xdr:to>
      <xdr:col>6</xdr:col>
      <xdr:colOff>352424</xdr:colOff>
      <xdr:row>12</xdr:row>
      <xdr:rowOff>171450</xdr:rowOff>
    </xdr:to>
    <xdr:grpSp>
      <xdr:nvGrpSpPr>
        <xdr:cNvPr id="34" name="Grupo 33">
          <a:hlinkClick xmlns:r="http://schemas.openxmlformats.org/officeDocument/2006/relationships" r:id="rId8"/>
        </xdr:cNvPr>
        <xdr:cNvGrpSpPr/>
      </xdr:nvGrpSpPr>
      <xdr:grpSpPr>
        <a:xfrm>
          <a:off x="2828926" y="2047876"/>
          <a:ext cx="1181098" cy="409574"/>
          <a:chOff x="6419851" y="2428876"/>
          <a:chExt cx="1181098" cy="409574"/>
        </a:xfrm>
      </xdr:grpSpPr>
      <xdr:sp macro="" textlink="">
        <xdr:nvSpPr>
          <xdr:cNvPr id="10" name="Retângulo 9">
            <a:hlinkClick xmlns:r="http://schemas.openxmlformats.org/officeDocument/2006/relationships" r:id="rId8"/>
          </xdr:cNvPr>
          <xdr:cNvSpPr/>
        </xdr:nvSpPr>
        <xdr:spPr>
          <a:xfrm>
            <a:off x="6419851" y="2428876"/>
            <a:ext cx="1181098" cy="409574"/>
          </a:xfrm>
          <a:prstGeom prst="rect">
            <a:avLst/>
          </a:prstGeom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pt-BR" sz="1100"/>
          </a:p>
        </xdr:txBody>
      </xdr:sp>
      <xdr:sp macro="" textlink="Referência!D13">
        <xdr:nvSpPr>
          <xdr:cNvPr id="20" name="Retângulo 19"/>
          <xdr:cNvSpPr/>
        </xdr:nvSpPr>
        <xdr:spPr>
          <a:xfrm>
            <a:off x="6581775" y="2495550"/>
            <a:ext cx="942975" cy="285750"/>
          </a:xfrm>
          <a:prstGeom prst="rect">
            <a:avLst/>
          </a:prstGeom>
          <a:noFill/>
        </xdr:spPr>
        <xdr:txBody>
          <a:bodyPr wrap="square" lIns="91440" tIns="45720" rIns="91440" bIns="45720" anchor="ctr" anchorCtr="0">
            <a:noAutofit/>
          </a:bodyPr>
          <a:lstStyle/>
          <a:p>
            <a:pPr algn="ctr"/>
            <a:fld id="{2AA0A229-8BC1-4AEE-8527-E3E1295C86ED}" type="TxLink">
              <a:rPr lang="en-US" sz="1100" b="1" i="0" u="none" strike="noStrike" cap="none" spc="50">
                <a:ln w="13500">
                  <a:solidFill>
                    <a:schemeClr val="accent1">
                      <a:shade val="2500"/>
                      <a:alpha val="6500"/>
                    </a:schemeClr>
                  </a:solidFill>
                  <a:prstDash val="solid"/>
                </a:ln>
                <a:solidFill>
                  <a:schemeClr val="accent1">
                    <a:tint val="3000"/>
                    <a:alpha val="95000"/>
                  </a:schemeClr>
                </a:solidFill>
                <a:effectLst>
                  <a:innerShdw blurRad="50900" dist="38500" dir="13500000">
                    <a:srgbClr val="000000">
                      <a:alpha val="60000"/>
                    </a:srgbClr>
                  </a:innerShdw>
                </a:effectLst>
                <a:latin typeface="Calibri"/>
                <a:cs typeface="Calibri"/>
              </a:rPr>
              <a:pPr algn="ctr"/>
              <a:t> </a:t>
            </a:fld>
            <a:endParaRPr lang="pt-BR" sz="1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9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endParaRPr>
          </a:p>
        </xdr:txBody>
      </xdr:sp>
    </xdr:grpSp>
    <xdr:clientData/>
  </xdr:twoCellAnchor>
  <xdr:twoCellAnchor>
    <xdr:from>
      <xdr:col>4</xdr:col>
      <xdr:colOff>400051</xdr:colOff>
      <xdr:row>13</xdr:row>
      <xdr:rowOff>171451</xdr:rowOff>
    </xdr:from>
    <xdr:to>
      <xdr:col>6</xdr:col>
      <xdr:colOff>361949</xdr:colOff>
      <xdr:row>16</xdr:row>
      <xdr:rowOff>9525</xdr:rowOff>
    </xdr:to>
    <xdr:grpSp>
      <xdr:nvGrpSpPr>
        <xdr:cNvPr id="35" name="Grupo 34">
          <a:hlinkClick xmlns:r="http://schemas.openxmlformats.org/officeDocument/2006/relationships" r:id="rId9"/>
        </xdr:cNvPr>
        <xdr:cNvGrpSpPr/>
      </xdr:nvGrpSpPr>
      <xdr:grpSpPr>
        <a:xfrm>
          <a:off x="2838451" y="2647951"/>
          <a:ext cx="1181098" cy="409574"/>
          <a:chOff x="6419851" y="3381376"/>
          <a:chExt cx="1181098" cy="409574"/>
        </a:xfrm>
      </xdr:grpSpPr>
      <xdr:sp macro="" textlink="">
        <xdr:nvSpPr>
          <xdr:cNvPr id="11" name="Retângulo 10">
            <a:hlinkClick xmlns:r="http://schemas.openxmlformats.org/officeDocument/2006/relationships" r:id="rId9"/>
          </xdr:cNvPr>
          <xdr:cNvSpPr/>
        </xdr:nvSpPr>
        <xdr:spPr>
          <a:xfrm>
            <a:off x="6419851" y="3381376"/>
            <a:ext cx="1181098" cy="409574"/>
          </a:xfrm>
          <a:prstGeom prst="rect">
            <a:avLst/>
          </a:prstGeom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pt-BR" sz="1100"/>
          </a:p>
        </xdr:txBody>
      </xdr:sp>
      <xdr:sp macro="" textlink="Referência!D14">
        <xdr:nvSpPr>
          <xdr:cNvPr id="21" name="Retângulo 20"/>
          <xdr:cNvSpPr/>
        </xdr:nvSpPr>
        <xdr:spPr>
          <a:xfrm>
            <a:off x="6553200" y="3438525"/>
            <a:ext cx="942975" cy="285750"/>
          </a:xfrm>
          <a:prstGeom prst="rect">
            <a:avLst/>
          </a:prstGeom>
          <a:noFill/>
        </xdr:spPr>
        <xdr:txBody>
          <a:bodyPr wrap="square" lIns="91440" tIns="45720" rIns="91440" bIns="45720" anchor="ctr" anchorCtr="0">
            <a:noAutofit/>
          </a:bodyPr>
          <a:lstStyle/>
          <a:p>
            <a:pPr algn="ctr"/>
            <a:fld id="{EF264824-388A-4C46-8BE8-15CEF2940E2D}" type="TxLink">
              <a:rPr lang="en-US" sz="1100" b="1" i="0" u="none" strike="noStrike" cap="none" spc="50">
                <a:ln w="13500">
                  <a:solidFill>
                    <a:schemeClr val="accent1">
                      <a:shade val="2500"/>
                      <a:alpha val="6500"/>
                    </a:schemeClr>
                  </a:solidFill>
                  <a:prstDash val="solid"/>
                </a:ln>
                <a:solidFill>
                  <a:schemeClr val="accent1">
                    <a:tint val="3000"/>
                    <a:alpha val="95000"/>
                  </a:schemeClr>
                </a:solidFill>
                <a:effectLst>
                  <a:innerShdw blurRad="50900" dist="38500" dir="13500000">
                    <a:srgbClr val="000000">
                      <a:alpha val="60000"/>
                    </a:srgbClr>
                  </a:innerShdw>
                </a:effectLst>
                <a:latin typeface="Calibri"/>
                <a:cs typeface="Calibri"/>
              </a:rPr>
              <a:pPr algn="ctr"/>
              <a:t> </a:t>
            </a:fld>
            <a:endParaRPr lang="pt-BR" sz="1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9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endParaRPr>
          </a:p>
        </xdr:txBody>
      </xdr:sp>
    </xdr:grpSp>
    <xdr:clientData/>
  </xdr:twoCellAnchor>
  <xdr:twoCellAnchor>
    <xdr:from>
      <xdr:col>4</xdr:col>
      <xdr:colOff>390526</xdr:colOff>
      <xdr:row>17</xdr:row>
      <xdr:rowOff>1</xdr:rowOff>
    </xdr:from>
    <xdr:to>
      <xdr:col>6</xdr:col>
      <xdr:colOff>352424</xdr:colOff>
      <xdr:row>19</xdr:row>
      <xdr:rowOff>28575</xdr:rowOff>
    </xdr:to>
    <xdr:grpSp>
      <xdr:nvGrpSpPr>
        <xdr:cNvPr id="36" name="Grupo 35">
          <a:hlinkClick xmlns:r="http://schemas.openxmlformats.org/officeDocument/2006/relationships" r:id="rId10"/>
        </xdr:cNvPr>
        <xdr:cNvGrpSpPr/>
      </xdr:nvGrpSpPr>
      <xdr:grpSpPr>
        <a:xfrm>
          <a:off x="2828926" y="3238501"/>
          <a:ext cx="1181098" cy="409574"/>
          <a:chOff x="6419851" y="4333876"/>
          <a:chExt cx="1181098" cy="409574"/>
        </a:xfrm>
      </xdr:grpSpPr>
      <xdr:sp macro="" textlink="">
        <xdr:nvSpPr>
          <xdr:cNvPr id="12" name="Retângulo 11">
            <a:hlinkClick xmlns:r="http://schemas.openxmlformats.org/officeDocument/2006/relationships" r:id="rId10"/>
          </xdr:cNvPr>
          <xdr:cNvSpPr/>
        </xdr:nvSpPr>
        <xdr:spPr>
          <a:xfrm>
            <a:off x="6419851" y="4333876"/>
            <a:ext cx="1181098" cy="409574"/>
          </a:xfrm>
          <a:prstGeom prst="rect">
            <a:avLst/>
          </a:prstGeom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pt-BR" sz="1100"/>
          </a:p>
        </xdr:txBody>
      </xdr:sp>
      <xdr:sp macro="" textlink="Referência!D15">
        <xdr:nvSpPr>
          <xdr:cNvPr id="22" name="Retângulo 21"/>
          <xdr:cNvSpPr/>
        </xdr:nvSpPr>
        <xdr:spPr>
          <a:xfrm>
            <a:off x="6553200" y="4391025"/>
            <a:ext cx="942975" cy="285750"/>
          </a:xfrm>
          <a:prstGeom prst="rect">
            <a:avLst/>
          </a:prstGeom>
          <a:noFill/>
        </xdr:spPr>
        <xdr:txBody>
          <a:bodyPr wrap="square" lIns="91440" tIns="45720" rIns="91440" bIns="45720" anchor="ctr" anchorCtr="0">
            <a:noAutofit/>
          </a:bodyPr>
          <a:lstStyle/>
          <a:p>
            <a:pPr algn="ctr"/>
            <a:fld id="{808E7B2F-4D93-4B2A-A1BD-A7AE98599BBD}" type="TxLink">
              <a:rPr lang="en-US" sz="1100" b="1" i="0" u="none" strike="noStrike" cap="none" spc="50">
                <a:ln w="13500">
                  <a:solidFill>
                    <a:schemeClr val="accent1">
                      <a:shade val="2500"/>
                      <a:alpha val="6500"/>
                    </a:schemeClr>
                  </a:solidFill>
                  <a:prstDash val="solid"/>
                </a:ln>
                <a:solidFill>
                  <a:schemeClr val="accent1">
                    <a:tint val="3000"/>
                    <a:alpha val="95000"/>
                  </a:schemeClr>
                </a:solidFill>
                <a:effectLst>
                  <a:innerShdw blurRad="50900" dist="38500" dir="13500000">
                    <a:srgbClr val="000000">
                      <a:alpha val="60000"/>
                    </a:srgbClr>
                  </a:innerShdw>
                </a:effectLst>
                <a:latin typeface="Calibri"/>
                <a:cs typeface="Calibri"/>
              </a:rPr>
              <a:pPr algn="ctr"/>
              <a:t>Miscelânea</a:t>
            </a:fld>
            <a:endParaRPr lang="pt-BR" sz="1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9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endParaRPr>
          </a:p>
        </xdr:txBody>
      </xdr:sp>
    </xdr:grpSp>
    <xdr:clientData/>
  </xdr:twoCellAnchor>
  <xdr:twoCellAnchor>
    <xdr:from>
      <xdr:col>4</xdr:col>
      <xdr:colOff>361949</xdr:colOff>
      <xdr:row>20</xdr:row>
      <xdr:rowOff>85726</xdr:rowOff>
    </xdr:from>
    <xdr:to>
      <xdr:col>6</xdr:col>
      <xdr:colOff>352424</xdr:colOff>
      <xdr:row>22</xdr:row>
      <xdr:rowOff>95250</xdr:rowOff>
    </xdr:to>
    <xdr:sp macro="" textlink="">
      <xdr:nvSpPr>
        <xdr:cNvPr id="24" name="Retângulo 23">
          <a:hlinkClick xmlns:r="http://schemas.openxmlformats.org/officeDocument/2006/relationships" r:id="rId11"/>
        </xdr:cNvPr>
        <xdr:cNvSpPr/>
      </xdr:nvSpPr>
      <xdr:spPr>
        <a:xfrm>
          <a:off x="2800349" y="3895726"/>
          <a:ext cx="1209675" cy="390524"/>
        </a:xfrm>
        <a:prstGeom prst="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100"/>
            <a:t>Resumo Geral</a:t>
          </a:r>
        </a:p>
      </xdr:txBody>
    </xdr:sp>
    <xdr:clientData/>
  </xdr:twoCellAnchor>
  <xdr:twoCellAnchor>
    <xdr:from>
      <xdr:col>1</xdr:col>
      <xdr:colOff>381000</xdr:colOff>
      <xdr:row>19</xdr:row>
      <xdr:rowOff>180975</xdr:rowOff>
    </xdr:from>
    <xdr:to>
      <xdr:col>3</xdr:col>
      <xdr:colOff>220133</xdr:colOff>
      <xdr:row>23</xdr:row>
      <xdr:rowOff>64558</xdr:rowOff>
    </xdr:to>
    <xdr:sp macro="" textlink="">
      <xdr:nvSpPr>
        <xdr:cNvPr id="40" name="Seta para a esquerda 39">
          <a:hlinkClick xmlns:r="http://schemas.openxmlformats.org/officeDocument/2006/relationships" r:id="rId12"/>
        </xdr:cNvPr>
        <xdr:cNvSpPr/>
      </xdr:nvSpPr>
      <xdr:spPr>
        <a:xfrm>
          <a:off x="990600" y="3800475"/>
          <a:ext cx="1058333" cy="64558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 b="1"/>
            <a:t>Capa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105834</xdr:colOff>
      <xdr:row>59</xdr:row>
      <xdr:rowOff>74082</xdr:rowOff>
    </xdr:from>
    <xdr:to>
      <xdr:col>9</xdr:col>
      <xdr:colOff>52918</xdr:colOff>
      <xdr:row>74</xdr:row>
      <xdr:rowOff>31749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10583</xdr:colOff>
      <xdr:row>1</xdr:row>
      <xdr:rowOff>10583</xdr:rowOff>
    </xdr:from>
    <xdr:to>
      <xdr:col>9</xdr:col>
      <xdr:colOff>569382</xdr:colOff>
      <xdr:row>4</xdr:row>
      <xdr:rowOff>45507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39083" y="158750"/>
          <a:ext cx="558799" cy="765174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137584</xdr:colOff>
      <xdr:row>59</xdr:row>
      <xdr:rowOff>148166</xdr:rowOff>
    </xdr:from>
    <xdr:to>
      <xdr:col>9</xdr:col>
      <xdr:colOff>2</xdr:colOff>
      <xdr:row>74</xdr:row>
      <xdr:rowOff>105834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31750</xdr:colOff>
      <xdr:row>2</xdr:row>
      <xdr:rowOff>190500</xdr:rowOff>
    </xdr:from>
    <xdr:to>
      <xdr:col>9</xdr:col>
      <xdr:colOff>590549</xdr:colOff>
      <xdr:row>7</xdr:row>
      <xdr:rowOff>45507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60250" y="603250"/>
          <a:ext cx="558799" cy="765174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59</xdr:row>
      <xdr:rowOff>84666</xdr:rowOff>
    </xdr:from>
    <xdr:to>
      <xdr:col>9</xdr:col>
      <xdr:colOff>42333</xdr:colOff>
      <xdr:row>74</xdr:row>
      <xdr:rowOff>74084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10584</xdr:colOff>
      <xdr:row>1</xdr:row>
      <xdr:rowOff>21167</xdr:rowOff>
    </xdr:from>
    <xdr:to>
      <xdr:col>9</xdr:col>
      <xdr:colOff>569383</xdr:colOff>
      <xdr:row>4</xdr:row>
      <xdr:rowOff>56091</xdr:rowOff>
    </xdr:to>
    <xdr:pic>
      <xdr:nvPicPr>
        <xdr:cNvPr id="10" name="Imagem 9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39084" y="169334"/>
          <a:ext cx="558799" cy="765174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95251</xdr:colOff>
      <xdr:row>59</xdr:row>
      <xdr:rowOff>116417</xdr:rowOff>
    </xdr:from>
    <xdr:to>
      <xdr:col>9</xdr:col>
      <xdr:colOff>1</xdr:colOff>
      <xdr:row>74</xdr:row>
      <xdr:rowOff>52917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10583</xdr:colOff>
      <xdr:row>1</xdr:row>
      <xdr:rowOff>21167</xdr:rowOff>
    </xdr:from>
    <xdr:to>
      <xdr:col>9</xdr:col>
      <xdr:colOff>569382</xdr:colOff>
      <xdr:row>4</xdr:row>
      <xdr:rowOff>56091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39083" y="169334"/>
          <a:ext cx="558799" cy="765174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59</xdr:row>
      <xdr:rowOff>126999</xdr:rowOff>
    </xdr:from>
    <xdr:to>
      <xdr:col>8</xdr:col>
      <xdr:colOff>1375834</xdr:colOff>
      <xdr:row>74</xdr:row>
      <xdr:rowOff>52916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10583</xdr:colOff>
      <xdr:row>1</xdr:row>
      <xdr:rowOff>21167</xdr:rowOff>
    </xdr:from>
    <xdr:to>
      <xdr:col>9</xdr:col>
      <xdr:colOff>569382</xdr:colOff>
      <xdr:row>4</xdr:row>
      <xdr:rowOff>56091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39083" y="169334"/>
          <a:ext cx="558799" cy="765174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59</xdr:row>
      <xdr:rowOff>95250</xdr:rowOff>
    </xdr:from>
    <xdr:to>
      <xdr:col>9</xdr:col>
      <xdr:colOff>1</xdr:colOff>
      <xdr:row>74</xdr:row>
      <xdr:rowOff>31750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1</xdr:row>
      <xdr:rowOff>21167</xdr:rowOff>
    </xdr:from>
    <xdr:to>
      <xdr:col>9</xdr:col>
      <xdr:colOff>558799</xdr:colOff>
      <xdr:row>4</xdr:row>
      <xdr:rowOff>56091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28500" y="169334"/>
          <a:ext cx="558799" cy="765174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74083</xdr:colOff>
      <xdr:row>59</xdr:row>
      <xdr:rowOff>52917</xdr:rowOff>
    </xdr:from>
    <xdr:to>
      <xdr:col>9</xdr:col>
      <xdr:colOff>74084</xdr:colOff>
      <xdr:row>74</xdr:row>
      <xdr:rowOff>21167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21167</xdr:colOff>
      <xdr:row>1</xdr:row>
      <xdr:rowOff>21167</xdr:rowOff>
    </xdr:from>
    <xdr:to>
      <xdr:col>9</xdr:col>
      <xdr:colOff>579966</xdr:colOff>
      <xdr:row>4</xdr:row>
      <xdr:rowOff>56091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49667" y="169334"/>
          <a:ext cx="558799" cy="765174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52918</xdr:colOff>
      <xdr:row>59</xdr:row>
      <xdr:rowOff>63500</xdr:rowOff>
    </xdr:from>
    <xdr:to>
      <xdr:col>9</xdr:col>
      <xdr:colOff>52918</xdr:colOff>
      <xdr:row>74</xdr:row>
      <xdr:rowOff>105834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1</xdr:row>
      <xdr:rowOff>10583</xdr:rowOff>
    </xdr:from>
    <xdr:to>
      <xdr:col>9</xdr:col>
      <xdr:colOff>558799</xdr:colOff>
      <xdr:row>4</xdr:row>
      <xdr:rowOff>45507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28500" y="158750"/>
          <a:ext cx="558799" cy="765174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42334</xdr:colOff>
      <xdr:row>59</xdr:row>
      <xdr:rowOff>95249</xdr:rowOff>
    </xdr:from>
    <xdr:to>
      <xdr:col>8</xdr:col>
      <xdr:colOff>1375835</xdr:colOff>
      <xdr:row>74</xdr:row>
      <xdr:rowOff>116416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1</xdr:row>
      <xdr:rowOff>10583</xdr:rowOff>
    </xdr:from>
    <xdr:to>
      <xdr:col>9</xdr:col>
      <xdr:colOff>558799</xdr:colOff>
      <xdr:row>4</xdr:row>
      <xdr:rowOff>45507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28500" y="158750"/>
          <a:ext cx="558799" cy="765174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42334</xdr:colOff>
      <xdr:row>59</xdr:row>
      <xdr:rowOff>116417</xdr:rowOff>
    </xdr:from>
    <xdr:to>
      <xdr:col>9</xdr:col>
      <xdr:colOff>21168</xdr:colOff>
      <xdr:row>74</xdr:row>
      <xdr:rowOff>116417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1</xdr:row>
      <xdr:rowOff>10584</xdr:rowOff>
    </xdr:from>
    <xdr:to>
      <xdr:col>9</xdr:col>
      <xdr:colOff>558799</xdr:colOff>
      <xdr:row>4</xdr:row>
      <xdr:rowOff>45508</xdr:rowOff>
    </xdr:to>
    <xdr:pic>
      <xdr:nvPicPr>
        <xdr:cNvPr id="9" name="Imagem 8" descr="6980_128x128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28500" y="158751"/>
          <a:ext cx="558799" cy="7651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Relationship Id="rId2" Type="http://schemas.openxmlformats.org/officeDocument/2006/relationships/vmlDrawing" Target="../drawings/vmlDrawing72.vml"/><Relationship Id="rId3" Type="http://schemas.openxmlformats.org/officeDocument/2006/relationships/comments" Target="../comments72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Relationship Id="rId2" Type="http://schemas.openxmlformats.org/officeDocument/2006/relationships/vmlDrawing" Target="../drawings/vmlDrawing73.vml"/><Relationship Id="rId3" Type="http://schemas.openxmlformats.org/officeDocument/2006/relationships/comments" Target="../comments73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Relationship Id="rId2" Type="http://schemas.openxmlformats.org/officeDocument/2006/relationships/vmlDrawing" Target="../drawings/vmlDrawing74.vml"/><Relationship Id="rId3" Type="http://schemas.openxmlformats.org/officeDocument/2006/relationships/comments" Target="../comments74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Relationship Id="rId2" Type="http://schemas.openxmlformats.org/officeDocument/2006/relationships/vmlDrawing" Target="../drawings/vmlDrawing75.vml"/><Relationship Id="rId3" Type="http://schemas.openxmlformats.org/officeDocument/2006/relationships/comments" Target="../comments75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Relationship Id="rId2" Type="http://schemas.openxmlformats.org/officeDocument/2006/relationships/vmlDrawing" Target="../drawings/vmlDrawing76.vml"/><Relationship Id="rId3" Type="http://schemas.openxmlformats.org/officeDocument/2006/relationships/comments" Target="../comments76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Relationship Id="rId2" Type="http://schemas.openxmlformats.org/officeDocument/2006/relationships/vmlDrawing" Target="../drawings/vmlDrawing77.vml"/><Relationship Id="rId3" Type="http://schemas.openxmlformats.org/officeDocument/2006/relationships/comments" Target="../comments77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Relationship Id="rId2" Type="http://schemas.openxmlformats.org/officeDocument/2006/relationships/vmlDrawing" Target="../drawings/vmlDrawing78.vml"/><Relationship Id="rId3" Type="http://schemas.openxmlformats.org/officeDocument/2006/relationships/comments" Target="../comments78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Relationship Id="rId2" Type="http://schemas.openxmlformats.org/officeDocument/2006/relationships/vmlDrawing" Target="../drawings/vmlDrawing79.vml"/><Relationship Id="rId3" Type="http://schemas.openxmlformats.org/officeDocument/2006/relationships/comments" Target="../comments79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Relationship Id="rId2" Type="http://schemas.openxmlformats.org/officeDocument/2006/relationships/vmlDrawing" Target="../drawings/vmlDrawing80.vml"/><Relationship Id="rId3" Type="http://schemas.openxmlformats.org/officeDocument/2006/relationships/comments" Target="../comments80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Relationship Id="rId2" Type="http://schemas.openxmlformats.org/officeDocument/2006/relationships/vmlDrawing" Target="../drawings/vmlDrawing81.vml"/><Relationship Id="rId3" Type="http://schemas.openxmlformats.org/officeDocument/2006/relationships/comments" Target="../comments8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Relationship Id="rId2" Type="http://schemas.openxmlformats.org/officeDocument/2006/relationships/vmlDrawing" Target="../drawings/vmlDrawing82.vml"/><Relationship Id="rId3" Type="http://schemas.openxmlformats.org/officeDocument/2006/relationships/comments" Target="../comments82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Relationship Id="rId2" Type="http://schemas.openxmlformats.org/officeDocument/2006/relationships/vmlDrawing" Target="../drawings/vmlDrawing83.vml"/><Relationship Id="rId3" Type="http://schemas.openxmlformats.org/officeDocument/2006/relationships/comments" Target="../comments83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Relationship Id="rId2" Type="http://schemas.openxmlformats.org/officeDocument/2006/relationships/vmlDrawing" Target="../drawings/vmlDrawing84.vml"/><Relationship Id="rId3" Type="http://schemas.openxmlformats.org/officeDocument/2006/relationships/comments" Target="../comments84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Relationship Id="rId2" Type="http://schemas.openxmlformats.org/officeDocument/2006/relationships/vmlDrawing" Target="../drawings/vmlDrawing85.vml"/><Relationship Id="rId3" Type="http://schemas.openxmlformats.org/officeDocument/2006/relationships/comments" Target="../comments85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Relationship Id="rId2" Type="http://schemas.openxmlformats.org/officeDocument/2006/relationships/vmlDrawing" Target="../drawings/vmlDrawing86.vml"/><Relationship Id="rId3" Type="http://schemas.openxmlformats.org/officeDocument/2006/relationships/comments" Target="../comments86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Relationship Id="rId2" Type="http://schemas.openxmlformats.org/officeDocument/2006/relationships/vmlDrawing" Target="../drawings/vmlDrawing87.vml"/><Relationship Id="rId3" Type="http://schemas.openxmlformats.org/officeDocument/2006/relationships/comments" Target="../comments8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Relationship Id="rId2" Type="http://schemas.openxmlformats.org/officeDocument/2006/relationships/vmlDrawing" Target="../drawings/vmlDrawing88.vml"/><Relationship Id="rId3" Type="http://schemas.openxmlformats.org/officeDocument/2006/relationships/comments" Target="../comments88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Relationship Id="rId2" Type="http://schemas.openxmlformats.org/officeDocument/2006/relationships/vmlDrawing" Target="../drawings/vmlDrawing89.vml"/><Relationship Id="rId3" Type="http://schemas.openxmlformats.org/officeDocument/2006/relationships/comments" Target="../comments89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Relationship Id="rId2" Type="http://schemas.openxmlformats.org/officeDocument/2006/relationships/vmlDrawing" Target="../drawings/vmlDrawing90.vml"/><Relationship Id="rId3" Type="http://schemas.openxmlformats.org/officeDocument/2006/relationships/comments" Target="../comments90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Relationship Id="rId2" Type="http://schemas.openxmlformats.org/officeDocument/2006/relationships/vmlDrawing" Target="../drawings/vmlDrawing91.vml"/><Relationship Id="rId3" Type="http://schemas.openxmlformats.org/officeDocument/2006/relationships/comments" Target="../comments9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Relationship Id="rId2" Type="http://schemas.openxmlformats.org/officeDocument/2006/relationships/vmlDrawing" Target="../drawings/vmlDrawing92.vml"/><Relationship Id="rId3" Type="http://schemas.openxmlformats.org/officeDocument/2006/relationships/comments" Target="../comments92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Relationship Id="rId2" Type="http://schemas.openxmlformats.org/officeDocument/2006/relationships/vmlDrawing" Target="../drawings/vmlDrawing93.vml"/><Relationship Id="rId3" Type="http://schemas.openxmlformats.org/officeDocument/2006/relationships/comments" Target="../comments93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Relationship Id="rId2" Type="http://schemas.openxmlformats.org/officeDocument/2006/relationships/vmlDrawing" Target="../drawings/vmlDrawing94.vml"/><Relationship Id="rId3" Type="http://schemas.openxmlformats.org/officeDocument/2006/relationships/comments" Target="../comments94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Relationship Id="rId2" Type="http://schemas.openxmlformats.org/officeDocument/2006/relationships/vmlDrawing" Target="../drawings/vmlDrawing95.vml"/><Relationship Id="rId3" Type="http://schemas.openxmlformats.org/officeDocument/2006/relationships/comments" Target="../comments95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Relationship Id="rId2" Type="http://schemas.openxmlformats.org/officeDocument/2006/relationships/vmlDrawing" Target="../drawings/vmlDrawing96.vml"/><Relationship Id="rId3" Type="http://schemas.openxmlformats.org/officeDocument/2006/relationships/comments" Target="../comments96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Relationship Id="rId2" Type="http://schemas.openxmlformats.org/officeDocument/2006/relationships/vmlDrawing" Target="../drawings/vmlDrawing97.vml"/><Relationship Id="rId3" Type="http://schemas.openxmlformats.org/officeDocument/2006/relationships/comments" Target="../comments97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Relationship Id="rId2" Type="http://schemas.openxmlformats.org/officeDocument/2006/relationships/vmlDrawing" Target="../drawings/vmlDrawing98.vml"/><Relationship Id="rId3" Type="http://schemas.openxmlformats.org/officeDocument/2006/relationships/comments" Target="../comments98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Relationship Id="rId2" Type="http://schemas.openxmlformats.org/officeDocument/2006/relationships/vmlDrawing" Target="../drawings/vmlDrawing99.vml"/><Relationship Id="rId3" Type="http://schemas.openxmlformats.org/officeDocument/2006/relationships/comments" Target="../comments99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Relationship Id="rId2" Type="http://schemas.openxmlformats.org/officeDocument/2006/relationships/vmlDrawing" Target="../drawings/vmlDrawing100.vml"/><Relationship Id="rId3" Type="http://schemas.openxmlformats.org/officeDocument/2006/relationships/comments" Target="../comments100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Relationship Id="rId2" Type="http://schemas.openxmlformats.org/officeDocument/2006/relationships/vmlDrawing" Target="../drawings/vmlDrawing101.vml"/><Relationship Id="rId3" Type="http://schemas.openxmlformats.org/officeDocument/2006/relationships/comments" Target="../comments10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Relationship Id="rId2" Type="http://schemas.openxmlformats.org/officeDocument/2006/relationships/vmlDrawing" Target="../drawings/vmlDrawing102.vml"/><Relationship Id="rId3" Type="http://schemas.openxmlformats.org/officeDocument/2006/relationships/comments" Target="../comments102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Relationship Id="rId2" Type="http://schemas.openxmlformats.org/officeDocument/2006/relationships/vmlDrawing" Target="../drawings/vmlDrawing103.vml"/><Relationship Id="rId3" Type="http://schemas.openxmlformats.org/officeDocument/2006/relationships/comments" Target="../comments103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Relationship Id="rId2" Type="http://schemas.openxmlformats.org/officeDocument/2006/relationships/vmlDrawing" Target="../drawings/vmlDrawing104.vml"/><Relationship Id="rId3" Type="http://schemas.openxmlformats.org/officeDocument/2006/relationships/comments" Target="../comments10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Relationship Id="rId3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3.vml"/><Relationship Id="rId3" Type="http://schemas.openxmlformats.org/officeDocument/2006/relationships/comments" Target="../comments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Relationship Id="rId2" Type="http://schemas.openxmlformats.org/officeDocument/2006/relationships/vmlDrawing" Target="../drawings/vmlDrawing5.vml"/><Relationship Id="rId3" Type="http://schemas.openxmlformats.org/officeDocument/2006/relationships/comments" Target="../comments5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Relationship Id="rId2" Type="http://schemas.openxmlformats.org/officeDocument/2006/relationships/vmlDrawing" Target="../drawings/vmlDrawing6.vml"/><Relationship Id="rId3" Type="http://schemas.openxmlformats.org/officeDocument/2006/relationships/comments" Target="../comments6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Relationship Id="rId2" Type="http://schemas.openxmlformats.org/officeDocument/2006/relationships/vmlDrawing" Target="../drawings/vmlDrawing7.vml"/><Relationship Id="rId3" Type="http://schemas.openxmlformats.org/officeDocument/2006/relationships/comments" Target="../comments7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Relationship Id="rId2" Type="http://schemas.openxmlformats.org/officeDocument/2006/relationships/vmlDrawing" Target="../drawings/vmlDrawing8.vml"/><Relationship Id="rId3" Type="http://schemas.openxmlformats.org/officeDocument/2006/relationships/comments" Target="../comments8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Relationship Id="rId2" Type="http://schemas.openxmlformats.org/officeDocument/2006/relationships/vmlDrawing" Target="../drawings/vmlDrawing9.vml"/><Relationship Id="rId3" Type="http://schemas.openxmlformats.org/officeDocument/2006/relationships/comments" Target="../comments9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Relationship Id="rId2" Type="http://schemas.openxmlformats.org/officeDocument/2006/relationships/vmlDrawing" Target="../drawings/vmlDrawing10.vml"/><Relationship Id="rId3" Type="http://schemas.openxmlformats.org/officeDocument/2006/relationships/comments" Target="../comments10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Relationship Id="rId2" Type="http://schemas.openxmlformats.org/officeDocument/2006/relationships/vmlDrawing" Target="../drawings/vmlDrawing11.vml"/><Relationship Id="rId3" Type="http://schemas.openxmlformats.org/officeDocument/2006/relationships/comments" Target="../comments1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vmlDrawing" Target="../drawings/vmlDrawing4.vml"/><Relationship Id="rId3" Type="http://schemas.openxmlformats.org/officeDocument/2006/relationships/comments" Target="../comments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Relationship Id="rId2" Type="http://schemas.openxmlformats.org/officeDocument/2006/relationships/vmlDrawing" Target="../drawings/vmlDrawing12.vml"/><Relationship Id="rId3" Type="http://schemas.openxmlformats.org/officeDocument/2006/relationships/comments" Target="../comments12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Relationship Id="rId2" Type="http://schemas.openxmlformats.org/officeDocument/2006/relationships/vmlDrawing" Target="../drawings/vmlDrawing13.vml"/><Relationship Id="rId3" Type="http://schemas.openxmlformats.org/officeDocument/2006/relationships/comments" Target="../comments13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Relationship Id="rId2" Type="http://schemas.openxmlformats.org/officeDocument/2006/relationships/vmlDrawing" Target="../drawings/vmlDrawing14.vml"/><Relationship Id="rId3" Type="http://schemas.openxmlformats.org/officeDocument/2006/relationships/comments" Target="../comments14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Relationship Id="rId2" Type="http://schemas.openxmlformats.org/officeDocument/2006/relationships/vmlDrawing" Target="../drawings/vmlDrawing15.vml"/><Relationship Id="rId3" Type="http://schemas.openxmlformats.org/officeDocument/2006/relationships/comments" Target="../comments15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Relationship Id="rId2" Type="http://schemas.openxmlformats.org/officeDocument/2006/relationships/vmlDrawing" Target="../drawings/vmlDrawing16.vml"/><Relationship Id="rId3" Type="http://schemas.openxmlformats.org/officeDocument/2006/relationships/comments" Target="../comments16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Relationship Id="rId2" Type="http://schemas.openxmlformats.org/officeDocument/2006/relationships/vmlDrawing" Target="../drawings/vmlDrawing17.vml"/><Relationship Id="rId3" Type="http://schemas.openxmlformats.org/officeDocument/2006/relationships/comments" Target="../comments17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Relationship Id="rId2" Type="http://schemas.openxmlformats.org/officeDocument/2006/relationships/vmlDrawing" Target="../drawings/vmlDrawing18.vml"/><Relationship Id="rId3" Type="http://schemas.openxmlformats.org/officeDocument/2006/relationships/comments" Target="../comments18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Relationship Id="rId2" Type="http://schemas.openxmlformats.org/officeDocument/2006/relationships/vmlDrawing" Target="../drawings/vmlDrawing19.vml"/><Relationship Id="rId3" Type="http://schemas.openxmlformats.org/officeDocument/2006/relationships/comments" Target="../comments19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Relationship Id="rId2" Type="http://schemas.openxmlformats.org/officeDocument/2006/relationships/vmlDrawing" Target="../drawings/vmlDrawing20.vml"/><Relationship Id="rId3" Type="http://schemas.openxmlformats.org/officeDocument/2006/relationships/comments" Target="../comments20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Relationship Id="rId2" Type="http://schemas.openxmlformats.org/officeDocument/2006/relationships/vmlDrawing" Target="../drawings/vmlDrawing21.vml"/><Relationship Id="rId3" Type="http://schemas.openxmlformats.org/officeDocument/2006/relationships/comments" Target="../comments2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Relationship Id="rId2" Type="http://schemas.openxmlformats.org/officeDocument/2006/relationships/vmlDrawing" Target="../drawings/vmlDrawing22.vml"/><Relationship Id="rId3" Type="http://schemas.openxmlformats.org/officeDocument/2006/relationships/comments" Target="../comments22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Relationship Id="rId2" Type="http://schemas.openxmlformats.org/officeDocument/2006/relationships/vmlDrawing" Target="../drawings/vmlDrawing23.vml"/><Relationship Id="rId3" Type="http://schemas.openxmlformats.org/officeDocument/2006/relationships/comments" Target="../comments23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Relationship Id="rId2" Type="http://schemas.openxmlformats.org/officeDocument/2006/relationships/vmlDrawing" Target="../drawings/vmlDrawing24.vml"/><Relationship Id="rId3" Type="http://schemas.openxmlformats.org/officeDocument/2006/relationships/comments" Target="../comments24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Relationship Id="rId2" Type="http://schemas.openxmlformats.org/officeDocument/2006/relationships/vmlDrawing" Target="../drawings/vmlDrawing25.vml"/><Relationship Id="rId3" Type="http://schemas.openxmlformats.org/officeDocument/2006/relationships/comments" Target="../comments25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Relationship Id="rId2" Type="http://schemas.openxmlformats.org/officeDocument/2006/relationships/vmlDrawing" Target="../drawings/vmlDrawing26.vml"/><Relationship Id="rId3" Type="http://schemas.openxmlformats.org/officeDocument/2006/relationships/comments" Target="../comments26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Relationship Id="rId2" Type="http://schemas.openxmlformats.org/officeDocument/2006/relationships/vmlDrawing" Target="../drawings/vmlDrawing27.vml"/><Relationship Id="rId3" Type="http://schemas.openxmlformats.org/officeDocument/2006/relationships/comments" Target="../comments27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Relationship Id="rId2" Type="http://schemas.openxmlformats.org/officeDocument/2006/relationships/vmlDrawing" Target="../drawings/vmlDrawing28.vml"/><Relationship Id="rId3" Type="http://schemas.openxmlformats.org/officeDocument/2006/relationships/comments" Target="../comments28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Relationship Id="rId2" Type="http://schemas.openxmlformats.org/officeDocument/2006/relationships/vmlDrawing" Target="../drawings/vmlDrawing29.vml"/><Relationship Id="rId3" Type="http://schemas.openxmlformats.org/officeDocument/2006/relationships/comments" Target="../comments29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Relationship Id="rId2" Type="http://schemas.openxmlformats.org/officeDocument/2006/relationships/vmlDrawing" Target="../drawings/vmlDrawing30.vml"/><Relationship Id="rId3" Type="http://schemas.openxmlformats.org/officeDocument/2006/relationships/comments" Target="../comments30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Relationship Id="rId2" Type="http://schemas.openxmlformats.org/officeDocument/2006/relationships/vmlDrawing" Target="../drawings/vmlDrawing31.vml"/><Relationship Id="rId3" Type="http://schemas.openxmlformats.org/officeDocument/2006/relationships/comments" Target="../comments31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Relationship Id="rId2" Type="http://schemas.openxmlformats.org/officeDocument/2006/relationships/vmlDrawing" Target="../drawings/vmlDrawing32.vml"/><Relationship Id="rId3" Type="http://schemas.openxmlformats.org/officeDocument/2006/relationships/comments" Target="../comments32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Relationship Id="rId2" Type="http://schemas.openxmlformats.org/officeDocument/2006/relationships/vmlDrawing" Target="../drawings/vmlDrawing33.vml"/><Relationship Id="rId3" Type="http://schemas.openxmlformats.org/officeDocument/2006/relationships/comments" Target="../comments33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Relationship Id="rId2" Type="http://schemas.openxmlformats.org/officeDocument/2006/relationships/vmlDrawing" Target="../drawings/vmlDrawing34.vml"/><Relationship Id="rId3" Type="http://schemas.openxmlformats.org/officeDocument/2006/relationships/comments" Target="../comments34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Relationship Id="rId2" Type="http://schemas.openxmlformats.org/officeDocument/2006/relationships/vmlDrawing" Target="../drawings/vmlDrawing35.vml"/><Relationship Id="rId3" Type="http://schemas.openxmlformats.org/officeDocument/2006/relationships/comments" Target="../comments35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Relationship Id="rId2" Type="http://schemas.openxmlformats.org/officeDocument/2006/relationships/vmlDrawing" Target="../drawings/vmlDrawing36.vml"/><Relationship Id="rId3" Type="http://schemas.openxmlformats.org/officeDocument/2006/relationships/comments" Target="../comments36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Relationship Id="rId2" Type="http://schemas.openxmlformats.org/officeDocument/2006/relationships/vmlDrawing" Target="../drawings/vmlDrawing37.vml"/><Relationship Id="rId3" Type="http://schemas.openxmlformats.org/officeDocument/2006/relationships/comments" Target="../comments37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Relationship Id="rId2" Type="http://schemas.openxmlformats.org/officeDocument/2006/relationships/vmlDrawing" Target="../drawings/vmlDrawing38.vml"/><Relationship Id="rId3" Type="http://schemas.openxmlformats.org/officeDocument/2006/relationships/comments" Target="../comments38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Relationship Id="rId2" Type="http://schemas.openxmlformats.org/officeDocument/2006/relationships/vmlDrawing" Target="../drawings/vmlDrawing39.vml"/><Relationship Id="rId3" Type="http://schemas.openxmlformats.org/officeDocument/2006/relationships/comments" Target="../comments39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Relationship Id="rId2" Type="http://schemas.openxmlformats.org/officeDocument/2006/relationships/vmlDrawing" Target="../drawings/vmlDrawing40.vml"/><Relationship Id="rId3" Type="http://schemas.openxmlformats.org/officeDocument/2006/relationships/comments" Target="../comments40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Relationship Id="rId2" Type="http://schemas.openxmlformats.org/officeDocument/2006/relationships/vmlDrawing" Target="../drawings/vmlDrawing41.vml"/><Relationship Id="rId3" Type="http://schemas.openxmlformats.org/officeDocument/2006/relationships/comments" Target="../comments4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Relationship Id="rId2" Type="http://schemas.openxmlformats.org/officeDocument/2006/relationships/vmlDrawing" Target="../drawings/vmlDrawing42.vml"/><Relationship Id="rId3" Type="http://schemas.openxmlformats.org/officeDocument/2006/relationships/comments" Target="../comments42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Relationship Id="rId2" Type="http://schemas.openxmlformats.org/officeDocument/2006/relationships/vmlDrawing" Target="../drawings/vmlDrawing43.vml"/><Relationship Id="rId3" Type="http://schemas.openxmlformats.org/officeDocument/2006/relationships/comments" Target="../comments43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Relationship Id="rId2" Type="http://schemas.openxmlformats.org/officeDocument/2006/relationships/vmlDrawing" Target="../drawings/vmlDrawing44.vml"/><Relationship Id="rId3" Type="http://schemas.openxmlformats.org/officeDocument/2006/relationships/comments" Target="../comments44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Relationship Id="rId2" Type="http://schemas.openxmlformats.org/officeDocument/2006/relationships/vmlDrawing" Target="../drawings/vmlDrawing45.vml"/><Relationship Id="rId3" Type="http://schemas.openxmlformats.org/officeDocument/2006/relationships/comments" Target="../comments45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Relationship Id="rId2" Type="http://schemas.openxmlformats.org/officeDocument/2006/relationships/vmlDrawing" Target="../drawings/vmlDrawing46.vml"/><Relationship Id="rId3" Type="http://schemas.openxmlformats.org/officeDocument/2006/relationships/comments" Target="../comments46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Relationship Id="rId2" Type="http://schemas.openxmlformats.org/officeDocument/2006/relationships/vmlDrawing" Target="../drawings/vmlDrawing47.vml"/><Relationship Id="rId3" Type="http://schemas.openxmlformats.org/officeDocument/2006/relationships/comments" Target="../comments47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Relationship Id="rId2" Type="http://schemas.openxmlformats.org/officeDocument/2006/relationships/vmlDrawing" Target="../drawings/vmlDrawing48.vml"/><Relationship Id="rId3" Type="http://schemas.openxmlformats.org/officeDocument/2006/relationships/comments" Target="../comments48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Relationship Id="rId2" Type="http://schemas.openxmlformats.org/officeDocument/2006/relationships/vmlDrawing" Target="../drawings/vmlDrawing49.vml"/><Relationship Id="rId3" Type="http://schemas.openxmlformats.org/officeDocument/2006/relationships/comments" Target="../comments49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Relationship Id="rId2" Type="http://schemas.openxmlformats.org/officeDocument/2006/relationships/vmlDrawing" Target="../drawings/vmlDrawing50.vml"/><Relationship Id="rId3" Type="http://schemas.openxmlformats.org/officeDocument/2006/relationships/comments" Target="../comments50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Relationship Id="rId2" Type="http://schemas.openxmlformats.org/officeDocument/2006/relationships/vmlDrawing" Target="../drawings/vmlDrawing51.vml"/><Relationship Id="rId3" Type="http://schemas.openxmlformats.org/officeDocument/2006/relationships/comments" Target="../comments5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Relationship Id="rId2" Type="http://schemas.openxmlformats.org/officeDocument/2006/relationships/vmlDrawing" Target="../drawings/vmlDrawing52.vml"/><Relationship Id="rId3" Type="http://schemas.openxmlformats.org/officeDocument/2006/relationships/comments" Target="../comments52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Relationship Id="rId2" Type="http://schemas.openxmlformats.org/officeDocument/2006/relationships/vmlDrawing" Target="../drawings/vmlDrawing53.vml"/><Relationship Id="rId3" Type="http://schemas.openxmlformats.org/officeDocument/2006/relationships/comments" Target="../comments53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Relationship Id="rId2" Type="http://schemas.openxmlformats.org/officeDocument/2006/relationships/vmlDrawing" Target="../drawings/vmlDrawing54.vml"/><Relationship Id="rId3" Type="http://schemas.openxmlformats.org/officeDocument/2006/relationships/comments" Target="../comments54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Relationship Id="rId2" Type="http://schemas.openxmlformats.org/officeDocument/2006/relationships/vmlDrawing" Target="../drawings/vmlDrawing55.vml"/><Relationship Id="rId3" Type="http://schemas.openxmlformats.org/officeDocument/2006/relationships/comments" Target="../comments55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Relationship Id="rId2" Type="http://schemas.openxmlformats.org/officeDocument/2006/relationships/vmlDrawing" Target="../drawings/vmlDrawing56.vml"/><Relationship Id="rId3" Type="http://schemas.openxmlformats.org/officeDocument/2006/relationships/comments" Target="../comments56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Relationship Id="rId2" Type="http://schemas.openxmlformats.org/officeDocument/2006/relationships/vmlDrawing" Target="../drawings/vmlDrawing57.vml"/><Relationship Id="rId3" Type="http://schemas.openxmlformats.org/officeDocument/2006/relationships/comments" Target="../comments57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Relationship Id="rId2" Type="http://schemas.openxmlformats.org/officeDocument/2006/relationships/vmlDrawing" Target="../drawings/vmlDrawing58.vml"/><Relationship Id="rId3" Type="http://schemas.openxmlformats.org/officeDocument/2006/relationships/comments" Target="../comments58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Relationship Id="rId2" Type="http://schemas.openxmlformats.org/officeDocument/2006/relationships/vmlDrawing" Target="../drawings/vmlDrawing59.vml"/><Relationship Id="rId3" Type="http://schemas.openxmlformats.org/officeDocument/2006/relationships/comments" Target="../comments59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Relationship Id="rId2" Type="http://schemas.openxmlformats.org/officeDocument/2006/relationships/vmlDrawing" Target="../drawings/vmlDrawing60.vml"/><Relationship Id="rId3" Type="http://schemas.openxmlformats.org/officeDocument/2006/relationships/comments" Target="../comments60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Relationship Id="rId2" Type="http://schemas.openxmlformats.org/officeDocument/2006/relationships/vmlDrawing" Target="../drawings/vmlDrawing61.vml"/><Relationship Id="rId3" Type="http://schemas.openxmlformats.org/officeDocument/2006/relationships/comments" Target="../comments6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Relationship Id="rId2" Type="http://schemas.openxmlformats.org/officeDocument/2006/relationships/vmlDrawing" Target="../drawings/vmlDrawing62.vml"/><Relationship Id="rId3" Type="http://schemas.openxmlformats.org/officeDocument/2006/relationships/comments" Target="../comments62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Relationship Id="rId2" Type="http://schemas.openxmlformats.org/officeDocument/2006/relationships/vmlDrawing" Target="../drawings/vmlDrawing63.vml"/><Relationship Id="rId3" Type="http://schemas.openxmlformats.org/officeDocument/2006/relationships/comments" Target="../comments63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Relationship Id="rId2" Type="http://schemas.openxmlformats.org/officeDocument/2006/relationships/vmlDrawing" Target="../drawings/vmlDrawing64.vml"/><Relationship Id="rId3" Type="http://schemas.openxmlformats.org/officeDocument/2006/relationships/comments" Target="../comments64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Relationship Id="rId2" Type="http://schemas.openxmlformats.org/officeDocument/2006/relationships/vmlDrawing" Target="../drawings/vmlDrawing65.vml"/><Relationship Id="rId3" Type="http://schemas.openxmlformats.org/officeDocument/2006/relationships/comments" Target="../comments65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Relationship Id="rId2" Type="http://schemas.openxmlformats.org/officeDocument/2006/relationships/vmlDrawing" Target="../drawings/vmlDrawing66.vml"/><Relationship Id="rId3" Type="http://schemas.openxmlformats.org/officeDocument/2006/relationships/comments" Target="../comments66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Relationship Id="rId2" Type="http://schemas.openxmlformats.org/officeDocument/2006/relationships/vmlDrawing" Target="../drawings/vmlDrawing67.vml"/><Relationship Id="rId3" Type="http://schemas.openxmlformats.org/officeDocument/2006/relationships/comments" Target="../comments67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Relationship Id="rId2" Type="http://schemas.openxmlformats.org/officeDocument/2006/relationships/vmlDrawing" Target="../drawings/vmlDrawing68.vml"/><Relationship Id="rId3" Type="http://schemas.openxmlformats.org/officeDocument/2006/relationships/comments" Target="../comments68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Relationship Id="rId2" Type="http://schemas.openxmlformats.org/officeDocument/2006/relationships/vmlDrawing" Target="../drawings/vmlDrawing69.vml"/><Relationship Id="rId3" Type="http://schemas.openxmlformats.org/officeDocument/2006/relationships/comments" Target="../comments69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Relationship Id="rId2" Type="http://schemas.openxmlformats.org/officeDocument/2006/relationships/vmlDrawing" Target="../drawings/vmlDrawing70.vml"/><Relationship Id="rId3" Type="http://schemas.openxmlformats.org/officeDocument/2006/relationships/comments" Target="../comments70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Relationship Id="rId2" Type="http://schemas.openxmlformats.org/officeDocument/2006/relationships/vmlDrawing" Target="../drawings/vmlDrawing71.vml"/><Relationship Id="rId3" Type="http://schemas.openxmlformats.org/officeDocument/2006/relationships/comments" Target="../comments7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 enableFormatConditionsCalculation="0"/>
  <dimension ref="A1:Q81"/>
  <sheetViews>
    <sheetView topLeftCell="A48" workbookViewId="0">
      <selection activeCell="E34" sqref="E34"/>
    </sheetView>
  </sheetViews>
  <sheetFormatPr baseColWidth="10" defaultColWidth="11.5" defaultRowHeight="12" x14ac:dyDescent="0"/>
  <cols>
    <col min="1" max="16384" width="11.5" style="3"/>
  </cols>
  <sheetData>
    <row r="1" spans="1:17">
      <c r="A1" s="4" t="s">
        <v>53</v>
      </c>
    </row>
    <row r="3" spans="1:17" ht="12" customHeight="1">
      <c r="A3" s="484" t="s">
        <v>4</v>
      </c>
      <c r="B3" s="491" t="s">
        <v>65</v>
      </c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491"/>
      <c r="P3" s="491"/>
      <c r="Q3" s="492"/>
    </row>
    <row r="4" spans="1:17">
      <c r="A4" s="485"/>
      <c r="B4" s="495"/>
      <c r="C4" s="495"/>
      <c r="D4" s="495"/>
      <c r="E4" s="495"/>
      <c r="F4" s="495"/>
      <c r="G4" s="495"/>
      <c r="H4" s="495"/>
      <c r="I4" s="495"/>
      <c r="J4" s="495"/>
      <c r="K4" s="495"/>
      <c r="L4" s="495"/>
      <c r="M4" s="495"/>
      <c r="N4" s="495"/>
      <c r="O4" s="495"/>
      <c r="P4" s="495"/>
      <c r="Q4" s="496"/>
    </row>
    <row r="5" spans="1:17">
      <c r="A5" s="486"/>
      <c r="B5" s="493"/>
      <c r="C5" s="493"/>
      <c r="D5" s="493"/>
      <c r="E5" s="493"/>
      <c r="F5" s="493"/>
      <c r="G5" s="493"/>
      <c r="H5" s="493"/>
      <c r="I5" s="493"/>
      <c r="J5" s="493"/>
      <c r="K5" s="493"/>
      <c r="L5" s="493"/>
      <c r="M5" s="493"/>
      <c r="N5" s="493"/>
      <c r="O5" s="493"/>
      <c r="P5" s="493"/>
      <c r="Q5" s="494"/>
    </row>
    <row r="6" spans="1:17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7">
      <c r="A7" s="484" t="s">
        <v>5</v>
      </c>
      <c r="B7" s="491"/>
      <c r="C7" s="491"/>
      <c r="D7" s="491"/>
      <c r="E7" s="491"/>
      <c r="F7" s="491"/>
      <c r="G7" s="491"/>
      <c r="H7" s="491"/>
      <c r="I7" s="491"/>
      <c r="J7" s="491"/>
      <c r="K7" s="491"/>
      <c r="L7" s="491"/>
      <c r="M7" s="491"/>
      <c r="N7" s="491"/>
      <c r="O7" s="491"/>
      <c r="P7" s="491"/>
      <c r="Q7" s="492"/>
    </row>
    <row r="8" spans="1:17">
      <c r="A8" s="485"/>
      <c r="B8" s="495"/>
      <c r="C8" s="495"/>
      <c r="D8" s="495"/>
      <c r="E8" s="495"/>
      <c r="F8" s="495"/>
      <c r="G8" s="495"/>
      <c r="H8" s="495"/>
      <c r="I8" s="495"/>
      <c r="J8" s="495"/>
      <c r="K8" s="495"/>
      <c r="L8" s="495"/>
      <c r="M8" s="495"/>
      <c r="N8" s="495"/>
      <c r="O8" s="495"/>
      <c r="P8" s="495"/>
      <c r="Q8" s="496"/>
    </row>
    <row r="9" spans="1:17">
      <c r="A9" s="486"/>
      <c r="B9" s="493"/>
      <c r="C9" s="493"/>
      <c r="D9" s="493"/>
      <c r="E9" s="493"/>
      <c r="F9" s="493"/>
      <c r="G9" s="493"/>
      <c r="H9" s="493"/>
      <c r="I9" s="493"/>
      <c r="J9" s="493"/>
      <c r="K9" s="493"/>
      <c r="L9" s="493"/>
      <c r="M9" s="493"/>
      <c r="N9" s="493"/>
      <c r="O9" s="493"/>
      <c r="P9" s="493"/>
      <c r="Q9" s="494"/>
    </row>
    <row r="10" spans="1:17">
      <c r="A10" s="5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</row>
    <row r="11" spans="1:17">
      <c r="A11" s="484" t="s">
        <v>6</v>
      </c>
      <c r="B11" s="491" t="s">
        <v>66</v>
      </c>
      <c r="C11" s="491"/>
      <c r="D11" s="491"/>
      <c r="E11" s="491"/>
      <c r="F11" s="491"/>
      <c r="G11" s="491"/>
      <c r="H11" s="491"/>
      <c r="I11" s="491"/>
      <c r="J11" s="491"/>
      <c r="K11" s="491"/>
      <c r="L11" s="491"/>
      <c r="M11" s="491"/>
      <c r="N11" s="491"/>
      <c r="O11" s="491"/>
      <c r="P11" s="491"/>
      <c r="Q11" s="492"/>
    </row>
    <row r="12" spans="1:17">
      <c r="A12" s="485"/>
      <c r="B12" s="495"/>
      <c r="C12" s="495"/>
      <c r="D12" s="495"/>
      <c r="E12" s="495"/>
      <c r="F12" s="495"/>
      <c r="G12" s="495"/>
      <c r="H12" s="495"/>
      <c r="I12" s="495"/>
      <c r="J12" s="495"/>
      <c r="K12" s="495"/>
      <c r="L12" s="495"/>
      <c r="M12" s="495"/>
      <c r="N12" s="495"/>
      <c r="O12" s="495"/>
      <c r="P12" s="495"/>
      <c r="Q12" s="496"/>
    </row>
    <row r="13" spans="1:17">
      <c r="A13" s="486"/>
      <c r="B13" s="493"/>
      <c r="C13" s="493"/>
      <c r="D13" s="493"/>
      <c r="E13" s="493"/>
      <c r="F13" s="493"/>
      <c r="G13" s="493"/>
      <c r="H13" s="493"/>
      <c r="I13" s="493"/>
      <c r="J13" s="493"/>
      <c r="K13" s="493"/>
      <c r="L13" s="493"/>
      <c r="M13" s="493"/>
      <c r="N13" s="493"/>
      <c r="O13" s="493"/>
      <c r="P13" s="493"/>
      <c r="Q13" s="494"/>
    </row>
    <row r="14" spans="1:17">
      <c r="A14" s="5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</row>
    <row r="15" spans="1:17">
      <c r="A15" s="484" t="s">
        <v>12</v>
      </c>
      <c r="B15" s="491"/>
      <c r="C15" s="491"/>
      <c r="D15" s="491"/>
      <c r="E15" s="491"/>
      <c r="F15" s="491"/>
      <c r="G15" s="491"/>
      <c r="H15" s="491"/>
      <c r="I15" s="491"/>
      <c r="J15" s="491"/>
      <c r="K15" s="491"/>
      <c r="L15" s="491"/>
      <c r="M15" s="491"/>
      <c r="N15" s="491"/>
      <c r="O15" s="491"/>
      <c r="P15" s="491"/>
      <c r="Q15" s="492"/>
    </row>
    <row r="16" spans="1:17">
      <c r="A16" s="485"/>
      <c r="B16" s="495"/>
      <c r="C16" s="495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6"/>
    </row>
    <row r="17" spans="1:17">
      <c r="A17" s="486"/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494"/>
    </row>
    <row r="18" spans="1:17">
      <c r="A18" s="5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</row>
    <row r="19" spans="1:17">
      <c r="A19" s="484" t="s">
        <v>7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491"/>
      <c r="Q19" s="492"/>
    </row>
    <row r="20" spans="1:17">
      <c r="A20" s="485"/>
      <c r="B20" s="495"/>
      <c r="C20" s="495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6"/>
    </row>
    <row r="21" spans="1:17">
      <c r="A21" s="486"/>
      <c r="B21" s="493"/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4"/>
    </row>
    <row r="22" spans="1:17">
      <c r="A22" s="5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</row>
    <row r="23" spans="1:17">
      <c r="A23" s="484" t="s">
        <v>8</v>
      </c>
      <c r="B23" s="491" t="s">
        <v>61</v>
      </c>
      <c r="C23" s="491"/>
      <c r="D23" s="491"/>
      <c r="E23" s="491"/>
      <c r="F23" s="491"/>
      <c r="G23" s="491"/>
      <c r="H23" s="492"/>
      <c r="J23" s="484" t="s">
        <v>10</v>
      </c>
      <c r="K23" s="491" t="s">
        <v>67</v>
      </c>
      <c r="L23" s="491"/>
      <c r="M23" s="491"/>
      <c r="N23" s="491"/>
      <c r="O23" s="491"/>
      <c r="P23" s="491"/>
      <c r="Q23" s="492"/>
    </row>
    <row r="24" spans="1:17">
      <c r="A24" s="486"/>
      <c r="B24" s="493"/>
      <c r="C24" s="493"/>
      <c r="D24" s="493"/>
      <c r="E24" s="493"/>
      <c r="F24" s="493"/>
      <c r="G24" s="493"/>
      <c r="H24" s="494"/>
      <c r="J24" s="486"/>
      <c r="K24" s="493"/>
      <c r="L24" s="493"/>
      <c r="M24" s="493"/>
      <c r="N24" s="493"/>
      <c r="O24" s="493"/>
      <c r="P24" s="493"/>
      <c r="Q24" s="494"/>
    </row>
    <row r="26" spans="1:17">
      <c r="A26" s="484" t="s">
        <v>9</v>
      </c>
      <c r="B26" s="491" t="s">
        <v>64</v>
      </c>
      <c r="C26" s="491"/>
      <c r="D26" s="491"/>
      <c r="E26" s="491"/>
      <c r="F26" s="491"/>
      <c r="G26" s="491"/>
      <c r="H26" s="492"/>
      <c r="J26" s="484" t="s">
        <v>11</v>
      </c>
      <c r="K26" s="491" t="s">
        <v>56</v>
      </c>
      <c r="L26" s="491"/>
      <c r="M26" s="491"/>
      <c r="N26" s="491"/>
      <c r="O26" s="491"/>
      <c r="P26" s="491"/>
      <c r="Q26" s="492"/>
    </row>
    <row r="27" spans="1:17">
      <c r="A27" s="486"/>
      <c r="B27" s="493"/>
      <c r="C27" s="493"/>
      <c r="D27" s="493"/>
      <c r="E27" s="493"/>
      <c r="F27" s="493"/>
      <c r="G27" s="493"/>
      <c r="H27" s="494"/>
      <c r="J27" s="486"/>
      <c r="K27" s="493"/>
      <c r="L27" s="493"/>
      <c r="M27" s="493"/>
      <c r="N27" s="493"/>
      <c r="O27" s="493"/>
      <c r="P27" s="493"/>
      <c r="Q27" s="494"/>
    </row>
    <row r="29" spans="1:17">
      <c r="A29" s="484" t="s">
        <v>13</v>
      </c>
      <c r="B29" s="491" t="s">
        <v>68</v>
      </c>
      <c r="C29" s="491"/>
      <c r="D29" s="491"/>
      <c r="E29" s="491"/>
      <c r="F29" s="491"/>
      <c r="G29" s="491"/>
      <c r="H29" s="491"/>
      <c r="I29" s="491"/>
      <c r="J29" s="491"/>
      <c r="K29" s="491"/>
      <c r="L29" s="491"/>
      <c r="M29" s="491"/>
      <c r="N29" s="491"/>
      <c r="O29" s="491"/>
      <c r="P29" s="491"/>
      <c r="Q29" s="492"/>
    </row>
    <row r="30" spans="1:17">
      <c r="A30" s="485"/>
      <c r="B30" s="495"/>
      <c r="C30" s="495"/>
      <c r="D30" s="495"/>
      <c r="E30" s="495"/>
      <c r="F30" s="495"/>
      <c r="G30" s="495"/>
      <c r="H30" s="495"/>
      <c r="I30" s="495"/>
      <c r="J30" s="495"/>
      <c r="K30" s="495"/>
      <c r="L30" s="495"/>
      <c r="M30" s="495"/>
      <c r="N30" s="495"/>
      <c r="O30" s="495"/>
      <c r="P30" s="495"/>
      <c r="Q30" s="496"/>
    </row>
    <row r="31" spans="1:17">
      <c r="A31" s="486"/>
      <c r="B31" s="493"/>
      <c r="C31" s="493"/>
      <c r="D31" s="493"/>
      <c r="E31" s="493"/>
      <c r="F31" s="493"/>
      <c r="G31" s="493"/>
      <c r="H31" s="493"/>
      <c r="I31" s="493"/>
      <c r="J31" s="493"/>
      <c r="K31" s="493"/>
      <c r="L31" s="493"/>
      <c r="M31" s="493"/>
      <c r="N31" s="493"/>
      <c r="O31" s="493"/>
      <c r="P31" s="493"/>
      <c r="Q31" s="494"/>
    </row>
    <row r="33" spans="1:17">
      <c r="A33" s="18" t="s">
        <v>14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1"/>
    </row>
    <row r="34" spans="1:17">
      <c r="A34" s="29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13"/>
    </row>
    <row r="35" spans="1:17" ht="12" customHeight="1">
      <c r="A35" s="501" t="s">
        <v>38</v>
      </c>
      <c r="B35" s="501"/>
      <c r="C35" s="500">
        <v>4.7</v>
      </c>
      <c r="E35" s="501" t="s">
        <v>39</v>
      </c>
      <c r="F35" s="501"/>
      <c r="G35" s="499">
        <v>0.48299999999999998</v>
      </c>
      <c r="I35" s="8"/>
      <c r="J35" s="8"/>
      <c r="K35" s="8"/>
      <c r="L35" s="8"/>
      <c r="M35" s="8"/>
      <c r="N35" s="8"/>
      <c r="O35" s="8"/>
      <c r="P35" s="8"/>
      <c r="Q35" s="13"/>
    </row>
    <row r="36" spans="1:17">
      <c r="A36" s="501"/>
      <c r="B36" s="501"/>
      <c r="C36" s="500"/>
      <c r="E36" s="501"/>
      <c r="F36" s="501"/>
      <c r="G36" s="500"/>
      <c r="I36" s="8"/>
      <c r="J36" s="8"/>
      <c r="K36" s="8"/>
      <c r="L36" s="8"/>
      <c r="M36" s="8"/>
      <c r="N36" s="8"/>
      <c r="O36" s="8"/>
      <c r="P36" s="8"/>
      <c r="Q36" s="13"/>
    </row>
    <row r="37" spans="1:17">
      <c r="A37" s="14"/>
      <c r="B37" s="30"/>
      <c r="C37" s="30"/>
      <c r="D37" s="31"/>
      <c r="F37" s="30"/>
      <c r="G37" s="30"/>
      <c r="H37" s="31"/>
      <c r="I37" s="8"/>
      <c r="J37" s="8"/>
      <c r="K37" s="8"/>
      <c r="L37" s="8"/>
      <c r="M37" s="8"/>
      <c r="N37" s="8"/>
      <c r="O37" s="8"/>
      <c r="P37" s="8"/>
      <c r="Q37" s="13"/>
    </row>
    <row r="38" spans="1:17">
      <c r="A38" s="14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13"/>
    </row>
    <row r="39" spans="1:17">
      <c r="A39" s="485" t="s">
        <v>27</v>
      </c>
      <c r="B39" s="19" t="s">
        <v>15</v>
      </c>
      <c r="C39" s="19" t="s">
        <v>16</v>
      </c>
      <c r="D39" s="19" t="s">
        <v>17</v>
      </c>
      <c r="E39" s="19" t="s">
        <v>18</v>
      </c>
      <c r="F39" s="19" t="s">
        <v>19</v>
      </c>
      <c r="G39" s="19" t="s">
        <v>20</v>
      </c>
      <c r="H39" s="19" t="s">
        <v>21</v>
      </c>
      <c r="I39" s="19" t="s">
        <v>22</v>
      </c>
      <c r="J39" s="19" t="s">
        <v>23</v>
      </c>
      <c r="K39" s="19" t="s">
        <v>24</v>
      </c>
      <c r="L39" s="19" t="s">
        <v>25</v>
      </c>
      <c r="M39" s="19" t="s">
        <v>26</v>
      </c>
      <c r="N39" s="19" t="s">
        <v>29</v>
      </c>
      <c r="O39" s="8"/>
      <c r="P39" s="8"/>
      <c r="Q39" s="13"/>
    </row>
    <row r="40" spans="1:17">
      <c r="A40" s="485"/>
      <c r="B40" s="20">
        <v>328443.69599999965</v>
      </c>
      <c r="C40" s="20">
        <v>316462.75200000044</v>
      </c>
      <c r="D40" s="20">
        <v>326812.75199999986</v>
      </c>
      <c r="E40" s="20">
        <v>355181.40000000014</v>
      </c>
      <c r="F40" s="20">
        <v>373274.92799999984</v>
      </c>
      <c r="G40" s="20">
        <v>358491.9360000001</v>
      </c>
      <c r="H40" s="20">
        <v>336260.97600000002</v>
      </c>
      <c r="I40" s="20">
        <v>351256.94400000013</v>
      </c>
      <c r="J40" s="20">
        <v>325752.62400000001</v>
      </c>
      <c r="K40" s="20">
        <v>338046.48000000021</v>
      </c>
      <c r="L40" s="20">
        <v>433738.65599999996</v>
      </c>
      <c r="M40" s="20">
        <v>278753.76000000007</v>
      </c>
      <c r="N40" s="24">
        <f>SUM(B40:M40)</f>
        <v>4122476.904000001</v>
      </c>
      <c r="O40" s="8"/>
      <c r="P40" s="8"/>
      <c r="Q40" s="13"/>
    </row>
    <row r="41" spans="1:17">
      <c r="A41" s="14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13"/>
    </row>
    <row r="42" spans="1:17">
      <c r="A42" s="485" t="s">
        <v>28</v>
      </c>
      <c r="B42" s="19" t="s">
        <v>15</v>
      </c>
      <c r="C42" s="19" t="s">
        <v>16</v>
      </c>
      <c r="D42" s="19" t="s">
        <v>17</v>
      </c>
      <c r="E42" s="19" t="s">
        <v>18</v>
      </c>
      <c r="F42" s="19" t="s">
        <v>19</v>
      </c>
      <c r="G42" s="19" t="s">
        <v>20</v>
      </c>
      <c r="H42" s="19" t="s">
        <v>21</v>
      </c>
      <c r="I42" s="19" t="s">
        <v>22</v>
      </c>
      <c r="J42" s="19" t="s">
        <v>23</v>
      </c>
      <c r="K42" s="19" t="s">
        <v>24</v>
      </c>
      <c r="L42" s="19" t="s">
        <v>25</v>
      </c>
      <c r="M42" s="19" t="s">
        <v>26</v>
      </c>
      <c r="N42" s="19" t="s">
        <v>29</v>
      </c>
      <c r="O42" s="8"/>
      <c r="P42" s="487" t="s">
        <v>40</v>
      </c>
      <c r="Q42" s="488"/>
    </row>
    <row r="43" spans="1:17">
      <c r="A43" s="485"/>
      <c r="B43" s="20">
        <f>B40*0.05</f>
        <v>16422.184799999985</v>
      </c>
      <c r="C43" s="20">
        <f>C40*0.05</f>
        <v>15823.137600000024</v>
      </c>
      <c r="D43" s="20">
        <f>D40*0.06</f>
        <v>19608.765119999993</v>
      </c>
      <c r="E43" s="20">
        <f>E40*0.08</f>
        <v>28414.512000000013</v>
      </c>
      <c r="F43" s="20">
        <f>F40*0.1</f>
        <v>37327.492799999985</v>
      </c>
      <c r="G43" s="20">
        <f>G40*0.1</f>
        <v>35849.193600000013</v>
      </c>
      <c r="H43" s="20">
        <f>H40*0.1</f>
        <v>33626.097600000001</v>
      </c>
      <c r="I43" s="20">
        <f>I40*0.15</f>
        <v>52688.541600000019</v>
      </c>
      <c r="J43" s="20">
        <f>J40*0.15</f>
        <v>48862.893600000003</v>
      </c>
      <c r="K43" s="20">
        <f>K40*0.15</f>
        <v>50706.972000000031</v>
      </c>
      <c r="L43" s="20">
        <f>L40*0.1</f>
        <v>43373.865599999997</v>
      </c>
      <c r="M43" s="20">
        <f>M40*0.1</f>
        <v>27875.376000000007</v>
      </c>
      <c r="N43" s="24">
        <f>SUM(B43:M43)</f>
        <v>410579.03232000006</v>
      </c>
      <c r="O43" s="8"/>
      <c r="P43" s="489">
        <f>N40+N43</f>
        <v>4533055.9363200013</v>
      </c>
      <c r="Q43" s="490"/>
    </row>
    <row r="44" spans="1:17">
      <c r="A44" s="14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13"/>
    </row>
    <row r="45" spans="1:17">
      <c r="A45" s="485" t="s">
        <v>37</v>
      </c>
      <c r="B45" s="19" t="s">
        <v>15</v>
      </c>
      <c r="C45" s="19" t="s">
        <v>16</v>
      </c>
      <c r="D45" s="19" t="s">
        <v>17</v>
      </c>
      <c r="E45" s="19" t="s">
        <v>18</v>
      </c>
      <c r="F45" s="19" t="s">
        <v>19</v>
      </c>
      <c r="G45" s="19" t="s">
        <v>20</v>
      </c>
      <c r="H45" s="19" t="s">
        <v>21</v>
      </c>
      <c r="I45" s="19" t="s">
        <v>22</v>
      </c>
      <c r="J45" s="19" t="s">
        <v>23</v>
      </c>
      <c r="K45" s="19" t="s">
        <v>24</v>
      </c>
      <c r="L45" s="19" t="s">
        <v>25</v>
      </c>
      <c r="M45" s="19" t="s">
        <v>26</v>
      </c>
      <c r="N45" s="19" t="s">
        <v>29</v>
      </c>
      <c r="O45" s="8"/>
      <c r="P45" s="8"/>
      <c r="Q45" s="13"/>
    </row>
    <row r="46" spans="1:17">
      <c r="A46" s="485"/>
      <c r="B46" s="20">
        <v>0</v>
      </c>
      <c r="C46" s="20">
        <v>0</v>
      </c>
      <c r="D46" s="20">
        <v>70000</v>
      </c>
      <c r="E46" s="20">
        <v>0</v>
      </c>
      <c r="F46" s="20">
        <v>0</v>
      </c>
      <c r="G46" s="20">
        <v>70000</v>
      </c>
      <c r="H46" s="20">
        <v>0</v>
      </c>
      <c r="I46" s="20">
        <v>0</v>
      </c>
      <c r="J46" s="20">
        <v>70000</v>
      </c>
      <c r="K46" s="20">
        <v>0</v>
      </c>
      <c r="L46" s="20">
        <v>0</v>
      </c>
      <c r="M46" s="20">
        <v>140000</v>
      </c>
      <c r="N46" s="24">
        <f>SUM(B46:M46)</f>
        <v>350000</v>
      </c>
      <c r="O46" s="8"/>
      <c r="P46" s="8"/>
      <c r="Q46" s="13"/>
    </row>
    <row r="47" spans="1:17">
      <c r="A47" s="28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8"/>
      <c r="P47" s="8"/>
      <c r="Q47" s="13"/>
    </row>
    <row r="48" spans="1:17">
      <c r="A48" s="28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8"/>
      <c r="P48" s="8"/>
      <c r="Q48" s="13"/>
    </row>
    <row r="49" spans="1:17">
      <c r="A49" s="485" t="s">
        <v>43</v>
      </c>
      <c r="B49" s="19" t="s">
        <v>15</v>
      </c>
      <c r="C49" s="19" t="s">
        <v>16</v>
      </c>
      <c r="D49" s="19" t="s">
        <v>17</v>
      </c>
      <c r="E49" s="19" t="s">
        <v>18</v>
      </c>
      <c r="F49" s="19" t="s">
        <v>19</v>
      </c>
      <c r="G49" s="19" t="s">
        <v>20</v>
      </c>
      <c r="H49" s="19" t="s">
        <v>21</v>
      </c>
      <c r="I49" s="19" t="s">
        <v>22</v>
      </c>
      <c r="J49" s="19" t="s">
        <v>23</v>
      </c>
      <c r="K49" s="19" t="s">
        <v>24</v>
      </c>
      <c r="L49" s="19" t="s">
        <v>25</v>
      </c>
      <c r="M49" s="19" t="s">
        <v>26</v>
      </c>
      <c r="N49" s="19" t="s">
        <v>29</v>
      </c>
      <c r="O49" s="8"/>
      <c r="P49" s="8"/>
      <c r="Q49" s="13"/>
    </row>
    <row r="50" spans="1:17">
      <c r="A50" s="485"/>
      <c r="B50" s="24">
        <f t="shared" ref="B50:M50" si="0">B40*$C$35</f>
        <v>1543685.3711999983</v>
      </c>
      <c r="C50" s="24">
        <f t="shared" si="0"/>
        <v>1487374.9344000022</v>
      </c>
      <c r="D50" s="24">
        <f t="shared" si="0"/>
        <v>1536019.9343999994</v>
      </c>
      <c r="E50" s="24">
        <f t="shared" si="0"/>
        <v>1669352.5800000008</v>
      </c>
      <c r="F50" s="24">
        <f t="shared" si="0"/>
        <v>1754392.1615999993</v>
      </c>
      <c r="G50" s="24">
        <f t="shared" si="0"/>
        <v>1684912.0992000005</v>
      </c>
      <c r="H50" s="24">
        <f t="shared" si="0"/>
        <v>1580426.5872000002</v>
      </c>
      <c r="I50" s="24">
        <f t="shared" si="0"/>
        <v>1650907.6368000007</v>
      </c>
      <c r="J50" s="24">
        <f t="shared" si="0"/>
        <v>1531037.3328000002</v>
      </c>
      <c r="K50" s="24">
        <f t="shared" si="0"/>
        <v>1588818.4560000012</v>
      </c>
      <c r="L50" s="24">
        <f t="shared" si="0"/>
        <v>2038571.6831999999</v>
      </c>
      <c r="M50" s="24">
        <f t="shared" si="0"/>
        <v>1310142.6720000003</v>
      </c>
      <c r="N50" s="24">
        <f>SUM(B50:M50)</f>
        <v>19375641.448800005</v>
      </c>
      <c r="O50" s="8"/>
      <c r="P50" s="8"/>
      <c r="Q50" s="13"/>
    </row>
    <row r="51" spans="1:17">
      <c r="A51" s="28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8"/>
      <c r="P51" s="8"/>
      <c r="Q51" s="13"/>
    </row>
    <row r="52" spans="1:17">
      <c r="A52" s="485" t="s">
        <v>44</v>
      </c>
      <c r="B52" s="19" t="s">
        <v>15</v>
      </c>
      <c r="C52" s="19" t="s">
        <v>16</v>
      </c>
      <c r="D52" s="19" t="s">
        <v>17</v>
      </c>
      <c r="E52" s="19" t="s">
        <v>18</v>
      </c>
      <c r="F52" s="19" t="s">
        <v>19</v>
      </c>
      <c r="G52" s="19" t="s">
        <v>20</v>
      </c>
      <c r="H52" s="19" t="s">
        <v>21</v>
      </c>
      <c r="I52" s="19" t="s">
        <v>22</v>
      </c>
      <c r="J52" s="19" t="s">
        <v>23</v>
      </c>
      <c r="K52" s="19" t="s">
        <v>24</v>
      </c>
      <c r="L52" s="19" t="s">
        <v>25</v>
      </c>
      <c r="M52" s="19" t="s">
        <v>26</v>
      </c>
      <c r="N52" s="19" t="s">
        <v>29</v>
      </c>
      <c r="O52" s="8"/>
      <c r="P52" s="487" t="s">
        <v>41</v>
      </c>
      <c r="Q52" s="488"/>
    </row>
    <row r="53" spans="1:17">
      <c r="A53" s="485"/>
      <c r="B53" s="24">
        <f t="shared" ref="B53:M53" si="1">B43*$C$35</f>
        <v>77184.268559999924</v>
      </c>
      <c r="C53" s="24">
        <f t="shared" si="1"/>
        <v>74368.746720000112</v>
      </c>
      <c r="D53" s="24">
        <f t="shared" si="1"/>
        <v>92161.196063999974</v>
      </c>
      <c r="E53" s="24">
        <f t="shared" si="1"/>
        <v>133548.20640000005</v>
      </c>
      <c r="F53" s="24">
        <f t="shared" si="1"/>
        <v>175439.21615999995</v>
      </c>
      <c r="G53" s="24">
        <f t="shared" si="1"/>
        <v>168491.20992000008</v>
      </c>
      <c r="H53" s="24">
        <f t="shared" si="1"/>
        <v>158042.65872000001</v>
      </c>
      <c r="I53" s="24">
        <f t="shared" si="1"/>
        <v>247636.14552000011</v>
      </c>
      <c r="J53" s="24">
        <f t="shared" si="1"/>
        <v>229655.59992000004</v>
      </c>
      <c r="K53" s="24">
        <f t="shared" si="1"/>
        <v>238322.76840000015</v>
      </c>
      <c r="L53" s="24">
        <f t="shared" si="1"/>
        <v>203857.16832</v>
      </c>
      <c r="M53" s="24">
        <f t="shared" si="1"/>
        <v>131014.26720000005</v>
      </c>
      <c r="N53" s="24">
        <f>SUM(B53:M53)</f>
        <v>1929721.4519040002</v>
      </c>
      <c r="O53" s="8"/>
      <c r="P53" s="489">
        <f>N50+N53</f>
        <v>21305362.900704004</v>
      </c>
      <c r="Q53" s="490"/>
    </row>
    <row r="54" spans="1:17">
      <c r="A54" s="28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8"/>
      <c r="P54" s="8"/>
      <c r="Q54" s="13"/>
    </row>
    <row r="55" spans="1:17">
      <c r="A55" s="28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8"/>
      <c r="P55" s="8"/>
      <c r="Q55" s="13"/>
    </row>
    <row r="56" spans="1:17">
      <c r="A56" s="485" t="s">
        <v>42</v>
      </c>
      <c r="B56" s="19" t="s">
        <v>15</v>
      </c>
      <c r="C56" s="19" t="s">
        <v>16</v>
      </c>
      <c r="D56" s="19" t="s">
        <v>17</v>
      </c>
      <c r="E56" s="19" t="s">
        <v>18</v>
      </c>
      <c r="F56" s="19" t="s">
        <v>19</v>
      </c>
      <c r="G56" s="19" t="s">
        <v>20</v>
      </c>
      <c r="H56" s="19" t="s">
        <v>21</v>
      </c>
      <c r="I56" s="19" t="s">
        <v>22</v>
      </c>
      <c r="J56" s="19" t="s">
        <v>23</v>
      </c>
      <c r="K56" s="19" t="s">
        <v>24</v>
      </c>
      <c r="L56" s="19" t="s">
        <v>25</v>
      </c>
      <c r="M56" s="19" t="s">
        <v>26</v>
      </c>
      <c r="N56" s="19" t="s">
        <v>29</v>
      </c>
      <c r="O56" s="8"/>
      <c r="P56" s="8"/>
      <c r="Q56" s="13"/>
    </row>
    <row r="57" spans="1:17">
      <c r="A57" s="485"/>
      <c r="B57" s="24">
        <f t="shared" ref="B57:M57" si="2">(B50+B53)-B46</f>
        <v>1620869.6397599983</v>
      </c>
      <c r="C57" s="24">
        <f t="shared" si="2"/>
        <v>1561743.6811200024</v>
      </c>
      <c r="D57" s="24">
        <f t="shared" si="2"/>
        <v>1558181.1304639995</v>
      </c>
      <c r="E57" s="24">
        <f t="shared" si="2"/>
        <v>1802900.7864000008</v>
      </c>
      <c r="F57" s="24">
        <f t="shared" si="2"/>
        <v>1929831.3777599991</v>
      </c>
      <c r="G57" s="24">
        <f t="shared" si="2"/>
        <v>1783403.3091200006</v>
      </c>
      <c r="H57" s="24">
        <f t="shared" si="2"/>
        <v>1738469.2459200001</v>
      </c>
      <c r="I57" s="24">
        <f t="shared" si="2"/>
        <v>1898543.7823200007</v>
      </c>
      <c r="J57" s="24">
        <f t="shared" si="2"/>
        <v>1690692.9327200002</v>
      </c>
      <c r="K57" s="24">
        <f t="shared" si="2"/>
        <v>1827141.2244000013</v>
      </c>
      <c r="L57" s="24">
        <f t="shared" si="2"/>
        <v>2242428.85152</v>
      </c>
      <c r="M57" s="24">
        <f t="shared" si="2"/>
        <v>1301156.9392000004</v>
      </c>
      <c r="N57" s="24">
        <f>SUM(B57:M57)</f>
        <v>20955362.900704004</v>
      </c>
      <c r="O57" s="8"/>
      <c r="P57" s="8"/>
      <c r="Q57" s="13"/>
    </row>
    <row r="58" spans="1:17">
      <c r="A58" s="28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8"/>
      <c r="P58" s="8"/>
      <c r="Q58" s="13"/>
    </row>
    <row r="59" spans="1:17">
      <c r="A59" s="14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13"/>
    </row>
    <row r="60" spans="1:17">
      <c r="A60" s="14"/>
      <c r="B60" s="8" t="s">
        <v>30</v>
      </c>
      <c r="C60" s="8"/>
      <c r="D60" s="7">
        <f>N40</f>
        <v>4122476.904000001</v>
      </c>
      <c r="E60" s="8"/>
      <c r="F60" s="8"/>
      <c r="G60" s="8"/>
      <c r="H60" s="8"/>
      <c r="I60" s="8"/>
      <c r="J60" s="478" t="s">
        <v>1</v>
      </c>
      <c r="K60" s="479"/>
      <c r="L60" s="8"/>
      <c r="M60" s="8"/>
      <c r="N60" s="8"/>
      <c r="O60" s="8"/>
      <c r="P60" s="8"/>
      <c r="Q60" s="13"/>
    </row>
    <row r="61" spans="1:17">
      <c r="A61" s="14"/>
      <c r="B61" s="8" t="s">
        <v>15</v>
      </c>
      <c r="C61" s="7">
        <f>D60</f>
        <v>4122476.904000001</v>
      </c>
      <c r="D61" s="7">
        <f>B43</f>
        <v>16422.184799999985</v>
      </c>
      <c r="E61" s="8"/>
      <c r="F61" s="8"/>
      <c r="G61" s="8"/>
      <c r="H61" s="8"/>
      <c r="I61" s="8"/>
      <c r="J61" s="497">
        <f>1+((N53*G35-N46)/N46)</f>
        <v>2.6630156036275201</v>
      </c>
      <c r="K61" s="498"/>
      <c r="L61" s="8"/>
      <c r="M61" s="8"/>
      <c r="N61" s="8"/>
      <c r="O61" s="8"/>
      <c r="Q61" s="13"/>
    </row>
    <row r="62" spans="1:17">
      <c r="A62" s="14"/>
      <c r="B62" s="8" t="s">
        <v>16</v>
      </c>
      <c r="C62" s="7">
        <f>C61+D61</f>
        <v>4138899.088800001</v>
      </c>
      <c r="D62" s="7">
        <f>C43</f>
        <v>15823.137600000024</v>
      </c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Q62" s="13"/>
    </row>
    <row r="63" spans="1:17">
      <c r="A63" s="14"/>
      <c r="B63" s="8" t="s">
        <v>17</v>
      </c>
      <c r="C63" s="7">
        <f t="shared" ref="C63:C72" si="3">C62+D62</f>
        <v>4154722.226400001</v>
      </c>
      <c r="D63" s="7">
        <f>D43</f>
        <v>19608.765119999993</v>
      </c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Q63" s="13"/>
    </row>
    <row r="64" spans="1:17">
      <c r="A64" s="14"/>
      <c r="B64" s="8" t="s">
        <v>18</v>
      </c>
      <c r="C64" s="7">
        <f t="shared" si="3"/>
        <v>4174330.9915200011</v>
      </c>
      <c r="D64" s="7">
        <f>E43</f>
        <v>28414.512000000013</v>
      </c>
      <c r="E64" s="8"/>
      <c r="F64" s="8"/>
      <c r="G64" s="8"/>
      <c r="H64" s="8"/>
      <c r="I64" s="8"/>
      <c r="J64" s="478" t="s">
        <v>32</v>
      </c>
      <c r="K64" s="479"/>
      <c r="L64" s="8"/>
      <c r="M64" s="8"/>
      <c r="N64" s="8"/>
      <c r="O64" s="8"/>
      <c r="Q64" s="13"/>
    </row>
    <row r="65" spans="1:17">
      <c r="A65" s="14"/>
      <c r="B65" s="8" t="s">
        <v>19</v>
      </c>
      <c r="C65" s="7">
        <f t="shared" si="3"/>
        <v>4202745.5035200007</v>
      </c>
      <c r="D65" s="7">
        <f>F43</f>
        <v>37327.492799999985</v>
      </c>
      <c r="E65" s="8"/>
      <c r="F65" s="8"/>
      <c r="G65" s="8"/>
      <c r="H65" s="8"/>
      <c r="I65" s="8"/>
      <c r="J65" s="480">
        <f>N46/(N53*G35)</f>
        <v>0.37551413466665945</v>
      </c>
      <c r="K65" s="481"/>
      <c r="L65" s="8"/>
      <c r="M65" s="8"/>
      <c r="N65" s="8"/>
      <c r="O65" s="8"/>
      <c r="Q65" s="13"/>
    </row>
    <row r="66" spans="1:17">
      <c r="A66" s="14"/>
      <c r="B66" s="8" t="s">
        <v>20</v>
      </c>
      <c r="C66" s="7">
        <f t="shared" si="3"/>
        <v>4240072.9963200008</v>
      </c>
      <c r="D66" s="7">
        <f>G43</f>
        <v>35849.193600000013</v>
      </c>
      <c r="E66" s="8"/>
      <c r="F66" s="8"/>
      <c r="G66" s="8"/>
      <c r="H66" s="8"/>
      <c r="I66" s="8"/>
      <c r="J66" s="32"/>
      <c r="K66" s="33"/>
      <c r="L66" s="8"/>
      <c r="M66" s="8"/>
      <c r="N66" s="8"/>
      <c r="O66" s="8"/>
      <c r="Q66" s="13"/>
    </row>
    <row r="67" spans="1:17">
      <c r="A67" s="14"/>
      <c r="B67" s="8" t="s">
        <v>21</v>
      </c>
      <c r="C67" s="7">
        <f t="shared" si="3"/>
        <v>4275922.1899200007</v>
      </c>
      <c r="D67" s="7">
        <f>H43</f>
        <v>33626.097600000001</v>
      </c>
      <c r="E67" s="8"/>
      <c r="F67" s="8"/>
      <c r="G67" s="8"/>
      <c r="H67" s="8"/>
      <c r="I67" s="8"/>
      <c r="J67" s="32" t="s">
        <v>45</v>
      </c>
      <c r="K67" s="33"/>
      <c r="L67" s="8"/>
      <c r="M67" s="8"/>
      <c r="N67" s="8"/>
      <c r="O67" s="8"/>
      <c r="P67" s="8"/>
      <c r="Q67" s="13"/>
    </row>
    <row r="68" spans="1:17">
      <c r="A68" s="14"/>
      <c r="B68" s="8" t="s">
        <v>22</v>
      </c>
      <c r="C68" s="7">
        <f t="shared" si="3"/>
        <v>4309548.2875200007</v>
      </c>
      <c r="D68" s="7">
        <f>I43</f>
        <v>52688.541600000019</v>
      </c>
      <c r="E68" s="8"/>
      <c r="F68" s="8"/>
      <c r="G68" s="8"/>
      <c r="H68" s="8"/>
      <c r="I68" s="8"/>
      <c r="J68" s="32" t="s">
        <v>46</v>
      </c>
      <c r="K68" s="33">
        <v>1</v>
      </c>
      <c r="L68" s="8"/>
      <c r="M68" s="8"/>
      <c r="N68" s="8"/>
      <c r="O68" s="8"/>
      <c r="P68" s="8"/>
      <c r="Q68" s="13"/>
    </row>
    <row r="69" spans="1:17">
      <c r="A69" s="14"/>
      <c r="B69" s="8" t="s">
        <v>23</v>
      </c>
      <c r="C69" s="7">
        <f t="shared" si="3"/>
        <v>4362236.8291200008</v>
      </c>
      <c r="D69" s="7">
        <f>J43</f>
        <v>48862.893600000003</v>
      </c>
      <c r="E69" s="8"/>
      <c r="F69" s="8"/>
      <c r="G69" s="8"/>
      <c r="H69" s="8"/>
      <c r="I69" s="8"/>
      <c r="J69" s="32" t="s">
        <v>47</v>
      </c>
      <c r="K69" s="33">
        <v>1.5</v>
      </c>
      <c r="L69" s="8"/>
      <c r="M69" s="8"/>
      <c r="N69" s="8"/>
      <c r="O69" s="8"/>
      <c r="P69" s="8"/>
      <c r="Q69" s="13"/>
    </row>
    <row r="70" spans="1:17">
      <c r="A70" s="14"/>
      <c r="B70" s="8" t="s">
        <v>24</v>
      </c>
      <c r="C70" s="7">
        <f t="shared" si="3"/>
        <v>4411099.7227200009</v>
      </c>
      <c r="D70" s="7">
        <f>K43</f>
        <v>50706.972000000031</v>
      </c>
      <c r="E70" s="8"/>
      <c r="F70" s="8"/>
      <c r="G70" s="8"/>
      <c r="H70" s="8"/>
      <c r="I70" s="8"/>
      <c r="J70" s="32" t="s">
        <v>48</v>
      </c>
      <c r="K70" s="33">
        <v>2</v>
      </c>
      <c r="L70" s="8"/>
      <c r="M70" s="8"/>
      <c r="N70" s="8"/>
      <c r="O70" s="8"/>
      <c r="P70" s="8"/>
      <c r="Q70" s="13"/>
    </row>
    <row r="71" spans="1:17">
      <c r="A71" s="14"/>
      <c r="B71" s="8" t="s">
        <v>25</v>
      </c>
      <c r="C71" s="7">
        <f t="shared" si="3"/>
        <v>4461806.694720001</v>
      </c>
      <c r="D71" s="7">
        <f>L43</f>
        <v>43373.865599999997</v>
      </c>
      <c r="E71" s="8"/>
      <c r="F71" s="8"/>
      <c r="G71" s="8"/>
      <c r="H71" s="8"/>
      <c r="I71" s="8"/>
      <c r="J71" s="32" t="s">
        <v>49</v>
      </c>
      <c r="K71" s="33">
        <v>2.5</v>
      </c>
      <c r="L71" s="8"/>
      <c r="M71" s="8"/>
      <c r="N71" s="8"/>
      <c r="O71" s="8"/>
      <c r="P71" s="8"/>
      <c r="Q71" s="13"/>
    </row>
    <row r="72" spans="1:17">
      <c r="A72" s="14"/>
      <c r="B72" s="8" t="s">
        <v>26</v>
      </c>
      <c r="C72" s="7">
        <f t="shared" si="3"/>
        <v>4505180.5603200011</v>
      </c>
      <c r="D72" s="7">
        <f>M43</f>
        <v>27875.376000000007</v>
      </c>
      <c r="E72" s="8"/>
      <c r="F72" s="8"/>
      <c r="G72" s="8"/>
      <c r="H72" s="8"/>
      <c r="I72" s="8"/>
      <c r="J72" s="34" t="s">
        <v>50</v>
      </c>
      <c r="K72" s="35">
        <v>3</v>
      </c>
      <c r="L72" s="8"/>
      <c r="M72" s="8"/>
      <c r="N72" s="8"/>
      <c r="O72" s="8"/>
      <c r="P72" s="8"/>
      <c r="Q72" s="13"/>
    </row>
    <row r="73" spans="1:17">
      <c r="A73" s="14"/>
      <c r="B73" s="8" t="s">
        <v>31</v>
      </c>
      <c r="C73" s="8"/>
      <c r="D73" s="7">
        <f>C72+D72</f>
        <v>4533055.9363200013</v>
      </c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13"/>
    </row>
    <row r="74" spans="1:17">
      <c r="A74" s="16"/>
      <c r="B74" s="16"/>
      <c r="C74" s="16"/>
      <c r="D74" s="23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7"/>
    </row>
    <row r="75" spans="1:17">
      <c r="A75" s="8"/>
      <c r="B75" s="8"/>
      <c r="C75" s="8"/>
      <c r="D75" s="7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</row>
    <row r="76" spans="1:17">
      <c r="A76" s="3" t="s">
        <v>36</v>
      </c>
    </row>
    <row r="77" spans="1:17">
      <c r="A77" s="9" t="s">
        <v>0</v>
      </c>
      <c r="B77" s="25"/>
      <c r="C77" s="27">
        <v>0.35</v>
      </c>
      <c r="D77" s="9" t="s">
        <v>1</v>
      </c>
      <c r="E77" s="25"/>
      <c r="F77" s="27">
        <v>0.3</v>
      </c>
      <c r="G77" s="9" t="s">
        <v>2</v>
      </c>
      <c r="H77" s="25"/>
      <c r="I77" s="27">
        <v>0.2</v>
      </c>
      <c r="J77" s="9" t="s">
        <v>33</v>
      </c>
      <c r="K77" s="25"/>
      <c r="L77" s="27">
        <v>0.1</v>
      </c>
      <c r="M77" s="9" t="s">
        <v>32</v>
      </c>
      <c r="N77" s="25"/>
      <c r="O77" s="27">
        <v>0.05</v>
      </c>
      <c r="P77" s="9" t="s">
        <v>35</v>
      </c>
      <c r="Q77" s="11"/>
    </row>
    <row r="78" spans="1:17">
      <c r="A78" s="12" t="s">
        <v>34</v>
      </c>
      <c r="B78" s="8"/>
      <c r="C78" s="13"/>
      <c r="D78" s="12" t="s">
        <v>34</v>
      </c>
      <c r="E78" s="8"/>
      <c r="F78" s="13"/>
      <c r="G78" s="12" t="s">
        <v>34</v>
      </c>
      <c r="H78" s="8"/>
      <c r="I78" s="13"/>
      <c r="J78" s="12" t="s">
        <v>34</v>
      </c>
      <c r="K78" s="8"/>
      <c r="L78" s="13"/>
      <c r="M78" s="12" t="s">
        <v>34</v>
      </c>
      <c r="N78" s="8"/>
      <c r="O78" s="13"/>
      <c r="P78" s="14"/>
      <c r="Q78" s="13"/>
    </row>
    <row r="79" spans="1:17">
      <c r="A79" s="26">
        <v>4</v>
      </c>
      <c r="B79" s="8"/>
      <c r="C79" s="13"/>
      <c r="D79" s="26">
        <v>5</v>
      </c>
      <c r="E79" s="8"/>
      <c r="F79" s="13"/>
      <c r="G79" s="26">
        <v>3</v>
      </c>
      <c r="H79" s="8"/>
      <c r="I79" s="13"/>
      <c r="J79" s="26">
        <v>2</v>
      </c>
      <c r="K79" s="8"/>
      <c r="L79" s="13"/>
      <c r="M79" s="26">
        <v>5</v>
      </c>
      <c r="N79" s="8"/>
      <c r="O79" s="13"/>
      <c r="P79" s="482">
        <f>(A79*C77)+(D79*F77)+(G79*I77)+(J79*L77)+M79*O77</f>
        <v>3.95</v>
      </c>
      <c r="Q79" s="483"/>
    </row>
    <row r="80" spans="1:17">
      <c r="A80" s="14"/>
      <c r="B80" s="8"/>
      <c r="C80" s="13"/>
      <c r="D80" s="14"/>
      <c r="E80" s="8"/>
      <c r="F80" s="13"/>
      <c r="G80" s="14"/>
      <c r="H80" s="8"/>
      <c r="I80" s="13"/>
      <c r="J80" s="14"/>
      <c r="K80" s="8"/>
      <c r="L80" s="13"/>
      <c r="M80" s="14"/>
      <c r="N80" s="8"/>
      <c r="O80" s="13"/>
      <c r="P80" s="482"/>
      <c r="Q80" s="483"/>
    </row>
    <row r="81" spans="1:17">
      <c r="A81" s="15"/>
      <c r="B81" s="16"/>
      <c r="C81" s="17"/>
      <c r="D81" s="15"/>
      <c r="E81" s="16"/>
      <c r="F81" s="17"/>
      <c r="G81" s="15"/>
      <c r="H81" s="16"/>
      <c r="I81" s="17"/>
      <c r="J81" s="15"/>
      <c r="K81" s="16"/>
      <c r="L81" s="17"/>
      <c r="M81" s="15"/>
      <c r="N81" s="16"/>
      <c r="O81" s="17"/>
      <c r="P81" s="15"/>
      <c r="Q81" s="17"/>
    </row>
  </sheetData>
  <mergeCells count="39">
    <mergeCell ref="B3:Q5"/>
    <mergeCell ref="K23:Q24"/>
    <mergeCell ref="K26:Q27"/>
    <mergeCell ref="A39:A40"/>
    <mergeCell ref="A42:A43"/>
    <mergeCell ref="P42:Q42"/>
    <mergeCell ref="P43:Q43"/>
    <mergeCell ref="A3:A5"/>
    <mergeCell ref="A11:A13"/>
    <mergeCell ref="A29:A31"/>
    <mergeCell ref="B29:Q31"/>
    <mergeCell ref="A15:A17"/>
    <mergeCell ref="A19:A21"/>
    <mergeCell ref="B19:Q21"/>
    <mergeCell ref="B15:Q17"/>
    <mergeCell ref="J61:K61"/>
    <mergeCell ref="G35:G36"/>
    <mergeCell ref="A35:B36"/>
    <mergeCell ref="C35:C36"/>
    <mergeCell ref="E35:F36"/>
    <mergeCell ref="A49:A50"/>
    <mergeCell ref="A52:A53"/>
    <mergeCell ref="A56:A57"/>
    <mergeCell ref="J64:K64"/>
    <mergeCell ref="J65:K65"/>
    <mergeCell ref="P79:Q80"/>
    <mergeCell ref="A7:A9"/>
    <mergeCell ref="P52:Q52"/>
    <mergeCell ref="P53:Q53"/>
    <mergeCell ref="A26:A27"/>
    <mergeCell ref="B26:H27"/>
    <mergeCell ref="J26:J27"/>
    <mergeCell ref="A23:A24"/>
    <mergeCell ref="B23:H24"/>
    <mergeCell ref="J23:J24"/>
    <mergeCell ref="B11:Q13"/>
    <mergeCell ref="B7:Q9"/>
    <mergeCell ref="A45:A46"/>
    <mergeCell ref="J60:K60"/>
  </mergeCells>
  <conditionalFormatting sqref="A79 D79 G79 J79 M79">
    <cfRule type="iconSet" priority="2">
      <iconSet>
        <cfvo type="percent" val="0"/>
        <cfvo type="num" val="2"/>
        <cfvo type="num" val="4"/>
      </iconSet>
    </cfRule>
  </conditionalFormatting>
  <conditionalFormatting sqref="P79:Q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pageSetup paperSize="0" orientation="portrait" horizontalDpi="0" verticalDpi="0" copies="0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 enableFormatConditionsCalculation="0"/>
  <dimension ref="A1:H25"/>
  <sheetViews>
    <sheetView showGridLines="0" showRowColHeaders="0" workbookViewId="0"/>
  </sheetViews>
  <sheetFormatPr baseColWidth="10" defaultColWidth="0" defaultRowHeight="14" zeroHeight="1" x14ac:dyDescent="0"/>
  <cols>
    <col min="1" max="7" width="9.1640625" customWidth="1"/>
    <col min="8" max="8" width="11" customWidth="1"/>
    <col min="9" max="16384" width="9.1640625" hidden="1"/>
  </cols>
  <sheetData>
    <row r="1" spans="2:6">
      <c r="B1" s="110"/>
      <c r="C1" s="110"/>
      <c r="D1" s="110"/>
      <c r="E1" s="110"/>
      <c r="F1" s="110"/>
    </row>
    <row r="2" spans="2:6"/>
    <row r="3" spans="2:6"/>
    <row r="4" spans="2:6"/>
    <row r="5" spans="2:6"/>
    <row r="6" spans="2:6"/>
    <row r="7" spans="2:6"/>
    <row r="8" spans="2:6"/>
    <row r="9" spans="2:6"/>
    <row r="10" spans="2:6"/>
    <row r="11" spans="2:6"/>
    <row r="12" spans="2:6"/>
    <row r="13" spans="2:6"/>
    <row r="14" spans="2:6"/>
    <row r="15" spans="2:6"/>
    <row r="16" spans="2:6"/>
    <row r="17"/>
    <row r="18"/>
    <row r="19"/>
    <row r="20"/>
    <row r="21"/>
    <row r="22"/>
    <row r="23"/>
    <row r="24"/>
    <row r="25"/>
  </sheetData>
  <sheetProtection password="EAEB" sheet="1" objects="1" scenarios="1" selectLockedCells="1" selectUnlockedCells="1"/>
  <pageMargins left="0.511811024" right="0.511811024" top="0.78740157499999996" bottom="0.78740157499999996" header="0.31496062000000002" footer="0.31496062000000002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6" enableFormatConditionsCalculation="0"/>
  <dimension ref="A1:T84"/>
  <sheetViews>
    <sheetView showGridLines="0" showRowColHeaders="0" topLeftCell="A44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"&amp;Referência!D12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c7'!F13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Referência!D12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7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"&amp;Referência!D12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c7'!F16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Referência!D12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pageSetup orientation="portrait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8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"&amp;Referência!D12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c7'!F19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Referência!D12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9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"&amp;Referência!D13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c8'!B7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Referência!D13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90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"&amp;Referência!D13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c8'!B10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Referência!D13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91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"&amp;Referência!D13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c8'!B13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Referência!D13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92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"&amp;Referência!D13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c8'!B16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Referência!D13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93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"&amp;Referência!D13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c8'!B19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Referência!D13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94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"&amp;Referência!D13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c8'!E7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Referência!D13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95" enableFormatConditionsCalculation="0"/>
  <dimension ref="A1:S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21" customWidth="1"/>
    <col min="20" max="16384" width="11.5" style="121" hidden="1"/>
  </cols>
  <sheetData>
    <row r="1" spans="2:18"/>
    <row r="2" spans="2:18" ht="20">
      <c r="B2" s="569" t="str">
        <f>"Plano tático de "&amp;Referência!D13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</row>
    <row r="3" spans="2:18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c8'!E10</f>
        <v>0</v>
      </c>
      <c r="I3" s="429"/>
      <c r="J3" s="307"/>
      <c r="K3" s="307"/>
      <c r="L3" s="307"/>
      <c r="M3" s="307"/>
    </row>
    <row r="4" spans="2:18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</row>
    <row r="5" spans="2:18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</row>
    <row r="6" spans="2:18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</row>
    <row r="7" spans="2:18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</row>
    <row r="8" spans="2:18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</row>
    <row r="9" spans="2:18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</row>
    <row r="10" spans="2:18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</row>
    <row r="11" spans="2:18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</row>
    <row r="12" spans="2:18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</row>
    <row r="13" spans="2:18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</row>
    <row r="14" spans="2:18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</row>
    <row r="15" spans="2:18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</row>
    <row r="16" spans="2:18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</row>
    <row r="17" spans="2:18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</row>
    <row r="18" spans="2:18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</row>
    <row r="19" spans="2:18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</row>
    <row r="20" spans="2:18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</row>
    <row r="21" spans="2:18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</row>
    <row r="22" spans="2:18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</row>
    <row r="23" spans="2:18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</row>
    <row r="24" spans="2:18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</row>
    <row r="25" spans="2:18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</row>
    <row r="26" spans="2:18"/>
    <row r="27" spans="2:18">
      <c r="B27" s="549" t="s">
        <v>9</v>
      </c>
      <c r="C27" s="565">
        <f>Referência!D13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</row>
    <row r="28" spans="2:18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</row>
    <row r="29" spans="2:18"/>
    <row r="30" spans="2:18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</row>
    <row r="31" spans="2:18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</row>
    <row r="32" spans="2:18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</row>
    <row r="33" spans="2:18"/>
    <row r="34" spans="2:18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</row>
    <row r="35" spans="2:18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</row>
    <row r="36" spans="2:18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</row>
    <row r="37" spans="2:18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</row>
    <row r="38" spans="2:18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</row>
    <row r="39" spans="2:18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</row>
    <row r="40" spans="2:18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</row>
    <row r="41" spans="2:18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</row>
    <row r="42" spans="2:18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</row>
    <row r="43" spans="2:18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</row>
    <row r="44" spans="2:18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</row>
    <row r="45" spans="2:18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</row>
    <row r="46" spans="2:18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</row>
    <row r="47" spans="2:18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</row>
    <row r="48" spans="2:18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</row>
    <row r="49" spans="2:18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18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</row>
    <row r="82" spans="2:18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</row>
    <row r="83" spans="2:18"/>
    <row r="84" spans="2:18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 enableFormatConditionsCalculation="0"/>
  <dimension ref="A1:P26"/>
  <sheetViews>
    <sheetView showGridLines="0" showRowColHeaders="0" workbookViewId="0"/>
  </sheetViews>
  <sheetFormatPr baseColWidth="10" defaultColWidth="0" defaultRowHeight="14" zeroHeight="1" x14ac:dyDescent="0"/>
  <cols>
    <col min="1" max="1" width="15.5" style="111" customWidth="1"/>
    <col min="2" max="3" width="9.1640625" style="111" customWidth="1"/>
    <col min="4" max="4" width="3.6640625" style="111" customWidth="1"/>
    <col min="5" max="5" width="13.6640625" style="111" customWidth="1"/>
    <col min="6" max="7" width="9.1640625" style="111" customWidth="1"/>
    <col min="8" max="8" width="3.6640625" style="111" customWidth="1"/>
    <col min="9" max="9" width="15.5" customWidth="1"/>
    <col min="10" max="15" width="9.1640625" hidden="1" customWidth="1"/>
    <col min="16" max="16" width="20.5" hidden="1" customWidth="1"/>
    <col min="17" max="16384" width="9.1640625" hidden="1"/>
  </cols>
  <sheetData>
    <row r="1" spans="1:9">
      <c r="A1"/>
      <c r="B1"/>
      <c r="C1"/>
      <c r="D1"/>
      <c r="E1"/>
      <c r="F1"/>
      <c r="G1"/>
      <c r="H1"/>
    </row>
    <row r="2" spans="1:9">
      <c r="A2" s="511" t="str">
        <f>"Categoria selecionada: "&amp;Referência!D6</f>
        <v xml:space="preserve">Categoria selecionada: </v>
      </c>
      <c r="B2" s="511"/>
      <c r="C2" s="511"/>
      <c r="D2" s="511"/>
      <c r="E2" s="511"/>
      <c r="F2" s="511"/>
      <c r="G2" s="511"/>
      <c r="H2" s="511"/>
      <c r="I2" s="511"/>
    </row>
    <row r="3" spans="1:9" ht="7.5" customHeight="1">
      <c r="A3"/>
      <c r="B3"/>
      <c r="C3"/>
      <c r="D3"/>
      <c r="E3"/>
      <c r="F3"/>
      <c r="G3"/>
      <c r="H3"/>
    </row>
    <row r="4" spans="1:9">
      <c r="A4"/>
      <c r="B4"/>
      <c r="C4"/>
      <c r="D4"/>
      <c r="E4"/>
      <c r="F4"/>
      <c r="G4"/>
      <c r="H4"/>
    </row>
    <row r="5" spans="1:9">
      <c r="A5"/>
      <c r="B5"/>
      <c r="E5"/>
      <c r="F5"/>
      <c r="G5"/>
      <c r="H5"/>
    </row>
    <row r="6" spans="1:9" ht="15" thickBot="1">
      <c r="A6"/>
      <c r="B6"/>
      <c r="C6"/>
      <c r="D6"/>
      <c r="E6"/>
      <c r="F6"/>
      <c r="G6"/>
      <c r="H6"/>
    </row>
    <row r="7" spans="1:9">
      <c r="A7" s="407">
        <f>B7</f>
        <v>0</v>
      </c>
      <c r="B7" s="505"/>
      <c r="C7" s="512"/>
      <c r="D7" s="509" t="s">
        <v>201</v>
      </c>
      <c r="E7" s="407">
        <f>F7</f>
        <v>0</v>
      </c>
      <c r="F7" s="505"/>
      <c r="G7" s="506"/>
      <c r="H7" s="509" t="s">
        <v>201</v>
      </c>
      <c r="I7" s="406"/>
    </row>
    <row r="8" spans="1:9" ht="15" thickBot="1">
      <c r="A8" s="408"/>
      <c r="B8" s="507"/>
      <c r="C8" s="513"/>
      <c r="D8" s="510"/>
      <c r="E8" s="408"/>
      <c r="F8" s="507"/>
      <c r="G8" s="508"/>
      <c r="H8" s="510"/>
      <c r="I8" s="406"/>
    </row>
    <row r="9" spans="1:9" ht="15" thickBot="1">
      <c r="A9" s="408"/>
      <c r="B9"/>
      <c r="C9"/>
      <c r="D9"/>
      <c r="E9" s="408"/>
      <c r="F9"/>
      <c r="G9"/>
      <c r="H9"/>
      <c r="I9" s="406"/>
    </row>
    <row r="10" spans="1:9">
      <c r="A10" s="407">
        <f>B10</f>
        <v>0</v>
      </c>
      <c r="B10" s="505"/>
      <c r="C10" s="506"/>
      <c r="D10" s="509" t="s">
        <v>201</v>
      </c>
      <c r="E10" s="407">
        <f>F10</f>
        <v>0</v>
      </c>
      <c r="F10" s="505"/>
      <c r="G10" s="506"/>
      <c r="H10" s="509" t="s">
        <v>201</v>
      </c>
      <c r="I10" s="406"/>
    </row>
    <row r="11" spans="1:9" ht="15" thickBot="1">
      <c r="A11" s="408"/>
      <c r="B11" s="507"/>
      <c r="C11" s="508"/>
      <c r="D11" s="510"/>
      <c r="E11" s="408"/>
      <c r="F11" s="507"/>
      <c r="G11" s="508"/>
      <c r="H11" s="510"/>
      <c r="I11" s="406"/>
    </row>
    <row r="12" spans="1:9" ht="15" thickBot="1">
      <c r="A12" s="408"/>
      <c r="B12"/>
      <c r="C12"/>
      <c r="D12"/>
      <c r="E12" s="408"/>
      <c r="F12"/>
      <c r="G12"/>
      <c r="H12"/>
      <c r="I12" s="406"/>
    </row>
    <row r="13" spans="1:9">
      <c r="A13" s="407">
        <f>B13</f>
        <v>0</v>
      </c>
      <c r="B13" s="505"/>
      <c r="C13" s="506"/>
      <c r="D13" s="509" t="s">
        <v>201</v>
      </c>
      <c r="E13" s="407">
        <f>F13</f>
        <v>0</v>
      </c>
      <c r="F13" s="505"/>
      <c r="G13" s="506"/>
      <c r="H13" s="509" t="s">
        <v>201</v>
      </c>
      <c r="I13" s="406"/>
    </row>
    <row r="14" spans="1:9" ht="15" thickBot="1">
      <c r="A14" s="408"/>
      <c r="B14" s="507"/>
      <c r="C14" s="508"/>
      <c r="D14" s="510"/>
      <c r="E14" s="408"/>
      <c r="F14" s="507"/>
      <c r="G14" s="508"/>
      <c r="H14" s="510"/>
      <c r="I14" s="406"/>
    </row>
    <row r="15" spans="1:9" ht="15" thickBot="1">
      <c r="A15" s="408"/>
      <c r="B15"/>
      <c r="C15"/>
      <c r="D15"/>
      <c r="E15" s="408"/>
      <c r="F15"/>
      <c r="G15"/>
      <c r="H15"/>
      <c r="I15" s="406"/>
    </row>
    <row r="16" spans="1:9">
      <c r="A16" s="407">
        <f>B16</f>
        <v>0</v>
      </c>
      <c r="B16" s="505"/>
      <c r="C16" s="506"/>
      <c r="D16" s="509" t="s">
        <v>201</v>
      </c>
      <c r="E16" s="407">
        <f>F16</f>
        <v>0</v>
      </c>
      <c r="F16" s="505"/>
      <c r="G16" s="506"/>
      <c r="H16" s="509" t="s">
        <v>201</v>
      </c>
      <c r="I16" s="406"/>
    </row>
    <row r="17" spans="1:9" ht="15" thickBot="1">
      <c r="A17" s="408"/>
      <c r="B17" s="507"/>
      <c r="C17" s="508"/>
      <c r="D17" s="510"/>
      <c r="E17" s="408"/>
      <c r="F17" s="507"/>
      <c r="G17" s="508"/>
      <c r="H17" s="510"/>
      <c r="I17" s="406"/>
    </row>
    <row r="18" spans="1:9" ht="15" thickBot="1">
      <c r="A18" s="408"/>
      <c r="B18"/>
      <c r="C18"/>
      <c r="D18"/>
      <c r="E18" s="408"/>
      <c r="F18"/>
      <c r="G18"/>
      <c r="H18"/>
      <c r="I18" s="406"/>
    </row>
    <row r="19" spans="1:9">
      <c r="A19" s="407">
        <f>B19</f>
        <v>0</v>
      </c>
      <c r="B19" s="505"/>
      <c r="C19" s="506"/>
      <c r="D19" s="509" t="s">
        <v>201</v>
      </c>
      <c r="E19" s="407">
        <f>F19</f>
        <v>0</v>
      </c>
      <c r="F19" s="505"/>
      <c r="G19" s="506"/>
      <c r="H19" s="509" t="s">
        <v>201</v>
      </c>
      <c r="I19" s="406"/>
    </row>
    <row r="20" spans="1:9" ht="15" thickBot="1">
      <c r="A20" s="408"/>
      <c r="B20" s="507"/>
      <c r="C20" s="508"/>
      <c r="D20" s="510"/>
      <c r="E20" s="408"/>
      <c r="F20" s="507"/>
      <c r="G20" s="508"/>
      <c r="H20" s="510"/>
      <c r="I20" s="406"/>
    </row>
    <row r="21" spans="1:9">
      <c r="I21" s="406"/>
    </row>
    <row r="22" spans="1:9"/>
    <row r="23" spans="1:9"/>
    <row r="24" spans="1:9"/>
    <row r="25" spans="1:9"/>
    <row r="26" spans="1:9"/>
  </sheetData>
  <sheetProtection password="EAEB" sheet="1" objects="1" scenarios="1"/>
  <protectedRanges>
    <protectedRange sqref="B7 B10 B13 B16 B19 F7 F10 F13 F16 F19" name="Intervalo1"/>
  </protectedRanges>
  <mergeCells count="21">
    <mergeCell ref="B16:C17"/>
    <mergeCell ref="D16:D17"/>
    <mergeCell ref="A2:I2"/>
    <mergeCell ref="B7:C8"/>
    <mergeCell ref="D7:D8"/>
    <mergeCell ref="B19:C20"/>
    <mergeCell ref="D19:D20"/>
    <mergeCell ref="F7:G8"/>
    <mergeCell ref="H7:H8"/>
    <mergeCell ref="F10:G11"/>
    <mergeCell ref="H10:H11"/>
    <mergeCell ref="F13:G14"/>
    <mergeCell ref="H13:H14"/>
    <mergeCell ref="F16:G17"/>
    <mergeCell ref="H16:H17"/>
    <mergeCell ref="F19:G20"/>
    <mergeCell ref="H19:H20"/>
    <mergeCell ref="B10:C11"/>
    <mergeCell ref="D10:D11"/>
    <mergeCell ref="B13:C14"/>
    <mergeCell ref="D13:D14"/>
  </mergeCells>
  <hyperlinks>
    <hyperlink ref="D7:D8" location="'c1a1'!A1" display="IR"/>
    <hyperlink ref="D10:D11" location="'c1a2'!A1" display="IR"/>
    <hyperlink ref="D13:D14" location="'c1a3'!A1" display="IR"/>
    <hyperlink ref="D16:D17" location="'c1a4'!A1" display="IR"/>
    <hyperlink ref="D19:D20" location="'c1a5'!A1" display="IR"/>
    <hyperlink ref="H7:H8" location="'c1a6'!A1" display="IR"/>
    <hyperlink ref="H10:H11" location="'c1a7'!A1" display="IR"/>
    <hyperlink ref="H13:H14" location="'c1a8'!A1" display="IR"/>
    <hyperlink ref="H16:H17" location="'c1a9'!A1" display="IR"/>
    <hyperlink ref="H19:H20" location="'c1a10'!A1" display="IR"/>
  </hyperlinks>
  <pageMargins left="0.511811024" right="0.511811024" top="0.78740157499999996" bottom="0.78740157499999996" header="0.31496062000000002" footer="0.31496062000000002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96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"&amp;Referência!D13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c8'!E13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Referência!D13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97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"&amp;Referência!D13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c8'!E16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Referência!D13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98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"&amp;Referência!D13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c8'!E19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Referência!D13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99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"&amp;Referência!D14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c9'!B7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Referência!D14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00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"&amp;Referência!D14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c9'!B10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Referência!D14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pageSetup orientation="portrait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01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"&amp;Referência!D14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c9'!B13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Referência!D14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02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"&amp;Referência!D14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c9'!B16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Referência!D14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03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"&amp;Referência!D14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c9'!B19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Referência!D14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04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"&amp;Referência!D14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c9'!E7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Referência!D14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2"/>
    <protectedRange sqref="H3 C4:R6 C8:R10 C12:R14 C16:R18 C20:R22 C24:I25 L24:R25 L27:R28 C30:R32 E34 H36:H37 D36:D37 C41:N41 C44:N44 C47:N47 D78 B80 E80 G78 H80 J78 K80 M78 N80 P78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05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"&amp;Referência!D14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c9'!E10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Referência!D14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 enableFormatConditionsCalculation="0"/>
  <dimension ref="A1:P26"/>
  <sheetViews>
    <sheetView showGridLines="0" showRowColHeaders="0" workbookViewId="0"/>
  </sheetViews>
  <sheetFormatPr baseColWidth="10" defaultColWidth="0" defaultRowHeight="0" customHeight="1" zeroHeight="1" x14ac:dyDescent="0"/>
  <cols>
    <col min="1" max="1" width="15.5" style="111" customWidth="1"/>
    <col min="2" max="3" width="9.1640625" style="111" customWidth="1"/>
    <col min="4" max="4" width="3.6640625" style="111" customWidth="1"/>
    <col min="5" max="5" width="13.6640625" style="111" customWidth="1"/>
    <col min="6" max="7" width="9.1640625" style="111" customWidth="1"/>
    <col min="8" max="8" width="3.6640625" style="111" customWidth="1"/>
    <col min="9" max="9" width="15.5" customWidth="1"/>
    <col min="10" max="15" width="9.1640625" hidden="1" customWidth="1"/>
    <col min="16" max="16" width="20.5" hidden="1" customWidth="1"/>
    <col min="17" max="16384" width="9.1640625" hidden="1"/>
  </cols>
  <sheetData>
    <row r="1" spans="1:9" ht="14">
      <c r="A1"/>
      <c r="B1"/>
      <c r="C1"/>
      <c r="D1"/>
      <c r="E1"/>
      <c r="F1"/>
      <c r="G1"/>
      <c r="H1"/>
    </row>
    <row r="2" spans="1:9" ht="14">
      <c r="A2" s="511" t="str">
        <f>"Categoria selecionada: "&amp;Referência!D7</f>
        <v xml:space="preserve">Categoria selecionada: </v>
      </c>
      <c r="B2" s="511"/>
      <c r="C2" s="511"/>
      <c r="D2" s="511"/>
      <c r="E2" s="511"/>
      <c r="F2" s="511"/>
      <c r="G2" s="511"/>
      <c r="H2" s="511"/>
      <c r="I2" s="511"/>
    </row>
    <row r="3" spans="1:9" ht="7.5" customHeight="1">
      <c r="A3"/>
      <c r="B3"/>
      <c r="C3"/>
      <c r="D3"/>
      <c r="E3"/>
      <c r="F3"/>
      <c r="G3"/>
      <c r="H3"/>
    </row>
    <row r="4" spans="1:9" ht="14">
      <c r="A4"/>
      <c r="B4"/>
      <c r="C4"/>
      <c r="D4"/>
      <c r="E4"/>
      <c r="F4"/>
      <c r="G4"/>
      <c r="H4"/>
    </row>
    <row r="5" spans="1:9" ht="14">
      <c r="A5"/>
      <c r="B5"/>
      <c r="E5"/>
      <c r="F5"/>
      <c r="G5"/>
      <c r="H5"/>
    </row>
    <row r="6" spans="1:9" ht="15" thickBot="1">
      <c r="A6"/>
      <c r="B6"/>
      <c r="C6"/>
      <c r="D6"/>
      <c r="E6"/>
      <c r="F6"/>
      <c r="G6"/>
      <c r="H6"/>
    </row>
    <row r="7" spans="1:9" ht="14">
      <c r="A7" s="407">
        <f>B7</f>
        <v>0</v>
      </c>
      <c r="B7" s="505"/>
      <c r="C7" s="506"/>
      <c r="D7" s="509" t="s">
        <v>201</v>
      </c>
      <c r="E7" s="407">
        <f>F7</f>
        <v>0</v>
      </c>
      <c r="F7" s="505"/>
      <c r="G7" s="506"/>
      <c r="H7" s="509" t="s">
        <v>201</v>
      </c>
      <c r="I7" s="406"/>
    </row>
    <row r="8" spans="1:9" ht="15" thickBot="1">
      <c r="A8" s="408"/>
      <c r="B8" s="507"/>
      <c r="C8" s="508"/>
      <c r="D8" s="510"/>
      <c r="E8" s="408"/>
      <c r="F8" s="507"/>
      <c r="G8" s="508"/>
      <c r="H8" s="510"/>
      <c r="I8" s="406"/>
    </row>
    <row r="9" spans="1:9" ht="15" thickBot="1">
      <c r="A9" s="408"/>
      <c r="B9"/>
      <c r="C9"/>
      <c r="D9"/>
      <c r="E9" s="408"/>
      <c r="F9"/>
      <c r="G9"/>
      <c r="H9"/>
      <c r="I9" s="406"/>
    </row>
    <row r="10" spans="1:9" ht="14">
      <c r="A10" s="407">
        <f>B10</f>
        <v>0</v>
      </c>
      <c r="B10" s="505"/>
      <c r="C10" s="506"/>
      <c r="D10" s="509" t="s">
        <v>201</v>
      </c>
      <c r="E10" s="407">
        <f>F10</f>
        <v>0</v>
      </c>
      <c r="F10" s="505"/>
      <c r="G10" s="506"/>
      <c r="H10" s="509" t="s">
        <v>201</v>
      </c>
      <c r="I10" s="406"/>
    </row>
    <row r="11" spans="1:9" ht="15" thickBot="1">
      <c r="A11" s="408"/>
      <c r="B11" s="507"/>
      <c r="C11" s="508"/>
      <c r="D11" s="510"/>
      <c r="E11" s="408"/>
      <c r="F11" s="507"/>
      <c r="G11" s="508"/>
      <c r="H11" s="510"/>
      <c r="I11" s="406"/>
    </row>
    <row r="12" spans="1:9" ht="15" thickBot="1">
      <c r="A12" s="408"/>
      <c r="B12"/>
      <c r="C12"/>
      <c r="D12"/>
      <c r="E12" s="408"/>
      <c r="F12"/>
      <c r="G12"/>
      <c r="H12"/>
      <c r="I12" s="406"/>
    </row>
    <row r="13" spans="1:9" ht="14">
      <c r="A13" s="407">
        <f>B13</f>
        <v>0</v>
      </c>
      <c r="B13" s="505"/>
      <c r="C13" s="506"/>
      <c r="D13" s="509" t="s">
        <v>201</v>
      </c>
      <c r="E13" s="407">
        <f>F13</f>
        <v>0</v>
      </c>
      <c r="F13" s="505"/>
      <c r="G13" s="506"/>
      <c r="H13" s="509" t="s">
        <v>201</v>
      </c>
      <c r="I13" s="406"/>
    </row>
    <row r="14" spans="1:9" ht="15" thickBot="1">
      <c r="A14" s="408"/>
      <c r="B14" s="507"/>
      <c r="C14" s="508"/>
      <c r="D14" s="510"/>
      <c r="E14" s="408"/>
      <c r="F14" s="507"/>
      <c r="G14" s="508"/>
      <c r="H14" s="510"/>
      <c r="I14" s="406"/>
    </row>
    <row r="15" spans="1:9" ht="15" thickBot="1">
      <c r="A15" s="408"/>
      <c r="B15"/>
      <c r="C15"/>
      <c r="D15"/>
      <c r="E15" s="408"/>
      <c r="F15"/>
      <c r="G15"/>
      <c r="H15"/>
      <c r="I15" s="406"/>
    </row>
    <row r="16" spans="1:9" ht="14">
      <c r="A16" s="407">
        <f>B16</f>
        <v>0</v>
      </c>
      <c r="B16" s="505"/>
      <c r="C16" s="506"/>
      <c r="D16" s="509" t="s">
        <v>201</v>
      </c>
      <c r="E16" s="407">
        <f>F16</f>
        <v>0</v>
      </c>
      <c r="F16" s="505"/>
      <c r="G16" s="506"/>
      <c r="H16" s="509" t="s">
        <v>201</v>
      </c>
      <c r="I16" s="406"/>
    </row>
    <row r="17" spans="1:9" ht="15" thickBot="1">
      <c r="A17" s="408"/>
      <c r="B17" s="507"/>
      <c r="C17" s="508"/>
      <c r="D17" s="510"/>
      <c r="E17" s="408"/>
      <c r="F17" s="507"/>
      <c r="G17" s="508"/>
      <c r="H17" s="510"/>
      <c r="I17" s="406"/>
    </row>
    <row r="18" spans="1:9" ht="15" thickBot="1">
      <c r="A18" s="408"/>
      <c r="B18"/>
      <c r="C18"/>
      <c r="D18"/>
      <c r="E18" s="408"/>
      <c r="F18"/>
      <c r="G18"/>
      <c r="H18"/>
      <c r="I18" s="406"/>
    </row>
    <row r="19" spans="1:9" ht="14">
      <c r="A19" s="407">
        <f>B19</f>
        <v>0</v>
      </c>
      <c r="B19" s="505"/>
      <c r="C19" s="506"/>
      <c r="D19" s="509" t="s">
        <v>201</v>
      </c>
      <c r="E19" s="407">
        <f>F19</f>
        <v>0</v>
      </c>
      <c r="F19" s="505"/>
      <c r="G19" s="506"/>
      <c r="H19" s="509" t="s">
        <v>201</v>
      </c>
      <c r="I19" s="406"/>
    </row>
    <row r="20" spans="1:9" ht="15" thickBot="1">
      <c r="A20" s="408"/>
      <c r="B20" s="507"/>
      <c r="C20" s="508"/>
      <c r="D20" s="510"/>
      <c r="E20" s="408"/>
      <c r="F20" s="507"/>
      <c r="G20" s="508"/>
      <c r="H20" s="510"/>
      <c r="I20" s="406"/>
    </row>
    <row r="21" spans="1:9" ht="14">
      <c r="I21" s="406"/>
    </row>
    <row r="22" spans="1:9" ht="14"/>
    <row r="23" spans="1:9" ht="14"/>
    <row r="24" spans="1:9" ht="14"/>
    <row r="25" spans="1:9" ht="14"/>
    <row r="26" spans="1:9" ht="14"/>
  </sheetData>
  <sheetProtection password="EAEB" sheet="1" objects="1" scenarios="1"/>
  <mergeCells count="21">
    <mergeCell ref="A2:I2"/>
    <mergeCell ref="B7:C8"/>
    <mergeCell ref="D7:D8"/>
    <mergeCell ref="F7:G8"/>
    <mergeCell ref="H7:H8"/>
    <mergeCell ref="B10:C11"/>
    <mergeCell ref="D10:D11"/>
    <mergeCell ref="F10:G11"/>
    <mergeCell ref="H10:H11"/>
    <mergeCell ref="B13:C14"/>
    <mergeCell ref="D13:D14"/>
    <mergeCell ref="F13:G14"/>
    <mergeCell ref="H13:H14"/>
    <mergeCell ref="B16:C17"/>
    <mergeCell ref="D16:D17"/>
    <mergeCell ref="F16:G17"/>
    <mergeCell ref="H16:H17"/>
    <mergeCell ref="B19:C20"/>
    <mergeCell ref="D19:D20"/>
    <mergeCell ref="F19:G20"/>
    <mergeCell ref="H19:H20"/>
  </mergeCells>
  <hyperlinks>
    <hyperlink ref="D7:D8" location="'c2a1'!A1" display="IR"/>
    <hyperlink ref="D10:D11" location="'c2a2'!A1" display="IR"/>
    <hyperlink ref="D13:D14" location="'c2a3'!A1" display="IR"/>
    <hyperlink ref="D16:D17" location="'c2a4'!A1" display="IR"/>
    <hyperlink ref="D19:D20" location="'c2a5'!A1" display="IR"/>
    <hyperlink ref="H7:H8" location="'c2a6'!A1" display="IR"/>
    <hyperlink ref="H10:H11" location="'c2a7'!A1" display="IR"/>
    <hyperlink ref="H13:H14" location="'c2a8'!A1" display="IR"/>
    <hyperlink ref="H16:H17" location="'c2a9'!A1" display="IR"/>
    <hyperlink ref="H19:H20" location="'c2a10'!A1" display="IR"/>
  </hyperlinks>
  <pageMargins left="0.511811024" right="0.511811024" top="0.78740157499999996" bottom="0.78740157499999996" header="0.31496062000000002" footer="0.3149606200000000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06" enableFormatConditionsCalculation="0"/>
  <dimension ref="A1:T84"/>
  <sheetViews>
    <sheetView showGridLines="0" showRowColHeaders="0" topLeftCell="A44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"&amp;Referência!D14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c9'!E13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Referência!D14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07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"&amp;Referência!D14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c9'!E16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Referência!D14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08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"&amp;Referência!D14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c9'!E19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Referência!D14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09" enableFormatConditionsCalculation="0"/>
  <dimension ref="A1:T84"/>
  <sheetViews>
    <sheetView showGridLines="0" showRowColHeaders="0" topLeftCell="H40" zoomScale="80" zoomScaleNormal="80" zoomScalePageLayoutView="80" workbookViewId="0">
      <selection activeCell="S64" sqref="S64"/>
    </sheetView>
  </sheetViews>
  <sheetFormatPr baseColWidth="10" defaultColWidth="0" defaultRowHeight="12" customHeight="1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"&amp;Referência!D15</f>
        <v>Plano tático de Miscelânea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c10'!A7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 t="str">
        <f>Referência!D15</f>
        <v>Miscelânea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433"/>
      <c r="D38" s="433"/>
      <c r="E38" s="182"/>
      <c r="F38" s="178"/>
      <c r="G38" s="433"/>
      <c r="H38" s="433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434" t="s">
        <v>15</v>
      </c>
      <c r="D40" s="434" t="s">
        <v>16</v>
      </c>
      <c r="E40" s="434" t="s">
        <v>17</v>
      </c>
      <c r="F40" s="434" t="s">
        <v>18</v>
      </c>
      <c r="G40" s="434" t="s">
        <v>19</v>
      </c>
      <c r="H40" s="434" t="s">
        <v>20</v>
      </c>
      <c r="I40" s="434" t="s">
        <v>21</v>
      </c>
      <c r="J40" s="434" t="s">
        <v>22</v>
      </c>
      <c r="K40" s="434" t="s">
        <v>23</v>
      </c>
      <c r="L40" s="434" t="s">
        <v>24</v>
      </c>
      <c r="M40" s="434" t="s">
        <v>25</v>
      </c>
      <c r="N40" s="434" t="s">
        <v>26</v>
      </c>
      <c r="O40" s="434" t="s">
        <v>29</v>
      </c>
      <c r="P40" s="178"/>
      <c r="Q40" s="178"/>
      <c r="R40" s="179"/>
      <c r="S40" s="121"/>
      <c r="T40" s="121"/>
    </row>
    <row r="41" spans="2:20">
      <c r="B41" s="535"/>
      <c r="C41" s="395">
        <v>0</v>
      </c>
      <c r="D41" s="395">
        <v>0</v>
      </c>
      <c r="E41" s="395">
        <v>0</v>
      </c>
      <c r="F41" s="395">
        <v>0</v>
      </c>
      <c r="G41" s="395">
        <v>0</v>
      </c>
      <c r="H41" s="395">
        <v>0</v>
      </c>
      <c r="I41" s="395">
        <v>0</v>
      </c>
      <c r="J41" s="395">
        <v>0</v>
      </c>
      <c r="K41" s="395">
        <v>0</v>
      </c>
      <c r="L41" s="395">
        <v>0</v>
      </c>
      <c r="M41" s="395">
        <v>0</v>
      </c>
      <c r="N41" s="395">
        <v>0</v>
      </c>
      <c r="O41" s="435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434" t="s">
        <v>15</v>
      </c>
      <c r="D43" s="434" t="s">
        <v>16</v>
      </c>
      <c r="E43" s="434" t="s">
        <v>17</v>
      </c>
      <c r="F43" s="434" t="s">
        <v>18</v>
      </c>
      <c r="G43" s="434" t="s">
        <v>19</v>
      </c>
      <c r="H43" s="434" t="s">
        <v>20</v>
      </c>
      <c r="I43" s="434" t="s">
        <v>21</v>
      </c>
      <c r="J43" s="434" t="s">
        <v>22</v>
      </c>
      <c r="K43" s="434" t="s">
        <v>23</v>
      </c>
      <c r="L43" s="434" t="s">
        <v>24</v>
      </c>
      <c r="M43" s="434" t="s">
        <v>25</v>
      </c>
      <c r="N43" s="434" t="s">
        <v>26</v>
      </c>
      <c r="O43" s="434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435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434" t="s">
        <v>15</v>
      </c>
      <c r="D46" s="434" t="s">
        <v>16</v>
      </c>
      <c r="E46" s="434" t="s">
        <v>17</v>
      </c>
      <c r="F46" s="434" t="s">
        <v>18</v>
      </c>
      <c r="G46" s="434" t="s">
        <v>19</v>
      </c>
      <c r="H46" s="434" t="s">
        <v>20</v>
      </c>
      <c r="I46" s="434" t="s">
        <v>21</v>
      </c>
      <c r="J46" s="434" t="s">
        <v>22</v>
      </c>
      <c r="K46" s="434" t="s">
        <v>23</v>
      </c>
      <c r="L46" s="434" t="s">
        <v>24</v>
      </c>
      <c r="M46" s="434" t="s">
        <v>25</v>
      </c>
      <c r="N46" s="434" t="s">
        <v>26</v>
      </c>
      <c r="O46" s="434" t="s">
        <v>29</v>
      </c>
      <c r="P46" s="178"/>
      <c r="Q46" s="178"/>
      <c r="R46" s="179"/>
      <c r="S46" s="121"/>
      <c r="T46" s="121"/>
    </row>
    <row r="47" spans="2:20">
      <c r="B47" s="535"/>
      <c r="C47" s="395">
        <v>0</v>
      </c>
      <c r="D47" s="395">
        <v>0</v>
      </c>
      <c r="E47" s="395">
        <v>0</v>
      </c>
      <c r="F47" s="395">
        <v>0</v>
      </c>
      <c r="G47" s="395">
        <v>0</v>
      </c>
      <c r="H47" s="395">
        <v>0</v>
      </c>
      <c r="I47" s="395">
        <v>0</v>
      </c>
      <c r="J47" s="395">
        <v>0</v>
      </c>
      <c r="K47" s="395">
        <v>0</v>
      </c>
      <c r="L47" s="395">
        <v>0</v>
      </c>
      <c r="M47" s="395">
        <v>0</v>
      </c>
      <c r="N47" s="395">
        <v>0</v>
      </c>
      <c r="O47" s="435">
        <f>SUM(C47:N47)</f>
        <v>0</v>
      </c>
      <c r="P47" s="178"/>
      <c r="Q47" s="178"/>
      <c r="R47" s="179"/>
      <c r="S47" s="121"/>
      <c r="T47" s="121"/>
    </row>
    <row r="48" spans="2:20">
      <c r="B48" s="432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432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434" t="s">
        <v>15</v>
      </c>
      <c r="D50" s="434" t="s">
        <v>16</v>
      </c>
      <c r="E50" s="434" t="s">
        <v>17</v>
      </c>
      <c r="F50" s="434" t="s">
        <v>18</v>
      </c>
      <c r="G50" s="434" t="s">
        <v>19</v>
      </c>
      <c r="H50" s="434" t="s">
        <v>20</v>
      </c>
      <c r="I50" s="434" t="s">
        <v>21</v>
      </c>
      <c r="J50" s="434" t="s">
        <v>22</v>
      </c>
      <c r="K50" s="434" t="s">
        <v>23</v>
      </c>
      <c r="L50" s="434" t="s">
        <v>24</v>
      </c>
      <c r="M50" s="434" t="s">
        <v>25</v>
      </c>
      <c r="N50" s="434" t="s">
        <v>26</v>
      </c>
      <c r="O50" s="434" t="s">
        <v>29</v>
      </c>
      <c r="P50" s="178"/>
      <c r="Q50" s="178"/>
      <c r="R50" s="179"/>
    </row>
    <row r="51" spans="2:18" s="121" customFormat="1">
      <c r="B51" s="535"/>
      <c r="C51" s="435">
        <f t="shared" ref="C51:N51" si="0">C41*$D$36</f>
        <v>0</v>
      </c>
      <c r="D51" s="435">
        <f t="shared" si="0"/>
        <v>0</v>
      </c>
      <c r="E51" s="435">
        <f t="shared" si="0"/>
        <v>0</v>
      </c>
      <c r="F51" s="435">
        <f t="shared" si="0"/>
        <v>0</v>
      </c>
      <c r="G51" s="435">
        <f t="shared" si="0"/>
        <v>0</v>
      </c>
      <c r="H51" s="435">
        <f t="shared" si="0"/>
        <v>0</v>
      </c>
      <c r="I51" s="435">
        <f t="shared" si="0"/>
        <v>0</v>
      </c>
      <c r="J51" s="435">
        <f t="shared" si="0"/>
        <v>0</v>
      </c>
      <c r="K51" s="435">
        <f t="shared" si="0"/>
        <v>0</v>
      </c>
      <c r="L51" s="435">
        <f t="shared" si="0"/>
        <v>0</v>
      </c>
      <c r="M51" s="435">
        <f t="shared" si="0"/>
        <v>0</v>
      </c>
      <c r="N51" s="435">
        <f t="shared" si="0"/>
        <v>0</v>
      </c>
      <c r="O51" s="435">
        <f>SUM(C51:N51)</f>
        <v>0</v>
      </c>
      <c r="P51" s="178"/>
      <c r="Q51" s="178"/>
      <c r="R51" s="179"/>
    </row>
    <row r="52" spans="2:18" s="121" customFormat="1">
      <c r="B52" s="432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434" t="s">
        <v>15</v>
      </c>
      <c r="D53" s="434" t="s">
        <v>16</v>
      </c>
      <c r="E53" s="434" t="s">
        <v>17</v>
      </c>
      <c r="F53" s="434" t="s">
        <v>18</v>
      </c>
      <c r="G53" s="434" t="s">
        <v>19</v>
      </c>
      <c r="H53" s="434" t="s">
        <v>20</v>
      </c>
      <c r="I53" s="434" t="s">
        <v>21</v>
      </c>
      <c r="J53" s="434" t="s">
        <v>22</v>
      </c>
      <c r="K53" s="434" t="s">
        <v>23</v>
      </c>
      <c r="L53" s="434" t="s">
        <v>24</v>
      </c>
      <c r="M53" s="434" t="s">
        <v>25</v>
      </c>
      <c r="N53" s="434" t="s">
        <v>26</v>
      </c>
      <c r="O53" s="434" t="s">
        <v>29</v>
      </c>
      <c r="P53" s="178"/>
      <c r="Q53" s="538" t="s">
        <v>41</v>
      </c>
      <c r="R53" s="539"/>
    </row>
    <row r="54" spans="2:18" s="121" customFormat="1">
      <c r="B54" s="535"/>
      <c r="C54" s="435">
        <f t="shared" ref="C54:N54" si="1">C44*$D$36</f>
        <v>0</v>
      </c>
      <c r="D54" s="435">
        <f t="shared" si="1"/>
        <v>0</v>
      </c>
      <c r="E54" s="435">
        <f t="shared" si="1"/>
        <v>0</v>
      </c>
      <c r="F54" s="435">
        <f t="shared" si="1"/>
        <v>0</v>
      </c>
      <c r="G54" s="435">
        <f t="shared" si="1"/>
        <v>0</v>
      </c>
      <c r="H54" s="435">
        <f t="shared" si="1"/>
        <v>0</v>
      </c>
      <c r="I54" s="435">
        <f t="shared" si="1"/>
        <v>0</v>
      </c>
      <c r="J54" s="435">
        <f t="shared" si="1"/>
        <v>0</v>
      </c>
      <c r="K54" s="435">
        <f t="shared" si="1"/>
        <v>0</v>
      </c>
      <c r="L54" s="435">
        <f t="shared" si="1"/>
        <v>0</v>
      </c>
      <c r="M54" s="435">
        <f t="shared" si="1"/>
        <v>0</v>
      </c>
      <c r="N54" s="435">
        <f t="shared" si="1"/>
        <v>0</v>
      </c>
      <c r="O54" s="435">
        <f>SUM(C54:N54)</f>
        <v>0</v>
      </c>
      <c r="P54" s="178"/>
      <c r="Q54" s="540">
        <f>O51+O54</f>
        <v>0</v>
      </c>
      <c r="R54" s="541"/>
    </row>
    <row r="55" spans="2:18" s="121" customFormat="1">
      <c r="B55" s="432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432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434" t="s">
        <v>15</v>
      </c>
      <c r="D57" s="434" t="s">
        <v>16</v>
      </c>
      <c r="E57" s="434" t="s">
        <v>17</v>
      </c>
      <c r="F57" s="434" t="s">
        <v>18</v>
      </c>
      <c r="G57" s="434" t="s">
        <v>19</v>
      </c>
      <c r="H57" s="434" t="s">
        <v>20</v>
      </c>
      <c r="I57" s="434" t="s">
        <v>21</v>
      </c>
      <c r="J57" s="434" t="s">
        <v>22</v>
      </c>
      <c r="K57" s="434" t="s">
        <v>23</v>
      </c>
      <c r="L57" s="434" t="s">
        <v>24</v>
      </c>
      <c r="M57" s="434" t="s">
        <v>25</v>
      </c>
      <c r="N57" s="434" t="s">
        <v>26</v>
      </c>
      <c r="O57" s="434" t="s">
        <v>29</v>
      </c>
      <c r="P57" s="178"/>
      <c r="Q57" s="178"/>
      <c r="R57" s="179"/>
    </row>
    <row r="58" spans="2:18" s="121" customFormat="1">
      <c r="B58" s="535"/>
      <c r="C58" s="435">
        <f t="shared" ref="C58:N58" si="2">(C51+C54)-C47</f>
        <v>0</v>
      </c>
      <c r="D58" s="435">
        <f t="shared" si="2"/>
        <v>0</v>
      </c>
      <c r="E58" s="435">
        <f t="shared" si="2"/>
        <v>0</v>
      </c>
      <c r="F58" s="435">
        <f t="shared" si="2"/>
        <v>0</v>
      </c>
      <c r="G58" s="435">
        <f t="shared" si="2"/>
        <v>0</v>
      </c>
      <c r="H58" s="435">
        <f t="shared" si="2"/>
        <v>0</v>
      </c>
      <c r="I58" s="435">
        <f t="shared" si="2"/>
        <v>0</v>
      </c>
      <c r="J58" s="435">
        <f t="shared" si="2"/>
        <v>0</v>
      </c>
      <c r="K58" s="435">
        <f t="shared" si="2"/>
        <v>0</v>
      </c>
      <c r="L58" s="435">
        <f t="shared" si="2"/>
        <v>0</v>
      </c>
      <c r="M58" s="435">
        <f t="shared" si="2"/>
        <v>0</v>
      </c>
      <c r="N58" s="435">
        <f t="shared" si="2"/>
        <v>0</v>
      </c>
      <c r="O58" s="435">
        <f>SUM(C58:N58)</f>
        <v>0</v>
      </c>
      <c r="P58" s="178"/>
      <c r="Q58" s="178"/>
      <c r="R58" s="179"/>
    </row>
    <row r="59" spans="2:18" s="121" customFormat="1">
      <c r="B59" s="432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13">
      <iconSet>
        <cfvo type="percent" val="0"/>
        <cfvo type="num" val="2"/>
        <cfvo type="num" val="4"/>
      </iconSet>
    </cfRule>
  </conditionalFormatting>
  <conditionalFormatting sqref="Q80:R81">
    <cfRule type="iconSet" priority="12">
      <iconSet>
        <cfvo type="percent" val="0"/>
        <cfvo type="num" val="2"/>
        <cfvo type="num" val="4"/>
      </iconSet>
    </cfRule>
  </conditionalFormatting>
  <conditionalFormatting sqref="B80 H80 E80 N80 K80">
    <cfRule type="iconSet" priority="11">
      <iconSet>
        <cfvo type="percent" val="0"/>
        <cfvo type="num" val="2"/>
        <cfvo type="num" val="4"/>
      </iconSet>
    </cfRule>
  </conditionalFormatting>
  <conditionalFormatting sqref="K80:L81">
    <cfRule type="iconSet" priority="7">
      <iconSet>
        <cfvo type="percent" val="0"/>
        <cfvo type="num" val="2"/>
        <cfvo type="num" val="4"/>
      </iconSet>
    </cfRule>
  </conditionalFormatting>
  <conditionalFormatting sqref="N80">
    <cfRule type="iconSet" priority="6">
      <iconSet>
        <cfvo type="percent" val="0"/>
        <cfvo type="num" val="2"/>
        <cfvo type="num" val="4"/>
      </iconSet>
    </cfRule>
  </conditionalFormatting>
  <conditionalFormatting sqref="B80 E80 H80 N80 K80">
    <cfRule type="iconSet" priority="5">
      <iconSet>
        <cfvo type="percent" val="0"/>
        <cfvo type="num" val="2"/>
        <cfvo type="num" val="4"/>
      </iconSet>
    </cfRule>
  </conditionalFormatting>
  <conditionalFormatting sqref="Q80:R81">
    <cfRule type="iconSet" priority="4">
      <iconSet>
        <cfvo type="percent" val="0"/>
        <cfvo type="num" val="2"/>
        <cfvo type="num" val="4"/>
      </iconSet>
    </cfRule>
  </conditionalFormatting>
  <conditionalFormatting sqref="B80 H80 E80 N80 K80">
    <cfRule type="iconSet" priority="3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10" enableFormatConditionsCalculation="0"/>
  <dimension ref="A1:T84"/>
  <sheetViews>
    <sheetView showGridLines="0" showRowColHeaders="0" topLeftCell="I39" zoomScale="80" zoomScaleNormal="80" zoomScalePageLayoutView="80" workbookViewId="0"/>
  </sheetViews>
  <sheetFormatPr baseColWidth="10" defaultColWidth="0" defaultRowHeight="12" customHeight="1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"&amp;Referência!D15</f>
        <v>Plano tático de Miscelânea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c10'!A10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 t="str">
        <f>Referência!D15</f>
        <v>Miscelânea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433"/>
      <c r="D38" s="433"/>
      <c r="E38" s="182"/>
      <c r="F38" s="178"/>
      <c r="G38" s="433"/>
      <c r="H38" s="433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434" t="s">
        <v>15</v>
      </c>
      <c r="D40" s="434" t="s">
        <v>16</v>
      </c>
      <c r="E40" s="434" t="s">
        <v>17</v>
      </c>
      <c r="F40" s="434" t="s">
        <v>18</v>
      </c>
      <c r="G40" s="434" t="s">
        <v>19</v>
      </c>
      <c r="H40" s="434" t="s">
        <v>20</v>
      </c>
      <c r="I40" s="434" t="s">
        <v>21</v>
      </c>
      <c r="J40" s="434" t="s">
        <v>22</v>
      </c>
      <c r="K40" s="434" t="s">
        <v>23</v>
      </c>
      <c r="L40" s="434" t="s">
        <v>24</v>
      </c>
      <c r="M40" s="434" t="s">
        <v>25</v>
      </c>
      <c r="N40" s="434" t="s">
        <v>26</v>
      </c>
      <c r="O40" s="434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435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434" t="s">
        <v>15</v>
      </c>
      <c r="D43" s="434" t="s">
        <v>16</v>
      </c>
      <c r="E43" s="434" t="s">
        <v>17</v>
      </c>
      <c r="F43" s="434" t="s">
        <v>18</v>
      </c>
      <c r="G43" s="434" t="s">
        <v>19</v>
      </c>
      <c r="H43" s="434" t="s">
        <v>20</v>
      </c>
      <c r="I43" s="434" t="s">
        <v>21</v>
      </c>
      <c r="J43" s="434" t="s">
        <v>22</v>
      </c>
      <c r="K43" s="434" t="s">
        <v>23</v>
      </c>
      <c r="L43" s="434" t="s">
        <v>24</v>
      </c>
      <c r="M43" s="434" t="s">
        <v>25</v>
      </c>
      <c r="N43" s="434" t="s">
        <v>26</v>
      </c>
      <c r="O43" s="434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435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434" t="s">
        <v>15</v>
      </c>
      <c r="D46" s="434" t="s">
        <v>16</v>
      </c>
      <c r="E46" s="434" t="s">
        <v>17</v>
      </c>
      <c r="F46" s="434" t="s">
        <v>18</v>
      </c>
      <c r="G46" s="434" t="s">
        <v>19</v>
      </c>
      <c r="H46" s="434" t="s">
        <v>20</v>
      </c>
      <c r="I46" s="434" t="s">
        <v>21</v>
      </c>
      <c r="J46" s="434" t="s">
        <v>22</v>
      </c>
      <c r="K46" s="434" t="s">
        <v>23</v>
      </c>
      <c r="L46" s="434" t="s">
        <v>24</v>
      </c>
      <c r="M46" s="434" t="s">
        <v>25</v>
      </c>
      <c r="N46" s="434" t="s">
        <v>26</v>
      </c>
      <c r="O46" s="434" t="s">
        <v>29</v>
      </c>
      <c r="P46" s="178"/>
      <c r="Q46" s="178"/>
      <c r="R46" s="179"/>
      <c r="S46" s="121"/>
      <c r="T46" s="121"/>
    </row>
    <row r="47" spans="2:20">
      <c r="B47" s="535"/>
      <c r="C47" s="395">
        <v>0</v>
      </c>
      <c r="D47" s="395">
        <v>0</v>
      </c>
      <c r="E47" s="395">
        <v>0</v>
      </c>
      <c r="F47" s="395">
        <v>0</v>
      </c>
      <c r="G47" s="395">
        <v>0</v>
      </c>
      <c r="H47" s="395">
        <v>0</v>
      </c>
      <c r="I47" s="395">
        <v>0</v>
      </c>
      <c r="J47" s="395">
        <v>0</v>
      </c>
      <c r="K47" s="395">
        <v>0</v>
      </c>
      <c r="L47" s="395">
        <v>0</v>
      </c>
      <c r="M47" s="395">
        <v>0</v>
      </c>
      <c r="N47" s="395"/>
      <c r="O47" s="435">
        <f>SUM(C47:N47)</f>
        <v>0</v>
      </c>
      <c r="P47" s="178"/>
      <c r="Q47" s="178"/>
      <c r="R47" s="179"/>
      <c r="S47" s="121"/>
      <c r="T47" s="121"/>
    </row>
    <row r="48" spans="2:20">
      <c r="B48" s="432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432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434" t="s">
        <v>15</v>
      </c>
      <c r="D50" s="434" t="s">
        <v>16</v>
      </c>
      <c r="E50" s="434" t="s">
        <v>17</v>
      </c>
      <c r="F50" s="434" t="s">
        <v>18</v>
      </c>
      <c r="G50" s="434" t="s">
        <v>19</v>
      </c>
      <c r="H50" s="434" t="s">
        <v>20</v>
      </c>
      <c r="I50" s="434" t="s">
        <v>21</v>
      </c>
      <c r="J50" s="434" t="s">
        <v>22</v>
      </c>
      <c r="K50" s="434" t="s">
        <v>23</v>
      </c>
      <c r="L50" s="434" t="s">
        <v>24</v>
      </c>
      <c r="M50" s="434" t="s">
        <v>25</v>
      </c>
      <c r="N50" s="434" t="s">
        <v>26</v>
      </c>
      <c r="O50" s="434" t="s">
        <v>29</v>
      </c>
      <c r="P50" s="178"/>
      <c r="Q50" s="178"/>
      <c r="R50" s="179"/>
    </row>
    <row r="51" spans="2:18" s="121" customFormat="1">
      <c r="B51" s="535"/>
      <c r="C51" s="435">
        <f t="shared" ref="C51:N51" si="0">C41*$D$36</f>
        <v>0</v>
      </c>
      <c r="D51" s="435">
        <f t="shared" si="0"/>
        <v>0</v>
      </c>
      <c r="E51" s="435">
        <f t="shared" si="0"/>
        <v>0</v>
      </c>
      <c r="F51" s="435">
        <f t="shared" si="0"/>
        <v>0</v>
      </c>
      <c r="G51" s="435">
        <f t="shared" si="0"/>
        <v>0</v>
      </c>
      <c r="H51" s="435">
        <f t="shared" si="0"/>
        <v>0</v>
      </c>
      <c r="I51" s="435">
        <f t="shared" si="0"/>
        <v>0</v>
      </c>
      <c r="J51" s="435">
        <f t="shared" si="0"/>
        <v>0</v>
      </c>
      <c r="K51" s="435">
        <f t="shared" si="0"/>
        <v>0</v>
      </c>
      <c r="L51" s="435">
        <f t="shared" si="0"/>
        <v>0</v>
      </c>
      <c r="M51" s="435">
        <f t="shared" si="0"/>
        <v>0</v>
      </c>
      <c r="N51" s="435">
        <f t="shared" si="0"/>
        <v>0</v>
      </c>
      <c r="O51" s="435">
        <f>SUM(C51:N51)</f>
        <v>0</v>
      </c>
      <c r="P51" s="178"/>
      <c r="Q51" s="178"/>
      <c r="R51" s="179"/>
    </row>
    <row r="52" spans="2:18" s="121" customFormat="1">
      <c r="B52" s="432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434" t="s">
        <v>15</v>
      </c>
      <c r="D53" s="434" t="s">
        <v>16</v>
      </c>
      <c r="E53" s="434" t="s">
        <v>17</v>
      </c>
      <c r="F53" s="434" t="s">
        <v>18</v>
      </c>
      <c r="G53" s="434" t="s">
        <v>19</v>
      </c>
      <c r="H53" s="434" t="s">
        <v>20</v>
      </c>
      <c r="I53" s="434" t="s">
        <v>21</v>
      </c>
      <c r="J53" s="434" t="s">
        <v>22</v>
      </c>
      <c r="K53" s="434" t="s">
        <v>23</v>
      </c>
      <c r="L53" s="434" t="s">
        <v>24</v>
      </c>
      <c r="M53" s="434" t="s">
        <v>25</v>
      </c>
      <c r="N53" s="434" t="s">
        <v>26</v>
      </c>
      <c r="O53" s="434" t="s">
        <v>29</v>
      </c>
      <c r="P53" s="178"/>
      <c r="Q53" s="538" t="s">
        <v>41</v>
      </c>
      <c r="R53" s="539"/>
    </row>
    <row r="54" spans="2:18" s="121" customFormat="1">
      <c r="B54" s="535"/>
      <c r="C54" s="435">
        <f t="shared" ref="C54:N54" si="1">C44*$D$36</f>
        <v>0</v>
      </c>
      <c r="D54" s="435">
        <f t="shared" si="1"/>
        <v>0</v>
      </c>
      <c r="E54" s="435">
        <f t="shared" si="1"/>
        <v>0</v>
      </c>
      <c r="F54" s="435">
        <f t="shared" si="1"/>
        <v>0</v>
      </c>
      <c r="G54" s="435">
        <f t="shared" si="1"/>
        <v>0</v>
      </c>
      <c r="H54" s="435">
        <f t="shared" si="1"/>
        <v>0</v>
      </c>
      <c r="I54" s="435">
        <f t="shared" si="1"/>
        <v>0</v>
      </c>
      <c r="J54" s="435">
        <f t="shared" si="1"/>
        <v>0</v>
      </c>
      <c r="K54" s="435">
        <f t="shared" si="1"/>
        <v>0</v>
      </c>
      <c r="L54" s="435">
        <f t="shared" si="1"/>
        <v>0</v>
      </c>
      <c r="M54" s="435">
        <f t="shared" si="1"/>
        <v>0</v>
      </c>
      <c r="N54" s="435">
        <f t="shared" si="1"/>
        <v>0</v>
      </c>
      <c r="O54" s="435">
        <f>SUM(C54:N54)</f>
        <v>0</v>
      </c>
      <c r="P54" s="178"/>
      <c r="Q54" s="540">
        <f>O51+O54</f>
        <v>0</v>
      </c>
      <c r="R54" s="541"/>
    </row>
    <row r="55" spans="2:18" s="121" customFormat="1">
      <c r="B55" s="432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432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434" t="s">
        <v>15</v>
      </c>
      <c r="D57" s="434" t="s">
        <v>16</v>
      </c>
      <c r="E57" s="434" t="s">
        <v>17</v>
      </c>
      <c r="F57" s="434" t="s">
        <v>18</v>
      </c>
      <c r="G57" s="434" t="s">
        <v>19</v>
      </c>
      <c r="H57" s="434" t="s">
        <v>20</v>
      </c>
      <c r="I57" s="434" t="s">
        <v>21</v>
      </c>
      <c r="J57" s="434" t="s">
        <v>22</v>
      </c>
      <c r="K57" s="434" t="s">
        <v>23</v>
      </c>
      <c r="L57" s="434" t="s">
        <v>24</v>
      </c>
      <c r="M57" s="434" t="s">
        <v>25</v>
      </c>
      <c r="N57" s="434" t="s">
        <v>26</v>
      </c>
      <c r="O57" s="434" t="s">
        <v>29</v>
      </c>
      <c r="P57" s="178"/>
      <c r="Q57" s="178"/>
      <c r="R57" s="179"/>
    </row>
    <row r="58" spans="2:18" s="121" customFormat="1">
      <c r="B58" s="535"/>
      <c r="C58" s="435">
        <f t="shared" ref="C58:N58" si="2">(C51+C54)-C47</f>
        <v>0</v>
      </c>
      <c r="D58" s="435">
        <f t="shared" si="2"/>
        <v>0</v>
      </c>
      <c r="E58" s="435">
        <f t="shared" si="2"/>
        <v>0</v>
      </c>
      <c r="F58" s="435">
        <f t="shared" si="2"/>
        <v>0</v>
      </c>
      <c r="G58" s="435">
        <f t="shared" si="2"/>
        <v>0</v>
      </c>
      <c r="H58" s="435">
        <f t="shared" si="2"/>
        <v>0</v>
      </c>
      <c r="I58" s="435">
        <f t="shared" si="2"/>
        <v>0</v>
      </c>
      <c r="J58" s="435">
        <f t="shared" si="2"/>
        <v>0</v>
      </c>
      <c r="K58" s="435">
        <f t="shared" si="2"/>
        <v>0</v>
      </c>
      <c r="L58" s="435">
        <f t="shared" si="2"/>
        <v>0</v>
      </c>
      <c r="M58" s="435">
        <f t="shared" si="2"/>
        <v>0</v>
      </c>
      <c r="N58" s="435">
        <f t="shared" si="2"/>
        <v>0</v>
      </c>
      <c r="O58" s="435">
        <f>SUM(C58:N58)</f>
        <v>0</v>
      </c>
      <c r="P58" s="178"/>
      <c r="Q58" s="178"/>
      <c r="R58" s="179"/>
    </row>
    <row r="59" spans="2:18" s="121" customFormat="1">
      <c r="B59" s="432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13">
      <iconSet>
        <cfvo type="percent" val="0"/>
        <cfvo type="num" val="2"/>
        <cfvo type="num" val="4"/>
      </iconSet>
    </cfRule>
  </conditionalFormatting>
  <conditionalFormatting sqref="Q80:R81">
    <cfRule type="iconSet" priority="12">
      <iconSet>
        <cfvo type="percent" val="0"/>
        <cfvo type="num" val="2"/>
        <cfvo type="num" val="4"/>
      </iconSet>
    </cfRule>
  </conditionalFormatting>
  <conditionalFormatting sqref="B80 H80 E80 N80 K80">
    <cfRule type="iconSet" priority="11">
      <iconSet>
        <cfvo type="percent" val="0"/>
        <cfvo type="num" val="2"/>
        <cfvo type="num" val="4"/>
      </iconSet>
    </cfRule>
  </conditionalFormatting>
  <conditionalFormatting sqref="K80:L81">
    <cfRule type="iconSet" priority="7">
      <iconSet>
        <cfvo type="percent" val="0"/>
        <cfvo type="num" val="2"/>
        <cfvo type="num" val="4"/>
      </iconSet>
    </cfRule>
  </conditionalFormatting>
  <conditionalFormatting sqref="N80">
    <cfRule type="iconSet" priority="6">
      <iconSet>
        <cfvo type="percent" val="0"/>
        <cfvo type="num" val="2"/>
        <cfvo type="num" val="4"/>
      </iconSet>
    </cfRule>
  </conditionalFormatting>
  <conditionalFormatting sqref="B80 E80 H80 N80 K80">
    <cfRule type="iconSet" priority="5">
      <iconSet>
        <cfvo type="percent" val="0"/>
        <cfvo type="num" val="2"/>
        <cfvo type="num" val="4"/>
      </iconSet>
    </cfRule>
  </conditionalFormatting>
  <conditionalFormatting sqref="Q80:R81">
    <cfRule type="iconSet" priority="4">
      <iconSet>
        <cfvo type="percent" val="0"/>
        <cfvo type="num" val="2"/>
        <cfvo type="num" val="4"/>
      </iconSet>
    </cfRule>
  </conditionalFormatting>
  <conditionalFormatting sqref="B80 H80 E80 N80 K80">
    <cfRule type="iconSet" priority="3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11" enableFormatConditionsCalculation="0"/>
  <dimension ref="A1:T84"/>
  <sheetViews>
    <sheetView showGridLines="0" showRowColHeaders="0" topLeftCell="J39" zoomScale="80" zoomScaleNormal="80" zoomScalePageLayoutView="80" workbookViewId="0"/>
  </sheetViews>
  <sheetFormatPr baseColWidth="10" defaultColWidth="0" defaultRowHeight="12" customHeight="1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"&amp;Referência!D15</f>
        <v>Plano tático de Miscelânea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c10'!A13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 t="str">
        <f>Referência!D15</f>
        <v>Miscelânea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433"/>
      <c r="D38" s="433"/>
      <c r="E38" s="182"/>
      <c r="F38" s="178"/>
      <c r="G38" s="433"/>
      <c r="H38" s="433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434" t="s">
        <v>15</v>
      </c>
      <c r="D40" s="434" t="s">
        <v>16</v>
      </c>
      <c r="E40" s="434" t="s">
        <v>17</v>
      </c>
      <c r="F40" s="434" t="s">
        <v>18</v>
      </c>
      <c r="G40" s="434" t="s">
        <v>19</v>
      </c>
      <c r="H40" s="434" t="s">
        <v>20</v>
      </c>
      <c r="I40" s="434" t="s">
        <v>21</v>
      </c>
      <c r="J40" s="434" t="s">
        <v>22</v>
      </c>
      <c r="K40" s="434" t="s">
        <v>23</v>
      </c>
      <c r="L40" s="434" t="s">
        <v>24</v>
      </c>
      <c r="M40" s="434" t="s">
        <v>25</v>
      </c>
      <c r="N40" s="434" t="s">
        <v>26</v>
      </c>
      <c r="O40" s="434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435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434" t="s">
        <v>15</v>
      </c>
      <c r="D43" s="434" t="s">
        <v>16</v>
      </c>
      <c r="E43" s="434" t="s">
        <v>17</v>
      </c>
      <c r="F43" s="434" t="s">
        <v>18</v>
      </c>
      <c r="G43" s="434" t="s">
        <v>19</v>
      </c>
      <c r="H43" s="434" t="s">
        <v>20</v>
      </c>
      <c r="I43" s="434" t="s">
        <v>21</v>
      </c>
      <c r="J43" s="434" t="s">
        <v>22</v>
      </c>
      <c r="K43" s="434" t="s">
        <v>23</v>
      </c>
      <c r="L43" s="434" t="s">
        <v>24</v>
      </c>
      <c r="M43" s="434" t="s">
        <v>25</v>
      </c>
      <c r="N43" s="434" t="s">
        <v>26</v>
      </c>
      <c r="O43" s="434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435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434" t="s">
        <v>15</v>
      </c>
      <c r="D46" s="434" t="s">
        <v>16</v>
      </c>
      <c r="E46" s="434" t="s">
        <v>17</v>
      </c>
      <c r="F46" s="434" t="s">
        <v>18</v>
      </c>
      <c r="G46" s="434" t="s">
        <v>19</v>
      </c>
      <c r="H46" s="434" t="s">
        <v>20</v>
      </c>
      <c r="I46" s="434" t="s">
        <v>21</v>
      </c>
      <c r="J46" s="434" t="s">
        <v>22</v>
      </c>
      <c r="K46" s="434" t="s">
        <v>23</v>
      </c>
      <c r="L46" s="434" t="s">
        <v>24</v>
      </c>
      <c r="M46" s="434" t="s">
        <v>25</v>
      </c>
      <c r="N46" s="434" t="s">
        <v>26</v>
      </c>
      <c r="O46" s="434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435">
        <f>SUM(C47:N47)</f>
        <v>0</v>
      </c>
      <c r="P47" s="178"/>
      <c r="Q47" s="178"/>
      <c r="R47" s="179"/>
      <c r="S47" s="121"/>
      <c r="T47" s="121"/>
    </row>
    <row r="48" spans="2:20">
      <c r="B48" s="432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432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434" t="s">
        <v>15</v>
      </c>
      <c r="D50" s="434" t="s">
        <v>16</v>
      </c>
      <c r="E50" s="434" t="s">
        <v>17</v>
      </c>
      <c r="F50" s="434" t="s">
        <v>18</v>
      </c>
      <c r="G50" s="434" t="s">
        <v>19</v>
      </c>
      <c r="H50" s="434" t="s">
        <v>20</v>
      </c>
      <c r="I50" s="434" t="s">
        <v>21</v>
      </c>
      <c r="J50" s="434" t="s">
        <v>22</v>
      </c>
      <c r="K50" s="434" t="s">
        <v>23</v>
      </c>
      <c r="L50" s="434" t="s">
        <v>24</v>
      </c>
      <c r="M50" s="434" t="s">
        <v>25</v>
      </c>
      <c r="N50" s="434" t="s">
        <v>26</v>
      </c>
      <c r="O50" s="434" t="s">
        <v>29</v>
      </c>
      <c r="P50" s="178"/>
      <c r="Q50" s="178"/>
      <c r="R50" s="179"/>
    </row>
    <row r="51" spans="2:18" s="121" customFormat="1">
      <c r="B51" s="535"/>
      <c r="C51" s="435">
        <f t="shared" ref="C51:N51" si="0">C41*$D$36</f>
        <v>0</v>
      </c>
      <c r="D51" s="435">
        <f t="shared" si="0"/>
        <v>0</v>
      </c>
      <c r="E51" s="435">
        <f t="shared" si="0"/>
        <v>0</v>
      </c>
      <c r="F51" s="435">
        <f t="shared" si="0"/>
        <v>0</v>
      </c>
      <c r="G51" s="435">
        <f t="shared" si="0"/>
        <v>0</v>
      </c>
      <c r="H51" s="435">
        <f t="shared" si="0"/>
        <v>0</v>
      </c>
      <c r="I51" s="435">
        <f t="shared" si="0"/>
        <v>0</v>
      </c>
      <c r="J51" s="435">
        <f t="shared" si="0"/>
        <v>0</v>
      </c>
      <c r="K51" s="435">
        <f t="shared" si="0"/>
        <v>0</v>
      </c>
      <c r="L51" s="435">
        <f t="shared" si="0"/>
        <v>0</v>
      </c>
      <c r="M51" s="435">
        <f t="shared" si="0"/>
        <v>0</v>
      </c>
      <c r="N51" s="435">
        <f t="shared" si="0"/>
        <v>0</v>
      </c>
      <c r="O51" s="435">
        <f>SUM(C51:N51)</f>
        <v>0</v>
      </c>
      <c r="P51" s="178"/>
      <c r="Q51" s="178"/>
      <c r="R51" s="179"/>
    </row>
    <row r="52" spans="2:18" s="121" customFormat="1">
      <c r="B52" s="432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434" t="s">
        <v>15</v>
      </c>
      <c r="D53" s="434" t="s">
        <v>16</v>
      </c>
      <c r="E53" s="434" t="s">
        <v>17</v>
      </c>
      <c r="F53" s="434" t="s">
        <v>200</v>
      </c>
      <c r="G53" s="434" t="s">
        <v>19</v>
      </c>
      <c r="H53" s="434" t="s">
        <v>20</v>
      </c>
      <c r="I53" s="434" t="s">
        <v>21</v>
      </c>
      <c r="J53" s="434" t="s">
        <v>22</v>
      </c>
      <c r="K53" s="434" t="s">
        <v>23</v>
      </c>
      <c r="L53" s="434" t="s">
        <v>24</v>
      </c>
      <c r="M53" s="434" t="s">
        <v>25</v>
      </c>
      <c r="N53" s="434" t="s">
        <v>26</v>
      </c>
      <c r="O53" s="434" t="s">
        <v>29</v>
      </c>
      <c r="P53" s="178"/>
      <c r="Q53" s="538" t="s">
        <v>41</v>
      </c>
      <c r="R53" s="539"/>
    </row>
    <row r="54" spans="2:18" s="121" customFormat="1">
      <c r="B54" s="535"/>
      <c r="C54" s="435">
        <f t="shared" ref="C54:N54" si="1">C44*$D$36</f>
        <v>0</v>
      </c>
      <c r="D54" s="435">
        <f t="shared" si="1"/>
        <v>0</v>
      </c>
      <c r="E54" s="435">
        <f t="shared" si="1"/>
        <v>0</v>
      </c>
      <c r="F54" s="435">
        <f t="shared" si="1"/>
        <v>0</v>
      </c>
      <c r="G54" s="435">
        <f t="shared" si="1"/>
        <v>0</v>
      </c>
      <c r="H54" s="435">
        <f t="shared" si="1"/>
        <v>0</v>
      </c>
      <c r="I54" s="435">
        <f t="shared" si="1"/>
        <v>0</v>
      </c>
      <c r="J54" s="435">
        <f t="shared" si="1"/>
        <v>0</v>
      </c>
      <c r="K54" s="435">
        <f t="shared" si="1"/>
        <v>0</v>
      </c>
      <c r="L54" s="435">
        <f t="shared" si="1"/>
        <v>0</v>
      </c>
      <c r="M54" s="435">
        <f t="shared" si="1"/>
        <v>0</v>
      </c>
      <c r="N54" s="435">
        <f t="shared" si="1"/>
        <v>0</v>
      </c>
      <c r="O54" s="435">
        <f>SUM(C54:N54)</f>
        <v>0</v>
      </c>
      <c r="P54" s="178"/>
      <c r="Q54" s="540">
        <f>O51+O54</f>
        <v>0</v>
      </c>
      <c r="R54" s="541"/>
    </row>
    <row r="55" spans="2:18" s="121" customFormat="1">
      <c r="B55" s="432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432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434" t="s">
        <v>15</v>
      </c>
      <c r="D57" s="434" t="s">
        <v>16</v>
      </c>
      <c r="E57" s="434" t="s">
        <v>17</v>
      </c>
      <c r="F57" s="434" t="s">
        <v>18</v>
      </c>
      <c r="G57" s="434" t="s">
        <v>19</v>
      </c>
      <c r="H57" s="434" t="s">
        <v>20</v>
      </c>
      <c r="I57" s="434" t="s">
        <v>21</v>
      </c>
      <c r="J57" s="434" t="s">
        <v>22</v>
      </c>
      <c r="K57" s="434" t="s">
        <v>23</v>
      </c>
      <c r="L57" s="434" t="s">
        <v>24</v>
      </c>
      <c r="M57" s="434" t="s">
        <v>25</v>
      </c>
      <c r="N57" s="434" t="s">
        <v>26</v>
      </c>
      <c r="O57" s="434" t="s">
        <v>29</v>
      </c>
      <c r="P57" s="178"/>
      <c r="Q57" s="178"/>
      <c r="R57" s="179"/>
    </row>
    <row r="58" spans="2:18" s="121" customFormat="1">
      <c r="B58" s="535"/>
      <c r="C58" s="435">
        <f t="shared" ref="C58:N58" si="2">(C51+C54)-C47</f>
        <v>0</v>
      </c>
      <c r="D58" s="435">
        <f t="shared" si="2"/>
        <v>0</v>
      </c>
      <c r="E58" s="435">
        <f t="shared" si="2"/>
        <v>0</v>
      </c>
      <c r="F58" s="435">
        <f t="shared" si="2"/>
        <v>0</v>
      </c>
      <c r="G58" s="435">
        <f t="shared" si="2"/>
        <v>0</v>
      </c>
      <c r="H58" s="435">
        <f t="shared" si="2"/>
        <v>0</v>
      </c>
      <c r="I58" s="435">
        <f t="shared" si="2"/>
        <v>0</v>
      </c>
      <c r="J58" s="435">
        <f t="shared" si="2"/>
        <v>0</v>
      </c>
      <c r="K58" s="435">
        <f t="shared" si="2"/>
        <v>0</v>
      </c>
      <c r="L58" s="435">
        <f t="shared" si="2"/>
        <v>0</v>
      </c>
      <c r="M58" s="435">
        <f t="shared" si="2"/>
        <v>0</v>
      </c>
      <c r="N58" s="435">
        <f t="shared" si="2"/>
        <v>0</v>
      </c>
      <c r="O58" s="435">
        <f>SUM(C58:N58)</f>
        <v>0</v>
      </c>
      <c r="P58" s="178"/>
      <c r="Q58" s="178"/>
      <c r="R58" s="179"/>
    </row>
    <row r="59" spans="2:18" s="121" customFormat="1">
      <c r="B59" s="432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13">
      <iconSet>
        <cfvo type="percent" val="0"/>
        <cfvo type="num" val="2"/>
        <cfvo type="num" val="4"/>
      </iconSet>
    </cfRule>
  </conditionalFormatting>
  <conditionalFormatting sqref="Q80:R81">
    <cfRule type="iconSet" priority="12">
      <iconSet>
        <cfvo type="percent" val="0"/>
        <cfvo type="num" val="2"/>
        <cfvo type="num" val="4"/>
      </iconSet>
    </cfRule>
  </conditionalFormatting>
  <conditionalFormatting sqref="B80 H80 E80 N80 K80">
    <cfRule type="iconSet" priority="11">
      <iconSet>
        <cfvo type="percent" val="0"/>
        <cfvo type="num" val="2"/>
        <cfvo type="num" val="4"/>
      </iconSet>
    </cfRule>
  </conditionalFormatting>
  <conditionalFormatting sqref="K80:L81">
    <cfRule type="iconSet" priority="7">
      <iconSet>
        <cfvo type="percent" val="0"/>
        <cfvo type="num" val="2"/>
        <cfvo type="num" val="4"/>
      </iconSet>
    </cfRule>
  </conditionalFormatting>
  <conditionalFormatting sqref="N80">
    <cfRule type="iconSet" priority="6">
      <iconSet>
        <cfvo type="percent" val="0"/>
        <cfvo type="num" val="2"/>
        <cfvo type="num" val="4"/>
      </iconSet>
    </cfRule>
  </conditionalFormatting>
  <conditionalFormatting sqref="B80 E80 H80 N80 K80">
    <cfRule type="iconSet" priority="5">
      <iconSet>
        <cfvo type="percent" val="0"/>
        <cfvo type="num" val="2"/>
        <cfvo type="num" val="4"/>
      </iconSet>
    </cfRule>
  </conditionalFormatting>
  <conditionalFormatting sqref="Q80:R81">
    <cfRule type="iconSet" priority="4">
      <iconSet>
        <cfvo type="percent" val="0"/>
        <cfvo type="num" val="2"/>
        <cfvo type="num" val="4"/>
      </iconSet>
    </cfRule>
  </conditionalFormatting>
  <conditionalFormatting sqref="B80 H80 E80 N80 K80">
    <cfRule type="iconSet" priority="3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12" enableFormatConditionsCalculation="0"/>
  <dimension ref="A1:T84"/>
  <sheetViews>
    <sheetView showGridLines="0" showRowColHeaders="0" topLeftCell="H1" zoomScale="80" zoomScaleNormal="80" zoomScalePageLayoutView="80" workbookViewId="0">
      <selection activeCell="S47" sqref="S47"/>
    </sheetView>
  </sheetViews>
  <sheetFormatPr baseColWidth="10" defaultColWidth="0" defaultRowHeight="12" customHeight="1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"&amp;Referência!D15</f>
        <v>Plano tático de Miscelânea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c10'!A16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 t="str">
        <f>Referência!D15</f>
        <v>Miscelânea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 t="s">
        <v>199</v>
      </c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(Kg)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Kg da categoria</v>
      </c>
      <c r="C36" s="558"/>
      <c r="D36" s="559">
        <v>7</v>
      </c>
      <c r="E36" s="178"/>
      <c r="F36" s="558" t="s">
        <v>39</v>
      </c>
      <c r="G36" s="558"/>
      <c r="H36" s="560">
        <v>0.3</v>
      </c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433"/>
      <c r="D38" s="433"/>
      <c r="E38" s="182"/>
      <c r="F38" s="178"/>
      <c r="G38" s="433"/>
      <c r="H38" s="433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434" t="s">
        <v>15</v>
      </c>
      <c r="D40" s="434" t="s">
        <v>16</v>
      </c>
      <c r="E40" s="434" t="s">
        <v>17</v>
      </c>
      <c r="F40" s="434" t="s">
        <v>18</v>
      </c>
      <c r="G40" s="434" t="s">
        <v>19</v>
      </c>
      <c r="H40" s="434" t="s">
        <v>20</v>
      </c>
      <c r="I40" s="434" t="s">
        <v>21</v>
      </c>
      <c r="J40" s="434" t="s">
        <v>22</v>
      </c>
      <c r="K40" s="434" t="s">
        <v>23</v>
      </c>
      <c r="L40" s="434" t="s">
        <v>24</v>
      </c>
      <c r="M40" s="434" t="s">
        <v>25</v>
      </c>
      <c r="N40" s="434" t="s">
        <v>26</v>
      </c>
      <c r="O40" s="434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435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434" t="s">
        <v>15</v>
      </c>
      <c r="D43" s="434" t="s">
        <v>16</v>
      </c>
      <c r="E43" s="434" t="s">
        <v>17</v>
      </c>
      <c r="F43" s="434" t="s">
        <v>18</v>
      </c>
      <c r="G43" s="434" t="s">
        <v>19</v>
      </c>
      <c r="H43" s="434" t="s">
        <v>20</v>
      </c>
      <c r="I43" s="434" t="s">
        <v>21</v>
      </c>
      <c r="J43" s="434" t="s">
        <v>22</v>
      </c>
      <c r="K43" s="434" t="s">
        <v>23</v>
      </c>
      <c r="L43" s="434" t="s">
        <v>24</v>
      </c>
      <c r="M43" s="434" t="s">
        <v>25</v>
      </c>
      <c r="N43" s="434" t="s">
        <v>26</v>
      </c>
      <c r="O43" s="434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435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434" t="s">
        <v>15</v>
      </c>
      <c r="D46" s="434" t="s">
        <v>16</v>
      </c>
      <c r="E46" s="434" t="s">
        <v>17</v>
      </c>
      <c r="F46" s="434" t="s">
        <v>18</v>
      </c>
      <c r="G46" s="434" t="s">
        <v>19</v>
      </c>
      <c r="H46" s="434" t="s">
        <v>20</v>
      </c>
      <c r="I46" s="434" t="s">
        <v>21</v>
      </c>
      <c r="J46" s="434" t="s">
        <v>22</v>
      </c>
      <c r="K46" s="434" t="s">
        <v>23</v>
      </c>
      <c r="L46" s="434" t="s">
        <v>24</v>
      </c>
      <c r="M46" s="434" t="s">
        <v>25</v>
      </c>
      <c r="N46" s="434" t="s">
        <v>26</v>
      </c>
      <c r="O46" s="434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435">
        <f>SUM(C47:N47)</f>
        <v>0</v>
      </c>
      <c r="P47" s="178"/>
      <c r="Q47" s="178"/>
      <c r="R47" s="179"/>
      <c r="S47" s="121"/>
      <c r="T47" s="121"/>
    </row>
    <row r="48" spans="2:20">
      <c r="B48" s="432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432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434" t="s">
        <v>15</v>
      </c>
      <c r="D50" s="434" t="s">
        <v>16</v>
      </c>
      <c r="E50" s="434" t="s">
        <v>17</v>
      </c>
      <c r="F50" s="434" t="s">
        <v>18</v>
      </c>
      <c r="G50" s="434" t="s">
        <v>19</v>
      </c>
      <c r="H50" s="434" t="s">
        <v>20</v>
      </c>
      <c r="I50" s="434" t="s">
        <v>21</v>
      </c>
      <c r="J50" s="434" t="s">
        <v>22</v>
      </c>
      <c r="K50" s="434" t="s">
        <v>23</v>
      </c>
      <c r="L50" s="434" t="s">
        <v>24</v>
      </c>
      <c r="M50" s="434" t="s">
        <v>25</v>
      </c>
      <c r="N50" s="434" t="s">
        <v>26</v>
      </c>
      <c r="O50" s="434" t="s">
        <v>29</v>
      </c>
      <c r="P50" s="178"/>
      <c r="Q50" s="178"/>
      <c r="R50" s="179"/>
    </row>
    <row r="51" spans="2:18" s="121" customFormat="1">
      <c r="B51" s="535"/>
      <c r="C51" s="435">
        <f t="shared" ref="C51:N51" si="0">C41*$D$36</f>
        <v>0</v>
      </c>
      <c r="D51" s="435">
        <f t="shared" si="0"/>
        <v>0</v>
      </c>
      <c r="E51" s="435">
        <f t="shared" si="0"/>
        <v>0</v>
      </c>
      <c r="F51" s="435">
        <f t="shared" si="0"/>
        <v>0</v>
      </c>
      <c r="G51" s="435">
        <f t="shared" si="0"/>
        <v>0</v>
      </c>
      <c r="H51" s="435">
        <f t="shared" si="0"/>
        <v>0</v>
      </c>
      <c r="I51" s="435">
        <f t="shared" si="0"/>
        <v>0</v>
      </c>
      <c r="J51" s="435">
        <f t="shared" si="0"/>
        <v>0</v>
      </c>
      <c r="K51" s="435">
        <f t="shared" si="0"/>
        <v>0</v>
      </c>
      <c r="L51" s="435">
        <f t="shared" si="0"/>
        <v>0</v>
      </c>
      <c r="M51" s="435">
        <f t="shared" si="0"/>
        <v>0</v>
      </c>
      <c r="N51" s="435">
        <f t="shared" si="0"/>
        <v>0</v>
      </c>
      <c r="O51" s="435">
        <f>SUM(C51:N51)</f>
        <v>0</v>
      </c>
      <c r="P51" s="178"/>
      <c r="Q51" s="178"/>
      <c r="R51" s="179"/>
    </row>
    <row r="52" spans="2:18" s="121" customFormat="1">
      <c r="B52" s="432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434" t="s">
        <v>15</v>
      </c>
      <c r="D53" s="434" t="s">
        <v>16</v>
      </c>
      <c r="E53" s="434" t="s">
        <v>17</v>
      </c>
      <c r="F53" s="434" t="s">
        <v>18</v>
      </c>
      <c r="G53" s="434" t="s">
        <v>19</v>
      </c>
      <c r="H53" s="434" t="s">
        <v>20</v>
      </c>
      <c r="I53" s="434" t="s">
        <v>21</v>
      </c>
      <c r="J53" s="434" t="s">
        <v>22</v>
      </c>
      <c r="K53" s="434" t="s">
        <v>23</v>
      </c>
      <c r="L53" s="434" t="s">
        <v>24</v>
      </c>
      <c r="M53" s="434" t="s">
        <v>25</v>
      </c>
      <c r="N53" s="434" t="s">
        <v>26</v>
      </c>
      <c r="O53" s="434" t="s">
        <v>29</v>
      </c>
      <c r="P53" s="178"/>
      <c r="Q53" s="538" t="s">
        <v>41</v>
      </c>
      <c r="R53" s="539"/>
    </row>
    <row r="54" spans="2:18" s="121" customFormat="1">
      <c r="B54" s="535"/>
      <c r="C54" s="435">
        <f t="shared" ref="C54:N54" si="1">C44*$D$36</f>
        <v>0</v>
      </c>
      <c r="D54" s="435">
        <f t="shared" si="1"/>
        <v>0</v>
      </c>
      <c r="E54" s="435">
        <f t="shared" si="1"/>
        <v>0</v>
      </c>
      <c r="F54" s="435">
        <f t="shared" si="1"/>
        <v>0</v>
      </c>
      <c r="G54" s="435">
        <f t="shared" si="1"/>
        <v>0</v>
      </c>
      <c r="H54" s="435">
        <f t="shared" si="1"/>
        <v>0</v>
      </c>
      <c r="I54" s="435">
        <f t="shared" si="1"/>
        <v>0</v>
      </c>
      <c r="J54" s="435">
        <f t="shared" si="1"/>
        <v>0</v>
      </c>
      <c r="K54" s="435">
        <f t="shared" si="1"/>
        <v>0</v>
      </c>
      <c r="L54" s="435">
        <f t="shared" si="1"/>
        <v>0</v>
      </c>
      <c r="M54" s="435">
        <f t="shared" si="1"/>
        <v>0</v>
      </c>
      <c r="N54" s="435">
        <f t="shared" si="1"/>
        <v>0</v>
      </c>
      <c r="O54" s="435">
        <f>SUM(C54:N54)</f>
        <v>0</v>
      </c>
      <c r="P54" s="178"/>
      <c r="Q54" s="540">
        <f>O51+O54</f>
        <v>0</v>
      </c>
      <c r="R54" s="541"/>
    </row>
    <row r="55" spans="2:18" s="121" customFormat="1">
      <c r="B55" s="432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432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434" t="s">
        <v>15</v>
      </c>
      <c r="D57" s="434" t="s">
        <v>16</v>
      </c>
      <c r="E57" s="434" t="s">
        <v>17</v>
      </c>
      <c r="F57" s="434" t="s">
        <v>18</v>
      </c>
      <c r="G57" s="434" t="s">
        <v>19</v>
      </c>
      <c r="H57" s="434" t="s">
        <v>20</v>
      </c>
      <c r="I57" s="434" t="s">
        <v>21</v>
      </c>
      <c r="J57" s="434" t="s">
        <v>22</v>
      </c>
      <c r="K57" s="434" t="s">
        <v>23</v>
      </c>
      <c r="L57" s="434" t="s">
        <v>24</v>
      </c>
      <c r="M57" s="434" t="s">
        <v>25</v>
      </c>
      <c r="N57" s="434" t="s">
        <v>26</v>
      </c>
      <c r="O57" s="434" t="s">
        <v>29</v>
      </c>
      <c r="P57" s="178"/>
      <c r="Q57" s="178"/>
      <c r="R57" s="179"/>
    </row>
    <row r="58" spans="2:18" s="121" customFormat="1">
      <c r="B58" s="535"/>
      <c r="C58" s="435">
        <f t="shared" ref="C58:N58" si="2">(C51+C54)-C47</f>
        <v>0</v>
      </c>
      <c r="D58" s="435">
        <f t="shared" si="2"/>
        <v>0</v>
      </c>
      <c r="E58" s="435">
        <f t="shared" si="2"/>
        <v>0</v>
      </c>
      <c r="F58" s="435">
        <f t="shared" si="2"/>
        <v>0</v>
      </c>
      <c r="G58" s="435">
        <f t="shared" si="2"/>
        <v>0</v>
      </c>
      <c r="H58" s="435">
        <f t="shared" si="2"/>
        <v>0</v>
      </c>
      <c r="I58" s="435">
        <f t="shared" si="2"/>
        <v>0</v>
      </c>
      <c r="J58" s="435">
        <f t="shared" si="2"/>
        <v>0</v>
      </c>
      <c r="K58" s="435">
        <f t="shared" si="2"/>
        <v>0</v>
      </c>
      <c r="L58" s="435">
        <f t="shared" si="2"/>
        <v>0</v>
      </c>
      <c r="M58" s="435">
        <f t="shared" si="2"/>
        <v>0</v>
      </c>
      <c r="N58" s="435">
        <f t="shared" si="2"/>
        <v>0</v>
      </c>
      <c r="O58" s="435">
        <f>SUM(C58:N58)</f>
        <v>0</v>
      </c>
      <c r="P58" s="178"/>
      <c r="Q58" s="178"/>
      <c r="R58" s="179"/>
    </row>
    <row r="59" spans="2:18" s="121" customFormat="1">
      <c r="B59" s="432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13">
      <iconSet>
        <cfvo type="percent" val="0"/>
        <cfvo type="num" val="2"/>
        <cfvo type="num" val="4"/>
      </iconSet>
    </cfRule>
  </conditionalFormatting>
  <conditionalFormatting sqref="Q80:R81">
    <cfRule type="iconSet" priority="12">
      <iconSet>
        <cfvo type="percent" val="0"/>
        <cfvo type="num" val="2"/>
        <cfvo type="num" val="4"/>
      </iconSet>
    </cfRule>
  </conditionalFormatting>
  <conditionalFormatting sqref="B80 H80 E80 N80 K80">
    <cfRule type="iconSet" priority="11">
      <iconSet>
        <cfvo type="percent" val="0"/>
        <cfvo type="num" val="2"/>
        <cfvo type="num" val="4"/>
      </iconSet>
    </cfRule>
  </conditionalFormatting>
  <conditionalFormatting sqref="K80:L81">
    <cfRule type="iconSet" priority="7">
      <iconSet>
        <cfvo type="percent" val="0"/>
        <cfvo type="num" val="2"/>
        <cfvo type="num" val="4"/>
      </iconSet>
    </cfRule>
  </conditionalFormatting>
  <conditionalFormatting sqref="N80">
    <cfRule type="iconSet" priority="6">
      <iconSet>
        <cfvo type="percent" val="0"/>
        <cfvo type="num" val="2"/>
        <cfvo type="num" val="4"/>
      </iconSet>
    </cfRule>
  </conditionalFormatting>
  <conditionalFormatting sqref="B80 E80 H80 N80 K80">
    <cfRule type="iconSet" priority="5">
      <iconSet>
        <cfvo type="percent" val="0"/>
        <cfvo type="num" val="2"/>
        <cfvo type="num" val="4"/>
      </iconSet>
    </cfRule>
  </conditionalFormatting>
  <conditionalFormatting sqref="Q80:R81">
    <cfRule type="iconSet" priority="4">
      <iconSet>
        <cfvo type="percent" val="0"/>
        <cfvo type="num" val="2"/>
        <cfvo type="num" val="4"/>
      </iconSet>
    </cfRule>
  </conditionalFormatting>
  <conditionalFormatting sqref="B80 H80 E80 N80 K80">
    <cfRule type="iconSet" priority="3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13" enableFormatConditionsCalculation="0"/>
  <dimension ref="A1:T84"/>
  <sheetViews>
    <sheetView showGridLines="0" showRowColHeaders="0" topLeftCell="I1" zoomScale="80" zoomScaleNormal="80" zoomScalePageLayoutView="80" workbookViewId="0"/>
  </sheetViews>
  <sheetFormatPr baseColWidth="10" defaultColWidth="0" defaultRowHeight="12" customHeight="1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"&amp;Referência!D15</f>
        <v>Plano tático de Miscelânea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c10'!A19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 t="str">
        <f>Referência!D15</f>
        <v>Miscelânea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433"/>
      <c r="D38" s="433"/>
      <c r="E38" s="182"/>
      <c r="F38" s="178"/>
      <c r="G38" s="433"/>
      <c r="H38" s="433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434" t="s">
        <v>15</v>
      </c>
      <c r="D40" s="434" t="s">
        <v>16</v>
      </c>
      <c r="E40" s="434" t="s">
        <v>17</v>
      </c>
      <c r="F40" s="434" t="s">
        <v>18</v>
      </c>
      <c r="G40" s="434" t="s">
        <v>19</v>
      </c>
      <c r="H40" s="434" t="s">
        <v>20</v>
      </c>
      <c r="I40" s="434" t="s">
        <v>21</v>
      </c>
      <c r="J40" s="434" t="s">
        <v>22</v>
      </c>
      <c r="K40" s="434" t="s">
        <v>23</v>
      </c>
      <c r="L40" s="434" t="s">
        <v>24</v>
      </c>
      <c r="M40" s="434" t="s">
        <v>25</v>
      </c>
      <c r="N40" s="434" t="s">
        <v>26</v>
      </c>
      <c r="O40" s="434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435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434" t="s">
        <v>15</v>
      </c>
      <c r="D43" s="434" t="s">
        <v>16</v>
      </c>
      <c r="E43" s="434" t="s">
        <v>17</v>
      </c>
      <c r="F43" s="434" t="s">
        <v>18</v>
      </c>
      <c r="G43" s="434" t="s">
        <v>19</v>
      </c>
      <c r="H43" s="434" t="s">
        <v>20</v>
      </c>
      <c r="I43" s="434" t="s">
        <v>21</v>
      </c>
      <c r="J43" s="434" t="s">
        <v>22</v>
      </c>
      <c r="K43" s="434" t="s">
        <v>23</v>
      </c>
      <c r="L43" s="434" t="s">
        <v>24</v>
      </c>
      <c r="M43" s="434" t="s">
        <v>25</v>
      </c>
      <c r="N43" s="434" t="s">
        <v>26</v>
      </c>
      <c r="O43" s="434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435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434" t="s">
        <v>15</v>
      </c>
      <c r="D46" s="434" t="s">
        <v>16</v>
      </c>
      <c r="E46" s="434" t="s">
        <v>17</v>
      </c>
      <c r="F46" s="434" t="s">
        <v>18</v>
      </c>
      <c r="G46" s="434" t="s">
        <v>19</v>
      </c>
      <c r="H46" s="434" t="s">
        <v>20</v>
      </c>
      <c r="I46" s="434" t="s">
        <v>21</v>
      </c>
      <c r="J46" s="434" t="s">
        <v>22</v>
      </c>
      <c r="K46" s="434" t="s">
        <v>23</v>
      </c>
      <c r="L46" s="434" t="s">
        <v>24</v>
      </c>
      <c r="M46" s="434" t="s">
        <v>25</v>
      </c>
      <c r="N46" s="434" t="s">
        <v>26</v>
      </c>
      <c r="O46" s="434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435">
        <f>SUM(C47:N47)</f>
        <v>0</v>
      </c>
      <c r="P47" s="178"/>
      <c r="Q47" s="178"/>
      <c r="R47" s="179"/>
      <c r="S47" s="121"/>
      <c r="T47" s="121"/>
    </row>
    <row r="48" spans="2:20">
      <c r="B48" s="432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432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434" t="s">
        <v>15</v>
      </c>
      <c r="D50" s="434" t="s">
        <v>16</v>
      </c>
      <c r="E50" s="434" t="s">
        <v>17</v>
      </c>
      <c r="F50" s="434" t="s">
        <v>18</v>
      </c>
      <c r="G50" s="434" t="s">
        <v>19</v>
      </c>
      <c r="H50" s="434" t="s">
        <v>20</v>
      </c>
      <c r="I50" s="434" t="s">
        <v>21</v>
      </c>
      <c r="J50" s="434" t="s">
        <v>22</v>
      </c>
      <c r="K50" s="434" t="s">
        <v>23</v>
      </c>
      <c r="L50" s="434" t="s">
        <v>24</v>
      </c>
      <c r="M50" s="434" t="s">
        <v>25</v>
      </c>
      <c r="N50" s="434" t="s">
        <v>26</v>
      </c>
      <c r="O50" s="434" t="s">
        <v>29</v>
      </c>
      <c r="P50" s="178"/>
      <c r="Q50" s="178"/>
      <c r="R50" s="179"/>
    </row>
    <row r="51" spans="2:18" s="121" customFormat="1">
      <c r="B51" s="535"/>
      <c r="C51" s="435">
        <f t="shared" ref="C51:N51" si="0">C41*$D$36</f>
        <v>0</v>
      </c>
      <c r="D51" s="435">
        <f t="shared" si="0"/>
        <v>0</v>
      </c>
      <c r="E51" s="435">
        <f t="shared" si="0"/>
        <v>0</v>
      </c>
      <c r="F51" s="435">
        <f t="shared" si="0"/>
        <v>0</v>
      </c>
      <c r="G51" s="435">
        <f t="shared" si="0"/>
        <v>0</v>
      </c>
      <c r="H51" s="435">
        <f t="shared" si="0"/>
        <v>0</v>
      </c>
      <c r="I51" s="435">
        <f t="shared" si="0"/>
        <v>0</v>
      </c>
      <c r="J51" s="435">
        <f t="shared" si="0"/>
        <v>0</v>
      </c>
      <c r="K51" s="435">
        <f t="shared" si="0"/>
        <v>0</v>
      </c>
      <c r="L51" s="435">
        <f t="shared" si="0"/>
        <v>0</v>
      </c>
      <c r="M51" s="435">
        <f t="shared" si="0"/>
        <v>0</v>
      </c>
      <c r="N51" s="435">
        <f t="shared" si="0"/>
        <v>0</v>
      </c>
      <c r="O51" s="435">
        <f>SUM(C51:N51)</f>
        <v>0</v>
      </c>
      <c r="P51" s="178"/>
      <c r="Q51" s="178"/>
      <c r="R51" s="179"/>
    </row>
    <row r="52" spans="2:18" s="121" customFormat="1">
      <c r="B52" s="432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434" t="s">
        <v>15</v>
      </c>
      <c r="D53" s="434" t="s">
        <v>16</v>
      </c>
      <c r="E53" s="434" t="s">
        <v>17</v>
      </c>
      <c r="F53" s="434" t="s">
        <v>18</v>
      </c>
      <c r="G53" s="434" t="s">
        <v>19</v>
      </c>
      <c r="H53" s="434" t="s">
        <v>20</v>
      </c>
      <c r="I53" s="434" t="s">
        <v>21</v>
      </c>
      <c r="J53" s="434" t="s">
        <v>22</v>
      </c>
      <c r="K53" s="434" t="s">
        <v>23</v>
      </c>
      <c r="L53" s="434" t="s">
        <v>24</v>
      </c>
      <c r="M53" s="434" t="s">
        <v>25</v>
      </c>
      <c r="N53" s="434" t="s">
        <v>26</v>
      </c>
      <c r="O53" s="434" t="s">
        <v>29</v>
      </c>
      <c r="P53" s="178"/>
      <c r="Q53" s="538" t="s">
        <v>41</v>
      </c>
      <c r="R53" s="539"/>
    </row>
    <row r="54" spans="2:18" s="121" customFormat="1">
      <c r="B54" s="535"/>
      <c r="C54" s="435">
        <f t="shared" ref="C54:N54" si="1">C44*$D$36</f>
        <v>0</v>
      </c>
      <c r="D54" s="435">
        <f t="shared" si="1"/>
        <v>0</v>
      </c>
      <c r="E54" s="435">
        <f t="shared" si="1"/>
        <v>0</v>
      </c>
      <c r="F54" s="435">
        <f t="shared" si="1"/>
        <v>0</v>
      </c>
      <c r="G54" s="435">
        <f t="shared" si="1"/>
        <v>0</v>
      </c>
      <c r="H54" s="435">
        <f t="shared" si="1"/>
        <v>0</v>
      </c>
      <c r="I54" s="435">
        <f t="shared" si="1"/>
        <v>0</v>
      </c>
      <c r="J54" s="435">
        <f t="shared" si="1"/>
        <v>0</v>
      </c>
      <c r="K54" s="435">
        <f t="shared" si="1"/>
        <v>0</v>
      </c>
      <c r="L54" s="435">
        <f t="shared" si="1"/>
        <v>0</v>
      </c>
      <c r="M54" s="435">
        <f t="shared" si="1"/>
        <v>0</v>
      </c>
      <c r="N54" s="435">
        <f t="shared" si="1"/>
        <v>0</v>
      </c>
      <c r="O54" s="435">
        <f>SUM(C54:N54)</f>
        <v>0</v>
      </c>
      <c r="P54" s="178"/>
      <c r="Q54" s="540">
        <f>O51+O54</f>
        <v>0</v>
      </c>
      <c r="R54" s="541"/>
    </row>
    <row r="55" spans="2:18" s="121" customFormat="1">
      <c r="B55" s="432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432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434" t="s">
        <v>15</v>
      </c>
      <c r="D57" s="434" t="s">
        <v>16</v>
      </c>
      <c r="E57" s="434" t="s">
        <v>17</v>
      </c>
      <c r="F57" s="434" t="s">
        <v>18</v>
      </c>
      <c r="G57" s="434" t="s">
        <v>19</v>
      </c>
      <c r="H57" s="434" t="s">
        <v>20</v>
      </c>
      <c r="I57" s="434" t="s">
        <v>21</v>
      </c>
      <c r="J57" s="434" t="s">
        <v>22</v>
      </c>
      <c r="K57" s="434" t="s">
        <v>23</v>
      </c>
      <c r="L57" s="434" t="s">
        <v>24</v>
      </c>
      <c r="M57" s="434" t="s">
        <v>25</v>
      </c>
      <c r="N57" s="434" t="s">
        <v>26</v>
      </c>
      <c r="O57" s="434" t="s">
        <v>29</v>
      </c>
      <c r="P57" s="178"/>
      <c r="Q57" s="178"/>
      <c r="R57" s="179"/>
    </row>
    <row r="58" spans="2:18" s="121" customFormat="1">
      <c r="B58" s="535"/>
      <c r="C58" s="435">
        <f t="shared" ref="C58:N58" si="2">(C51+C54)-C47</f>
        <v>0</v>
      </c>
      <c r="D58" s="435">
        <f t="shared" si="2"/>
        <v>0</v>
      </c>
      <c r="E58" s="435">
        <f t="shared" si="2"/>
        <v>0</v>
      </c>
      <c r="F58" s="435">
        <f t="shared" si="2"/>
        <v>0</v>
      </c>
      <c r="G58" s="435">
        <f t="shared" si="2"/>
        <v>0</v>
      </c>
      <c r="H58" s="435">
        <f t="shared" si="2"/>
        <v>0</v>
      </c>
      <c r="I58" s="435">
        <f t="shared" si="2"/>
        <v>0</v>
      </c>
      <c r="J58" s="435">
        <f t="shared" si="2"/>
        <v>0</v>
      </c>
      <c r="K58" s="435">
        <f t="shared" si="2"/>
        <v>0</v>
      </c>
      <c r="L58" s="435">
        <f t="shared" si="2"/>
        <v>0</v>
      </c>
      <c r="M58" s="435">
        <f t="shared" si="2"/>
        <v>0</v>
      </c>
      <c r="N58" s="435">
        <f t="shared" si="2"/>
        <v>0</v>
      </c>
      <c r="O58" s="435">
        <f>SUM(C58:N58)</f>
        <v>0</v>
      </c>
      <c r="P58" s="178"/>
      <c r="Q58" s="178"/>
      <c r="R58" s="179"/>
    </row>
    <row r="59" spans="2:18" s="121" customFormat="1">
      <c r="B59" s="432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13">
      <iconSet>
        <cfvo type="percent" val="0"/>
        <cfvo type="num" val="2"/>
        <cfvo type="num" val="4"/>
      </iconSet>
    </cfRule>
  </conditionalFormatting>
  <conditionalFormatting sqref="Q80:R81">
    <cfRule type="iconSet" priority="12">
      <iconSet>
        <cfvo type="percent" val="0"/>
        <cfvo type="num" val="2"/>
        <cfvo type="num" val="4"/>
      </iconSet>
    </cfRule>
  </conditionalFormatting>
  <conditionalFormatting sqref="B80 H80 E80 N80 K80">
    <cfRule type="iconSet" priority="11">
      <iconSet>
        <cfvo type="percent" val="0"/>
        <cfvo type="num" val="2"/>
        <cfvo type="num" val="4"/>
      </iconSet>
    </cfRule>
  </conditionalFormatting>
  <conditionalFormatting sqref="K80:L81">
    <cfRule type="iconSet" priority="7">
      <iconSet>
        <cfvo type="percent" val="0"/>
        <cfvo type="num" val="2"/>
        <cfvo type="num" val="4"/>
      </iconSet>
    </cfRule>
  </conditionalFormatting>
  <conditionalFormatting sqref="N80">
    <cfRule type="iconSet" priority="6">
      <iconSet>
        <cfvo type="percent" val="0"/>
        <cfvo type="num" val="2"/>
        <cfvo type="num" val="4"/>
      </iconSet>
    </cfRule>
  </conditionalFormatting>
  <conditionalFormatting sqref="B80 E80 H80 N80 K80">
    <cfRule type="iconSet" priority="5">
      <iconSet>
        <cfvo type="percent" val="0"/>
        <cfvo type="num" val="2"/>
        <cfvo type="num" val="4"/>
      </iconSet>
    </cfRule>
  </conditionalFormatting>
  <conditionalFormatting sqref="Q80:R81">
    <cfRule type="iconSet" priority="4">
      <iconSet>
        <cfvo type="percent" val="0"/>
        <cfvo type="num" val="2"/>
        <cfvo type="num" val="4"/>
      </iconSet>
    </cfRule>
  </conditionalFormatting>
  <conditionalFormatting sqref="B80 H80 E80 N80 K80">
    <cfRule type="iconSet" priority="3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14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customHeight="1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"&amp;Referência!D15</f>
        <v>Plano tático de Miscelânea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c10'!F7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 t="str">
        <f>Referência!D15</f>
        <v>Miscelânea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433"/>
      <c r="D38" s="433"/>
      <c r="E38" s="182"/>
      <c r="F38" s="178"/>
      <c r="G38" s="433"/>
      <c r="H38" s="433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434" t="s">
        <v>15</v>
      </c>
      <c r="D40" s="434" t="s">
        <v>16</v>
      </c>
      <c r="E40" s="434" t="s">
        <v>17</v>
      </c>
      <c r="F40" s="434" t="s">
        <v>18</v>
      </c>
      <c r="G40" s="434" t="s">
        <v>19</v>
      </c>
      <c r="H40" s="434" t="s">
        <v>20</v>
      </c>
      <c r="I40" s="434" t="s">
        <v>21</v>
      </c>
      <c r="J40" s="434" t="s">
        <v>22</v>
      </c>
      <c r="K40" s="434" t="s">
        <v>23</v>
      </c>
      <c r="L40" s="434" t="s">
        <v>24</v>
      </c>
      <c r="M40" s="434" t="s">
        <v>25</v>
      </c>
      <c r="N40" s="434" t="s">
        <v>26</v>
      </c>
      <c r="O40" s="434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435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434" t="s">
        <v>15</v>
      </c>
      <c r="D43" s="434" t="s">
        <v>16</v>
      </c>
      <c r="E43" s="434" t="s">
        <v>17</v>
      </c>
      <c r="F43" s="434" t="s">
        <v>18</v>
      </c>
      <c r="G43" s="434" t="s">
        <v>19</v>
      </c>
      <c r="H43" s="434" t="s">
        <v>20</v>
      </c>
      <c r="I43" s="434" t="s">
        <v>21</v>
      </c>
      <c r="J43" s="434" t="s">
        <v>22</v>
      </c>
      <c r="K43" s="434" t="s">
        <v>23</v>
      </c>
      <c r="L43" s="434" t="s">
        <v>24</v>
      </c>
      <c r="M43" s="434" t="s">
        <v>25</v>
      </c>
      <c r="N43" s="434" t="s">
        <v>26</v>
      </c>
      <c r="O43" s="434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435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434" t="s">
        <v>15</v>
      </c>
      <c r="D46" s="434" t="s">
        <v>16</v>
      </c>
      <c r="E46" s="434" t="s">
        <v>17</v>
      </c>
      <c r="F46" s="434" t="s">
        <v>18</v>
      </c>
      <c r="G46" s="434" t="s">
        <v>19</v>
      </c>
      <c r="H46" s="434" t="s">
        <v>20</v>
      </c>
      <c r="I46" s="434" t="s">
        <v>21</v>
      </c>
      <c r="J46" s="434" t="s">
        <v>22</v>
      </c>
      <c r="K46" s="434" t="s">
        <v>23</v>
      </c>
      <c r="L46" s="434" t="s">
        <v>24</v>
      </c>
      <c r="M46" s="434" t="s">
        <v>25</v>
      </c>
      <c r="N46" s="434" t="s">
        <v>26</v>
      </c>
      <c r="O46" s="434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435">
        <f>SUM(C47:N47)</f>
        <v>0</v>
      </c>
      <c r="P47" s="178"/>
      <c r="Q47" s="178"/>
      <c r="R47" s="179"/>
      <c r="S47" s="121"/>
      <c r="T47" s="121"/>
    </row>
    <row r="48" spans="2:20">
      <c r="B48" s="432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432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434" t="s">
        <v>15</v>
      </c>
      <c r="D50" s="434" t="s">
        <v>16</v>
      </c>
      <c r="E50" s="434" t="s">
        <v>17</v>
      </c>
      <c r="F50" s="434" t="s">
        <v>18</v>
      </c>
      <c r="G50" s="434" t="s">
        <v>19</v>
      </c>
      <c r="H50" s="434" t="s">
        <v>20</v>
      </c>
      <c r="I50" s="434" t="s">
        <v>21</v>
      </c>
      <c r="J50" s="434" t="s">
        <v>22</v>
      </c>
      <c r="K50" s="434" t="s">
        <v>23</v>
      </c>
      <c r="L50" s="434" t="s">
        <v>24</v>
      </c>
      <c r="M50" s="434" t="s">
        <v>25</v>
      </c>
      <c r="N50" s="434" t="s">
        <v>26</v>
      </c>
      <c r="O50" s="434" t="s">
        <v>29</v>
      </c>
      <c r="P50" s="178"/>
      <c r="Q50" s="178"/>
      <c r="R50" s="179"/>
    </row>
    <row r="51" spans="2:18" s="121" customFormat="1">
      <c r="B51" s="535"/>
      <c r="C51" s="435">
        <f t="shared" ref="C51:N51" si="0">C41*$D$36</f>
        <v>0</v>
      </c>
      <c r="D51" s="435">
        <f t="shared" si="0"/>
        <v>0</v>
      </c>
      <c r="E51" s="435">
        <f t="shared" si="0"/>
        <v>0</v>
      </c>
      <c r="F51" s="435">
        <f t="shared" si="0"/>
        <v>0</v>
      </c>
      <c r="G51" s="435">
        <f t="shared" si="0"/>
        <v>0</v>
      </c>
      <c r="H51" s="435">
        <f t="shared" si="0"/>
        <v>0</v>
      </c>
      <c r="I51" s="435">
        <f t="shared" si="0"/>
        <v>0</v>
      </c>
      <c r="J51" s="435">
        <f t="shared" si="0"/>
        <v>0</v>
      </c>
      <c r="K51" s="435">
        <f t="shared" si="0"/>
        <v>0</v>
      </c>
      <c r="L51" s="435">
        <f t="shared" si="0"/>
        <v>0</v>
      </c>
      <c r="M51" s="435">
        <f t="shared" si="0"/>
        <v>0</v>
      </c>
      <c r="N51" s="435">
        <f t="shared" si="0"/>
        <v>0</v>
      </c>
      <c r="O51" s="435">
        <f>SUM(C51:N51)</f>
        <v>0</v>
      </c>
      <c r="P51" s="178"/>
      <c r="Q51" s="178"/>
      <c r="R51" s="179"/>
    </row>
    <row r="52" spans="2:18" s="121" customFormat="1">
      <c r="B52" s="432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434" t="s">
        <v>15</v>
      </c>
      <c r="D53" s="434" t="s">
        <v>16</v>
      </c>
      <c r="E53" s="434" t="s">
        <v>17</v>
      </c>
      <c r="F53" s="434" t="s">
        <v>18</v>
      </c>
      <c r="G53" s="434" t="s">
        <v>19</v>
      </c>
      <c r="H53" s="434" t="s">
        <v>20</v>
      </c>
      <c r="I53" s="434" t="s">
        <v>21</v>
      </c>
      <c r="J53" s="434" t="s">
        <v>22</v>
      </c>
      <c r="K53" s="434" t="s">
        <v>23</v>
      </c>
      <c r="L53" s="434" t="s">
        <v>24</v>
      </c>
      <c r="M53" s="434" t="s">
        <v>25</v>
      </c>
      <c r="N53" s="434" t="s">
        <v>26</v>
      </c>
      <c r="O53" s="434" t="s">
        <v>29</v>
      </c>
      <c r="P53" s="178"/>
      <c r="Q53" s="538" t="s">
        <v>41</v>
      </c>
      <c r="R53" s="539"/>
    </row>
    <row r="54" spans="2:18" s="121" customFormat="1">
      <c r="B54" s="535"/>
      <c r="C54" s="435">
        <f t="shared" ref="C54:N54" si="1">C44*$D$36</f>
        <v>0</v>
      </c>
      <c r="D54" s="435">
        <f t="shared" si="1"/>
        <v>0</v>
      </c>
      <c r="E54" s="435">
        <f t="shared" si="1"/>
        <v>0</v>
      </c>
      <c r="F54" s="435">
        <f t="shared" si="1"/>
        <v>0</v>
      </c>
      <c r="G54" s="435">
        <f t="shared" si="1"/>
        <v>0</v>
      </c>
      <c r="H54" s="435">
        <f t="shared" si="1"/>
        <v>0</v>
      </c>
      <c r="I54" s="435">
        <f t="shared" si="1"/>
        <v>0</v>
      </c>
      <c r="J54" s="435">
        <f t="shared" si="1"/>
        <v>0</v>
      </c>
      <c r="K54" s="435">
        <f t="shared" si="1"/>
        <v>0</v>
      </c>
      <c r="L54" s="435">
        <f t="shared" si="1"/>
        <v>0</v>
      </c>
      <c r="M54" s="435">
        <f t="shared" si="1"/>
        <v>0</v>
      </c>
      <c r="N54" s="435">
        <f t="shared" si="1"/>
        <v>0</v>
      </c>
      <c r="O54" s="435">
        <f>SUM(C54:N54)</f>
        <v>0</v>
      </c>
      <c r="P54" s="178"/>
      <c r="Q54" s="540">
        <f>O51+O54</f>
        <v>0</v>
      </c>
      <c r="R54" s="541"/>
    </row>
    <row r="55" spans="2:18" s="121" customFormat="1">
      <c r="B55" s="432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432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434" t="s">
        <v>15</v>
      </c>
      <c r="D57" s="434" t="s">
        <v>16</v>
      </c>
      <c r="E57" s="434" t="s">
        <v>17</v>
      </c>
      <c r="F57" s="434" t="s">
        <v>18</v>
      </c>
      <c r="G57" s="434" t="s">
        <v>19</v>
      </c>
      <c r="H57" s="434" t="s">
        <v>20</v>
      </c>
      <c r="I57" s="434" t="s">
        <v>21</v>
      </c>
      <c r="J57" s="434" t="s">
        <v>22</v>
      </c>
      <c r="K57" s="434" t="s">
        <v>23</v>
      </c>
      <c r="L57" s="434" t="s">
        <v>24</v>
      </c>
      <c r="M57" s="434" t="s">
        <v>25</v>
      </c>
      <c r="N57" s="434" t="s">
        <v>26</v>
      </c>
      <c r="O57" s="434" t="s">
        <v>29</v>
      </c>
      <c r="P57" s="178"/>
      <c r="Q57" s="178"/>
      <c r="R57" s="179"/>
    </row>
    <row r="58" spans="2:18" s="121" customFormat="1">
      <c r="B58" s="535"/>
      <c r="C58" s="435">
        <f t="shared" ref="C58:N58" si="2">(C51+C54)-C47</f>
        <v>0</v>
      </c>
      <c r="D58" s="435">
        <f t="shared" si="2"/>
        <v>0</v>
      </c>
      <c r="E58" s="435">
        <f t="shared" si="2"/>
        <v>0</v>
      </c>
      <c r="F58" s="435">
        <f t="shared" si="2"/>
        <v>0</v>
      </c>
      <c r="G58" s="435">
        <f t="shared" si="2"/>
        <v>0</v>
      </c>
      <c r="H58" s="435">
        <f t="shared" si="2"/>
        <v>0</v>
      </c>
      <c r="I58" s="435">
        <f t="shared" si="2"/>
        <v>0</v>
      </c>
      <c r="J58" s="435">
        <f t="shared" si="2"/>
        <v>0</v>
      </c>
      <c r="K58" s="435">
        <f t="shared" si="2"/>
        <v>0</v>
      </c>
      <c r="L58" s="435">
        <f t="shared" si="2"/>
        <v>0</v>
      </c>
      <c r="M58" s="435">
        <f t="shared" si="2"/>
        <v>0</v>
      </c>
      <c r="N58" s="435">
        <f t="shared" si="2"/>
        <v>0</v>
      </c>
      <c r="O58" s="435">
        <f>SUM(C58:N58)</f>
        <v>0</v>
      </c>
      <c r="P58" s="178"/>
      <c r="Q58" s="178"/>
      <c r="R58" s="179"/>
    </row>
    <row r="59" spans="2:18" s="121" customFormat="1">
      <c r="B59" s="432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13">
      <iconSet>
        <cfvo type="percent" val="0"/>
        <cfvo type="num" val="2"/>
        <cfvo type="num" val="4"/>
      </iconSet>
    </cfRule>
  </conditionalFormatting>
  <conditionalFormatting sqref="Q80:R81">
    <cfRule type="iconSet" priority="12">
      <iconSet>
        <cfvo type="percent" val="0"/>
        <cfvo type="num" val="2"/>
        <cfvo type="num" val="4"/>
      </iconSet>
    </cfRule>
  </conditionalFormatting>
  <conditionalFormatting sqref="B80 H80 E80 N80 K80">
    <cfRule type="iconSet" priority="11">
      <iconSet>
        <cfvo type="percent" val="0"/>
        <cfvo type="num" val="2"/>
        <cfvo type="num" val="4"/>
      </iconSet>
    </cfRule>
  </conditionalFormatting>
  <conditionalFormatting sqref="K80:L81">
    <cfRule type="iconSet" priority="7">
      <iconSet>
        <cfvo type="percent" val="0"/>
        <cfvo type="num" val="2"/>
        <cfvo type="num" val="4"/>
      </iconSet>
    </cfRule>
  </conditionalFormatting>
  <conditionalFormatting sqref="N80">
    <cfRule type="iconSet" priority="6">
      <iconSet>
        <cfvo type="percent" val="0"/>
        <cfvo type="num" val="2"/>
        <cfvo type="num" val="4"/>
      </iconSet>
    </cfRule>
  </conditionalFormatting>
  <conditionalFormatting sqref="B80 E80 H80 N80 K80">
    <cfRule type="iconSet" priority="5">
      <iconSet>
        <cfvo type="percent" val="0"/>
        <cfvo type="num" val="2"/>
        <cfvo type="num" val="4"/>
      </iconSet>
    </cfRule>
  </conditionalFormatting>
  <conditionalFormatting sqref="Q80:R81">
    <cfRule type="iconSet" priority="4">
      <iconSet>
        <cfvo type="percent" val="0"/>
        <cfvo type="num" val="2"/>
        <cfvo type="num" val="4"/>
      </iconSet>
    </cfRule>
  </conditionalFormatting>
  <conditionalFormatting sqref="B80 H80 E80 N80 K80">
    <cfRule type="iconSet" priority="3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15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customHeight="1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"&amp;Referência!D15</f>
        <v>Plano tático de Miscelânea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c10'!F10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 t="str">
        <f>Referência!D15</f>
        <v>Miscelânea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433"/>
      <c r="D38" s="433"/>
      <c r="E38" s="182"/>
      <c r="F38" s="178"/>
      <c r="G38" s="433"/>
      <c r="H38" s="433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434" t="s">
        <v>15</v>
      </c>
      <c r="D40" s="434" t="s">
        <v>16</v>
      </c>
      <c r="E40" s="434" t="s">
        <v>17</v>
      </c>
      <c r="F40" s="434" t="s">
        <v>18</v>
      </c>
      <c r="G40" s="434" t="s">
        <v>19</v>
      </c>
      <c r="H40" s="434" t="s">
        <v>20</v>
      </c>
      <c r="I40" s="434" t="s">
        <v>21</v>
      </c>
      <c r="J40" s="434" t="s">
        <v>22</v>
      </c>
      <c r="K40" s="434" t="s">
        <v>23</v>
      </c>
      <c r="L40" s="434" t="s">
        <v>24</v>
      </c>
      <c r="M40" s="434" t="s">
        <v>25</v>
      </c>
      <c r="N40" s="434" t="s">
        <v>26</v>
      </c>
      <c r="O40" s="434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435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434" t="s">
        <v>15</v>
      </c>
      <c r="D43" s="434" t="s">
        <v>16</v>
      </c>
      <c r="E43" s="434" t="s">
        <v>17</v>
      </c>
      <c r="F43" s="434" t="s">
        <v>18</v>
      </c>
      <c r="G43" s="434" t="s">
        <v>19</v>
      </c>
      <c r="H43" s="434" t="s">
        <v>20</v>
      </c>
      <c r="I43" s="434" t="s">
        <v>21</v>
      </c>
      <c r="J43" s="434" t="s">
        <v>22</v>
      </c>
      <c r="K43" s="434" t="s">
        <v>23</v>
      </c>
      <c r="L43" s="434" t="s">
        <v>24</v>
      </c>
      <c r="M43" s="434" t="s">
        <v>25</v>
      </c>
      <c r="N43" s="434" t="s">
        <v>26</v>
      </c>
      <c r="O43" s="434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435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434" t="s">
        <v>15</v>
      </c>
      <c r="D46" s="434" t="s">
        <v>16</v>
      </c>
      <c r="E46" s="434" t="s">
        <v>17</v>
      </c>
      <c r="F46" s="434" t="s">
        <v>18</v>
      </c>
      <c r="G46" s="434" t="s">
        <v>19</v>
      </c>
      <c r="H46" s="434" t="s">
        <v>20</v>
      </c>
      <c r="I46" s="434" t="s">
        <v>21</v>
      </c>
      <c r="J46" s="434" t="s">
        <v>22</v>
      </c>
      <c r="K46" s="434" t="s">
        <v>23</v>
      </c>
      <c r="L46" s="434" t="s">
        <v>24</v>
      </c>
      <c r="M46" s="434" t="s">
        <v>25</v>
      </c>
      <c r="N46" s="434" t="s">
        <v>26</v>
      </c>
      <c r="O46" s="434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435">
        <f>SUM(C47:N47)</f>
        <v>0</v>
      </c>
      <c r="P47" s="178"/>
      <c r="Q47" s="178"/>
      <c r="R47" s="179"/>
      <c r="S47" s="121"/>
      <c r="T47" s="121"/>
    </row>
    <row r="48" spans="2:20">
      <c r="B48" s="432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432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434" t="s">
        <v>15</v>
      </c>
      <c r="D50" s="434" t="s">
        <v>16</v>
      </c>
      <c r="E50" s="434" t="s">
        <v>17</v>
      </c>
      <c r="F50" s="434" t="s">
        <v>18</v>
      </c>
      <c r="G50" s="434" t="s">
        <v>19</v>
      </c>
      <c r="H50" s="434" t="s">
        <v>20</v>
      </c>
      <c r="I50" s="434" t="s">
        <v>21</v>
      </c>
      <c r="J50" s="434" t="s">
        <v>22</v>
      </c>
      <c r="K50" s="434" t="s">
        <v>23</v>
      </c>
      <c r="L50" s="434" t="s">
        <v>24</v>
      </c>
      <c r="M50" s="434" t="s">
        <v>25</v>
      </c>
      <c r="N50" s="434" t="s">
        <v>26</v>
      </c>
      <c r="O50" s="434" t="s">
        <v>29</v>
      </c>
      <c r="P50" s="178"/>
      <c r="Q50" s="178"/>
      <c r="R50" s="179"/>
    </row>
    <row r="51" spans="2:18" s="121" customFormat="1">
      <c r="B51" s="535"/>
      <c r="C51" s="435">
        <f t="shared" ref="C51:N51" si="0">C41*$D$36</f>
        <v>0</v>
      </c>
      <c r="D51" s="435">
        <f t="shared" si="0"/>
        <v>0</v>
      </c>
      <c r="E51" s="435">
        <f t="shared" si="0"/>
        <v>0</v>
      </c>
      <c r="F51" s="435">
        <f t="shared" si="0"/>
        <v>0</v>
      </c>
      <c r="G51" s="435">
        <f t="shared" si="0"/>
        <v>0</v>
      </c>
      <c r="H51" s="435">
        <f t="shared" si="0"/>
        <v>0</v>
      </c>
      <c r="I51" s="435">
        <f t="shared" si="0"/>
        <v>0</v>
      </c>
      <c r="J51" s="435">
        <f t="shared" si="0"/>
        <v>0</v>
      </c>
      <c r="K51" s="435">
        <f t="shared" si="0"/>
        <v>0</v>
      </c>
      <c r="L51" s="435">
        <f t="shared" si="0"/>
        <v>0</v>
      </c>
      <c r="M51" s="435">
        <f t="shared" si="0"/>
        <v>0</v>
      </c>
      <c r="N51" s="435">
        <f t="shared" si="0"/>
        <v>0</v>
      </c>
      <c r="O51" s="435">
        <f>SUM(C51:N51)</f>
        <v>0</v>
      </c>
      <c r="P51" s="178"/>
      <c r="Q51" s="178"/>
      <c r="R51" s="179"/>
    </row>
    <row r="52" spans="2:18" s="121" customFormat="1">
      <c r="B52" s="432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434" t="s">
        <v>15</v>
      </c>
      <c r="D53" s="434" t="s">
        <v>16</v>
      </c>
      <c r="E53" s="434" t="s">
        <v>17</v>
      </c>
      <c r="F53" s="434" t="s">
        <v>18</v>
      </c>
      <c r="G53" s="434" t="s">
        <v>19</v>
      </c>
      <c r="H53" s="434" t="s">
        <v>20</v>
      </c>
      <c r="I53" s="434" t="s">
        <v>21</v>
      </c>
      <c r="J53" s="434" t="s">
        <v>22</v>
      </c>
      <c r="K53" s="434" t="s">
        <v>23</v>
      </c>
      <c r="L53" s="434" t="s">
        <v>24</v>
      </c>
      <c r="M53" s="434" t="s">
        <v>25</v>
      </c>
      <c r="N53" s="434" t="s">
        <v>26</v>
      </c>
      <c r="O53" s="434" t="s">
        <v>29</v>
      </c>
      <c r="P53" s="178"/>
      <c r="Q53" s="538" t="s">
        <v>41</v>
      </c>
      <c r="R53" s="539"/>
    </row>
    <row r="54" spans="2:18" s="121" customFormat="1">
      <c r="B54" s="535"/>
      <c r="C54" s="435">
        <f t="shared" ref="C54:N54" si="1">C44*$D$36</f>
        <v>0</v>
      </c>
      <c r="D54" s="435">
        <f t="shared" si="1"/>
        <v>0</v>
      </c>
      <c r="E54" s="435">
        <f t="shared" si="1"/>
        <v>0</v>
      </c>
      <c r="F54" s="435">
        <f t="shared" si="1"/>
        <v>0</v>
      </c>
      <c r="G54" s="435">
        <f t="shared" si="1"/>
        <v>0</v>
      </c>
      <c r="H54" s="435">
        <f t="shared" si="1"/>
        <v>0</v>
      </c>
      <c r="I54" s="435">
        <f t="shared" si="1"/>
        <v>0</v>
      </c>
      <c r="J54" s="435">
        <f t="shared" si="1"/>
        <v>0</v>
      </c>
      <c r="K54" s="435">
        <f t="shared" si="1"/>
        <v>0</v>
      </c>
      <c r="L54" s="435">
        <f t="shared" si="1"/>
        <v>0</v>
      </c>
      <c r="M54" s="435">
        <f t="shared" si="1"/>
        <v>0</v>
      </c>
      <c r="N54" s="435">
        <f t="shared" si="1"/>
        <v>0</v>
      </c>
      <c r="O54" s="435">
        <f>SUM(C54:N54)</f>
        <v>0</v>
      </c>
      <c r="P54" s="178"/>
      <c r="Q54" s="540">
        <f>O51+O54</f>
        <v>0</v>
      </c>
      <c r="R54" s="541"/>
    </row>
    <row r="55" spans="2:18" s="121" customFormat="1">
      <c r="B55" s="432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432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434" t="s">
        <v>15</v>
      </c>
      <c r="D57" s="434" t="s">
        <v>16</v>
      </c>
      <c r="E57" s="434" t="s">
        <v>17</v>
      </c>
      <c r="F57" s="434" t="s">
        <v>18</v>
      </c>
      <c r="G57" s="434" t="s">
        <v>19</v>
      </c>
      <c r="H57" s="434" t="s">
        <v>20</v>
      </c>
      <c r="I57" s="434" t="s">
        <v>21</v>
      </c>
      <c r="J57" s="434" t="s">
        <v>22</v>
      </c>
      <c r="K57" s="434" t="s">
        <v>23</v>
      </c>
      <c r="L57" s="434" t="s">
        <v>24</v>
      </c>
      <c r="M57" s="434" t="s">
        <v>25</v>
      </c>
      <c r="N57" s="434" t="s">
        <v>26</v>
      </c>
      <c r="O57" s="434" t="s">
        <v>29</v>
      </c>
      <c r="P57" s="178"/>
      <c r="Q57" s="178"/>
      <c r="R57" s="179"/>
    </row>
    <row r="58" spans="2:18" s="121" customFormat="1">
      <c r="B58" s="535"/>
      <c r="C58" s="435">
        <f t="shared" ref="C58:N58" si="2">(C51+C54)-C47</f>
        <v>0</v>
      </c>
      <c r="D58" s="435">
        <f t="shared" si="2"/>
        <v>0</v>
      </c>
      <c r="E58" s="435">
        <f t="shared" si="2"/>
        <v>0</v>
      </c>
      <c r="F58" s="435">
        <f t="shared" si="2"/>
        <v>0</v>
      </c>
      <c r="G58" s="435">
        <f t="shared" si="2"/>
        <v>0</v>
      </c>
      <c r="H58" s="435">
        <f t="shared" si="2"/>
        <v>0</v>
      </c>
      <c r="I58" s="435">
        <f t="shared" si="2"/>
        <v>0</v>
      </c>
      <c r="J58" s="435">
        <f t="shared" si="2"/>
        <v>0</v>
      </c>
      <c r="K58" s="435">
        <f t="shared" si="2"/>
        <v>0</v>
      </c>
      <c r="L58" s="435">
        <f t="shared" si="2"/>
        <v>0</v>
      </c>
      <c r="M58" s="435">
        <f t="shared" si="2"/>
        <v>0</v>
      </c>
      <c r="N58" s="435">
        <f t="shared" si="2"/>
        <v>0</v>
      </c>
      <c r="O58" s="435">
        <f>SUM(C58:N58)</f>
        <v>0</v>
      </c>
      <c r="P58" s="178"/>
      <c r="Q58" s="178"/>
      <c r="R58" s="179"/>
    </row>
    <row r="59" spans="2:18" s="121" customFormat="1">
      <c r="B59" s="432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13">
      <iconSet>
        <cfvo type="percent" val="0"/>
        <cfvo type="num" val="2"/>
        <cfvo type="num" val="4"/>
      </iconSet>
    </cfRule>
  </conditionalFormatting>
  <conditionalFormatting sqref="Q80:R81">
    <cfRule type="iconSet" priority="12">
      <iconSet>
        <cfvo type="percent" val="0"/>
        <cfvo type="num" val="2"/>
        <cfvo type="num" val="4"/>
      </iconSet>
    </cfRule>
  </conditionalFormatting>
  <conditionalFormatting sqref="B80 H80 E80 N80 K80">
    <cfRule type="iconSet" priority="11">
      <iconSet>
        <cfvo type="percent" val="0"/>
        <cfvo type="num" val="2"/>
        <cfvo type="num" val="4"/>
      </iconSet>
    </cfRule>
  </conditionalFormatting>
  <conditionalFormatting sqref="K80:L81">
    <cfRule type="iconSet" priority="7">
      <iconSet>
        <cfvo type="percent" val="0"/>
        <cfvo type="num" val="2"/>
        <cfvo type="num" val="4"/>
      </iconSet>
    </cfRule>
  </conditionalFormatting>
  <conditionalFormatting sqref="N80">
    <cfRule type="iconSet" priority="6">
      <iconSet>
        <cfvo type="percent" val="0"/>
        <cfvo type="num" val="2"/>
        <cfvo type="num" val="4"/>
      </iconSet>
    </cfRule>
  </conditionalFormatting>
  <conditionalFormatting sqref="B80 E80 H80 N80 K80">
    <cfRule type="iconSet" priority="5">
      <iconSet>
        <cfvo type="percent" val="0"/>
        <cfvo type="num" val="2"/>
        <cfvo type="num" val="4"/>
      </iconSet>
    </cfRule>
  </conditionalFormatting>
  <conditionalFormatting sqref="Q80:R81">
    <cfRule type="iconSet" priority="4">
      <iconSet>
        <cfvo type="percent" val="0"/>
        <cfvo type="num" val="2"/>
        <cfvo type="num" val="4"/>
      </iconSet>
    </cfRule>
  </conditionalFormatting>
  <conditionalFormatting sqref="B80 H80 E80 N80 K80">
    <cfRule type="iconSet" priority="3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 enableFormatConditionsCalculation="0"/>
  <dimension ref="A1:P26"/>
  <sheetViews>
    <sheetView showGridLines="0" showRowColHeaders="0" workbookViewId="0"/>
  </sheetViews>
  <sheetFormatPr baseColWidth="10" defaultColWidth="0" defaultRowHeight="0" customHeight="1" zeroHeight="1" x14ac:dyDescent="0"/>
  <cols>
    <col min="1" max="1" width="15.5" style="111" customWidth="1"/>
    <col min="2" max="3" width="9.1640625" style="111" customWidth="1"/>
    <col min="4" max="4" width="3.6640625" style="111" customWidth="1"/>
    <col min="5" max="5" width="13.6640625" style="111" customWidth="1"/>
    <col min="6" max="7" width="9.1640625" style="111" customWidth="1"/>
    <col min="8" max="8" width="3.6640625" style="111" customWidth="1"/>
    <col min="9" max="9" width="15.5" customWidth="1"/>
    <col min="10" max="15" width="9.1640625" hidden="1" customWidth="1"/>
    <col min="16" max="16" width="20.5" hidden="1" customWidth="1"/>
    <col min="17" max="16384" width="9.1640625" hidden="1"/>
  </cols>
  <sheetData>
    <row r="1" spans="1:9" ht="14">
      <c r="A1"/>
      <c r="B1"/>
      <c r="C1"/>
      <c r="D1"/>
      <c r="E1"/>
      <c r="F1"/>
      <c r="G1"/>
      <c r="H1"/>
    </row>
    <row r="2" spans="1:9" ht="14">
      <c r="A2" s="511" t="str">
        <f>"Categoria selecionada: "&amp;Referência!D8</f>
        <v xml:space="preserve">Categoria selecionada: </v>
      </c>
      <c r="B2" s="511"/>
      <c r="C2" s="511"/>
      <c r="D2" s="511"/>
      <c r="E2" s="511"/>
      <c r="F2" s="511"/>
      <c r="G2" s="511"/>
      <c r="H2" s="511"/>
      <c r="I2" s="511"/>
    </row>
    <row r="3" spans="1:9" ht="7.5" customHeight="1">
      <c r="A3"/>
      <c r="B3"/>
      <c r="C3"/>
      <c r="D3"/>
      <c r="E3"/>
      <c r="F3"/>
      <c r="G3"/>
      <c r="H3"/>
    </row>
    <row r="4" spans="1:9" ht="14">
      <c r="A4"/>
      <c r="B4"/>
      <c r="C4"/>
      <c r="D4"/>
      <c r="E4"/>
      <c r="F4"/>
      <c r="G4"/>
      <c r="H4"/>
    </row>
    <row r="5" spans="1:9" ht="14">
      <c r="A5"/>
      <c r="B5"/>
      <c r="E5"/>
      <c r="F5"/>
      <c r="G5"/>
      <c r="H5"/>
    </row>
    <row r="6" spans="1:9" ht="15" thickBot="1">
      <c r="A6"/>
      <c r="B6"/>
      <c r="C6"/>
      <c r="D6"/>
      <c r="E6"/>
      <c r="F6"/>
      <c r="G6"/>
      <c r="H6"/>
    </row>
    <row r="7" spans="1:9" ht="14">
      <c r="A7" s="407">
        <f>B7</f>
        <v>0</v>
      </c>
      <c r="B7" s="505"/>
      <c r="C7" s="506"/>
      <c r="D7" s="509" t="s">
        <v>201</v>
      </c>
      <c r="E7" s="407">
        <f>F7</f>
        <v>0</v>
      </c>
      <c r="F7" s="505"/>
      <c r="G7" s="506"/>
      <c r="H7" s="509" t="s">
        <v>201</v>
      </c>
      <c r="I7" s="406"/>
    </row>
    <row r="8" spans="1:9" ht="15" thickBot="1">
      <c r="A8" s="408"/>
      <c r="B8" s="507"/>
      <c r="C8" s="508"/>
      <c r="D8" s="510"/>
      <c r="E8" s="408"/>
      <c r="F8" s="507"/>
      <c r="G8" s="508"/>
      <c r="H8" s="510"/>
      <c r="I8" s="406"/>
    </row>
    <row r="9" spans="1:9" ht="15" thickBot="1">
      <c r="A9" s="408"/>
      <c r="B9"/>
      <c r="C9"/>
      <c r="D9"/>
      <c r="E9" s="408"/>
      <c r="F9"/>
      <c r="G9"/>
      <c r="H9"/>
      <c r="I9" s="406"/>
    </row>
    <row r="10" spans="1:9" ht="14">
      <c r="A10" s="407">
        <f>B10</f>
        <v>0</v>
      </c>
      <c r="B10" s="505"/>
      <c r="C10" s="506"/>
      <c r="D10" s="509" t="s">
        <v>201</v>
      </c>
      <c r="E10" s="407">
        <f>F10</f>
        <v>0</v>
      </c>
      <c r="F10" s="505"/>
      <c r="G10" s="506"/>
      <c r="H10" s="509" t="s">
        <v>201</v>
      </c>
      <c r="I10" s="406"/>
    </row>
    <row r="11" spans="1:9" ht="15" thickBot="1">
      <c r="A11" s="408"/>
      <c r="B11" s="507"/>
      <c r="C11" s="508"/>
      <c r="D11" s="510"/>
      <c r="E11" s="408"/>
      <c r="F11" s="507"/>
      <c r="G11" s="508"/>
      <c r="H11" s="510"/>
      <c r="I11" s="406"/>
    </row>
    <row r="12" spans="1:9" ht="15" thickBot="1">
      <c r="A12" s="408"/>
      <c r="B12"/>
      <c r="C12"/>
      <c r="D12"/>
      <c r="E12" s="408"/>
      <c r="F12"/>
      <c r="G12"/>
      <c r="H12"/>
      <c r="I12" s="406"/>
    </row>
    <row r="13" spans="1:9" ht="14">
      <c r="A13" s="407">
        <f>B13</f>
        <v>0</v>
      </c>
      <c r="B13" s="505"/>
      <c r="C13" s="506"/>
      <c r="D13" s="509" t="s">
        <v>201</v>
      </c>
      <c r="E13" s="407">
        <f>F13</f>
        <v>0</v>
      </c>
      <c r="F13" s="505"/>
      <c r="G13" s="506"/>
      <c r="H13" s="509" t="s">
        <v>201</v>
      </c>
      <c r="I13" s="406"/>
    </row>
    <row r="14" spans="1:9" ht="15" thickBot="1">
      <c r="A14" s="408"/>
      <c r="B14" s="507"/>
      <c r="C14" s="508"/>
      <c r="D14" s="510"/>
      <c r="E14" s="408"/>
      <c r="F14" s="507"/>
      <c r="G14" s="508"/>
      <c r="H14" s="510"/>
      <c r="I14" s="406"/>
    </row>
    <row r="15" spans="1:9" ht="15" thickBot="1">
      <c r="A15" s="408"/>
      <c r="B15"/>
      <c r="C15"/>
      <c r="D15"/>
      <c r="E15" s="408"/>
      <c r="F15"/>
      <c r="G15"/>
      <c r="H15"/>
      <c r="I15" s="406"/>
    </row>
    <row r="16" spans="1:9" ht="14">
      <c r="A16" s="407">
        <f>B16</f>
        <v>0</v>
      </c>
      <c r="B16" s="505"/>
      <c r="C16" s="506"/>
      <c r="D16" s="509" t="s">
        <v>201</v>
      </c>
      <c r="E16" s="407">
        <f>F16</f>
        <v>0</v>
      </c>
      <c r="F16" s="505"/>
      <c r="G16" s="506"/>
      <c r="H16" s="509" t="s">
        <v>201</v>
      </c>
      <c r="I16" s="406"/>
    </row>
    <row r="17" spans="1:9" ht="15" thickBot="1">
      <c r="A17" s="408"/>
      <c r="B17" s="507"/>
      <c r="C17" s="508"/>
      <c r="D17" s="510"/>
      <c r="E17" s="408"/>
      <c r="F17" s="507"/>
      <c r="G17" s="508"/>
      <c r="H17" s="510"/>
      <c r="I17" s="406"/>
    </row>
    <row r="18" spans="1:9" ht="15" thickBot="1">
      <c r="A18" s="408"/>
      <c r="B18"/>
      <c r="C18"/>
      <c r="D18"/>
      <c r="E18" s="408"/>
      <c r="F18"/>
      <c r="G18"/>
      <c r="H18"/>
      <c r="I18" s="406"/>
    </row>
    <row r="19" spans="1:9" ht="14">
      <c r="A19" s="407">
        <f>B19</f>
        <v>0</v>
      </c>
      <c r="B19" s="505"/>
      <c r="C19" s="506"/>
      <c r="D19" s="509" t="s">
        <v>201</v>
      </c>
      <c r="E19" s="407">
        <f>F19</f>
        <v>0</v>
      </c>
      <c r="F19" s="505"/>
      <c r="G19" s="506"/>
      <c r="H19" s="509" t="s">
        <v>201</v>
      </c>
      <c r="I19" s="406"/>
    </row>
    <row r="20" spans="1:9" ht="15" thickBot="1">
      <c r="A20" s="408"/>
      <c r="B20" s="507"/>
      <c r="C20" s="508"/>
      <c r="D20" s="510"/>
      <c r="E20" s="408"/>
      <c r="F20" s="507"/>
      <c r="G20" s="508"/>
      <c r="H20" s="510"/>
      <c r="I20" s="406"/>
    </row>
    <row r="21" spans="1:9" ht="14">
      <c r="I21" s="406"/>
    </row>
    <row r="22" spans="1:9" ht="14"/>
    <row r="23" spans="1:9" ht="14"/>
    <row r="24" spans="1:9" ht="14"/>
    <row r="25" spans="1:9" ht="14"/>
    <row r="26" spans="1:9" ht="14"/>
  </sheetData>
  <sheetProtection password="EAEB" sheet="1" objects="1" scenarios="1"/>
  <protectedRanges>
    <protectedRange sqref="B7 B10 B13 B16 B19 F7 F10 F13 F16 F19" name="Intervalo1"/>
  </protectedRanges>
  <mergeCells count="21">
    <mergeCell ref="A2:I2"/>
    <mergeCell ref="B7:C8"/>
    <mergeCell ref="D7:D8"/>
    <mergeCell ref="F7:G8"/>
    <mergeCell ref="H7:H8"/>
    <mergeCell ref="B10:C11"/>
    <mergeCell ref="D10:D11"/>
    <mergeCell ref="F10:G11"/>
    <mergeCell ref="H10:H11"/>
    <mergeCell ref="B13:C14"/>
    <mergeCell ref="D13:D14"/>
    <mergeCell ref="F13:G14"/>
    <mergeCell ref="H13:H14"/>
    <mergeCell ref="B16:C17"/>
    <mergeCell ref="D16:D17"/>
    <mergeCell ref="F16:G17"/>
    <mergeCell ref="H16:H17"/>
    <mergeCell ref="B19:C20"/>
    <mergeCell ref="D19:D20"/>
    <mergeCell ref="F19:G20"/>
    <mergeCell ref="H19:H20"/>
  </mergeCells>
  <hyperlinks>
    <hyperlink ref="D7:D8" location="'c3a1'!A1" display="IR"/>
    <hyperlink ref="D10:D11" location="'c3a2'!A1" display="IR"/>
    <hyperlink ref="D13:D14" location="'c3a3'!A1" display="IR"/>
    <hyperlink ref="D16:D17" location="'c3a4'!A1" display="IR"/>
    <hyperlink ref="D19:D20" location="'c3a5'!A1" display="IR"/>
    <hyperlink ref="H7:H8" location="'c3a6'!A1" display="IR"/>
    <hyperlink ref="H10:H11" location="'c3a7'!A1" display="IR"/>
    <hyperlink ref="H13:H14" location="'c3a8'!A1" display="IR"/>
    <hyperlink ref="H16:H17" location="'c3a9'!A1" display="IR"/>
    <hyperlink ref="H19:H20" location="'c3a10'!A1" display="IR"/>
  </hyperlinks>
  <pageMargins left="0.511811024" right="0.511811024" top="0.78740157499999996" bottom="0.78740157499999996" header="0.31496062000000002" footer="0.3149606200000000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16" enableFormatConditionsCalculation="0"/>
  <dimension ref="A1:T84"/>
  <sheetViews>
    <sheetView showGridLines="0" showRowColHeaders="0" topLeftCell="C1" zoomScale="80" zoomScaleNormal="80" zoomScalePageLayoutView="80" workbookViewId="0"/>
  </sheetViews>
  <sheetFormatPr baseColWidth="10" defaultColWidth="0" defaultRowHeight="12" customHeight="1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"&amp;Referência!D15</f>
        <v>Plano tático de Miscelânea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c10'!F13</f>
        <v>0</v>
      </c>
      <c r="I3" s="429" t="s">
        <v>202</v>
      </c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 t="str">
        <f>Referência!D15</f>
        <v>Miscelânea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433"/>
      <c r="D38" s="433"/>
      <c r="E38" s="182"/>
      <c r="F38" s="178"/>
      <c r="G38" s="433"/>
      <c r="H38" s="433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434" t="s">
        <v>15</v>
      </c>
      <c r="D40" s="434" t="s">
        <v>16</v>
      </c>
      <c r="E40" s="434" t="s">
        <v>17</v>
      </c>
      <c r="F40" s="434" t="s">
        <v>18</v>
      </c>
      <c r="G40" s="434" t="s">
        <v>19</v>
      </c>
      <c r="H40" s="434" t="s">
        <v>20</v>
      </c>
      <c r="I40" s="434" t="s">
        <v>21</v>
      </c>
      <c r="J40" s="434" t="s">
        <v>22</v>
      </c>
      <c r="K40" s="434" t="s">
        <v>23</v>
      </c>
      <c r="L40" s="434" t="s">
        <v>24</v>
      </c>
      <c r="M40" s="434" t="s">
        <v>25</v>
      </c>
      <c r="N40" s="434" t="s">
        <v>26</v>
      </c>
      <c r="O40" s="434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435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434" t="s">
        <v>15</v>
      </c>
      <c r="D43" s="434" t="s">
        <v>16</v>
      </c>
      <c r="E43" s="434" t="s">
        <v>17</v>
      </c>
      <c r="F43" s="434" t="s">
        <v>18</v>
      </c>
      <c r="G43" s="434" t="s">
        <v>19</v>
      </c>
      <c r="H43" s="434" t="s">
        <v>20</v>
      </c>
      <c r="I43" s="434" t="s">
        <v>21</v>
      </c>
      <c r="J43" s="434" t="s">
        <v>22</v>
      </c>
      <c r="K43" s="434" t="s">
        <v>23</v>
      </c>
      <c r="L43" s="434" t="s">
        <v>24</v>
      </c>
      <c r="M43" s="434" t="s">
        <v>25</v>
      </c>
      <c r="N43" s="434" t="s">
        <v>26</v>
      </c>
      <c r="O43" s="434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435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434" t="s">
        <v>15</v>
      </c>
      <c r="D46" s="434" t="s">
        <v>16</v>
      </c>
      <c r="E46" s="434" t="s">
        <v>17</v>
      </c>
      <c r="F46" s="434" t="s">
        <v>18</v>
      </c>
      <c r="G46" s="434" t="s">
        <v>19</v>
      </c>
      <c r="H46" s="434" t="s">
        <v>20</v>
      </c>
      <c r="I46" s="434" t="s">
        <v>21</v>
      </c>
      <c r="J46" s="434" t="s">
        <v>22</v>
      </c>
      <c r="K46" s="434" t="s">
        <v>23</v>
      </c>
      <c r="L46" s="434" t="s">
        <v>24</v>
      </c>
      <c r="M46" s="434" t="s">
        <v>25</v>
      </c>
      <c r="N46" s="434" t="s">
        <v>26</v>
      </c>
      <c r="O46" s="434" t="s">
        <v>29</v>
      </c>
      <c r="P46" s="178"/>
      <c r="Q46" s="178"/>
      <c r="R46" s="179"/>
      <c r="S46" s="121"/>
      <c r="T46" s="121"/>
    </row>
    <row r="47" spans="2:20">
      <c r="B47" s="535"/>
      <c r="C47" s="395">
        <v>0</v>
      </c>
      <c r="D47" s="395">
        <v>0</v>
      </c>
      <c r="E47" s="395">
        <v>0</v>
      </c>
      <c r="F47" s="395">
        <v>0</v>
      </c>
      <c r="G47" s="395">
        <v>0</v>
      </c>
      <c r="H47" s="395">
        <v>0</v>
      </c>
      <c r="I47" s="395">
        <v>0</v>
      </c>
      <c r="J47" s="395">
        <v>0</v>
      </c>
      <c r="K47" s="395">
        <v>0</v>
      </c>
      <c r="L47" s="395">
        <v>0</v>
      </c>
      <c r="M47" s="395">
        <v>0</v>
      </c>
      <c r="N47" s="395">
        <v>0</v>
      </c>
      <c r="O47" s="435">
        <f>SUM(C47:N47)</f>
        <v>0</v>
      </c>
      <c r="P47" s="178"/>
      <c r="Q47" s="178"/>
      <c r="R47" s="179"/>
      <c r="S47" s="121"/>
      <c r="T47" s="121"/>
    </row>
    <row r="48" spans="2:20">
      <c r="B48" s="432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432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434" t="s">
        <v>15</v>
      </c>
      <c r="D50" s="434" t="s">
        <v>16</v>
      </c>
      <c r="E50" s="434" t="s">
        <v>17</v>
      </c>
      <c r="F50" s="434" t="s">
        <v>18</v>
      </c>
      <c r="G50" s="434" t="s">
        <v>19</v>
      </c>
      <c r="H50" s="434" t="s">
        <v>20</v>
      </c>
      <c r="I50" s="434" t="s">
        <v>21</v>
      </c>
      <c r="J50" s="434" t="s">
        <v>22</v>
      </c>
      <c r="K50" s="434" t="s">
        <v>23</v>
      </c>
      <c r="L50" s="434" t="s">
        <v>24</v>
      </c>
      <c r="M50" s="434" t="s">
        <v>25</v>
      </c>
      <c r="N50" s="434" t="s">
        <v>26</v>
      </c>
      <c r="O50" s="434" t="s">
        <v>29</v>
      </c>
      <c r="P50" s="178"/>
      <c r="Q50" s="178"/>
      <c r="R50" s="179"/>
    </row>
    <row r="51" spans="2:18" s="121" customFormat="1">
      <c r="B51" s="535"/>
      <c r="C51" s="435">
        <f t="shared" ref="C51:N51" si="0">C41*$D$36</f>
        <v>0</v>
      </c>
      <c r="D51" s="435">
        <f t="shared" si="0"/>
        <v>0</v>
      </c>
      <c r="E51" s="435">
        <f t="shared" si="0"/>
        <v>0</v>
      </c>
      <c r="F51" s="435">
        <f t="shared" si="0"/>
        <v>0</v>
      </c>
      <c r="G51" s="435">
        <f t="shared" si="0"/>
        <v>0</v>
      </c>
      <c r="H51" s="435">
        <f t="shared" si="0"/>
        <v>0</v>
      </c>
      <c r="I51" s="435">
        <f t="shared" si="0"/>
        <v>0</v>
      </c>
      <c r="J51" s="435">
        <f t="shared" si="0"/>
        <v>0</v>
      </c>
      <c r="K51" s="435">
        <f t="shared" si="0"/>
        <v>0</v>
      </c>
      <c r="L51" s="435">
        <f t="shared" si="0"/>
        <v>0</v>
      </c>
      <c r="M51" s="435">
        <f t="shared" si="0"/>
        <v>0</v>
      </c>
      <c r="N51" s="435">
        <f t="shared" si="0"/>
        <v>0</v>
      </c>
      <c r="O51" s="435">
        <f>SUM(C51:N51)</f>
        <v>0</v>
      </c>
      <c r="P51" s="178"/>
      <c r="Q51" s="178"/>
      <c r="R51" s="179"/>
    </row>
    <row r="52" spans="2:18" s="121" customFormat="1">
      <c r="B52" s="432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434" t="s">
        <v>15</v>
      </c>
      <c r="D53" s="434" t="s">
        <v>16</v>
      </c>
      <c r="E53" s="434" t="s">
        <v>17</v>
      </c>
      <c r="F53" s="434" t="s">
        <v>18</v>
      </c>
      <c r="G53" s="434" t="s">
        <v>19</v>
      </c>
      <c r="H53" s="434" t="s">
        <v>20</v>
      </c>
      <c r="I53" s="434" t="s">
        <v>21</v>
      </c>
      <c r="J53" s="434" t="s">
        <v>22</v>
      </c>
      <c r="K53" s="434" t="s">
        <v>23</v>
      </c>
      <c r="L53" s="434" t="s">
        <v>24</v>
      </c>
      <c r="M53" s="434" t="s">
        <v>25</v>
      </c>
      <c r="N53" s="434" t="s">
        <v>26</v>
      </c>
      <c r="O53" s="434" t="s">
        <v>29</v>
      </c>
      <c r="P53" s="178"/>
      <c r="Q53" s="538" t="s">
        <v>41</v>
      </c>
      <c r="R53" s="539"/>
    </row>
    <row r="54" spans="2:18" s="121" customFormat="1">
      <c r="B54" s="535"/>
      <c r="C54" s="435">
        <f t="shared" ref="C54:N54" si="1">C44*$D$36</f>
        <v>0</v>
      </c>
      <c r="D54" s="435">
        <f t="shared" si="1"/>
        <v>0</v>
      </c>
      <c r="E54" s="435">
        <f t="shared" si="1"/>
        <v>0</v>
      </c>
      <c r="F54" s="435">
        <f t="shared" si="1"/>
        <v>0</v>
      </c>
      <c r="G54" s="435">
        <f t="shared" si="1"/>
        <v>0</v>
      </c>
      <c r="H54" s="435">
        <f t="shared" si="1"/>
        <v>0</v>
      </c>
      <c r="I54" s="435">
        <f t="shared" si="1"/>
        <v>0</v>
      </c>
      <c r="J54" s="435">
        <f t="shared" si="1"/>
        <v>0</v>
      </c>
      <c r="K54" s="435">
        <f t="shared" si="1"/>
        <v>0</v>
      </c>
      <c r="L54" s="435">
        <f t="shared" si="1"/>
        <v>0</v>
      </c>
      <c r="M54" s="435">
        <f t="shared" si="1"/>
        <v>0</v>
      </c>
      <c r="N54" s="435">
        <f t="shared" si="1"/>
        <v>0</v>
      </c>
      <c r="O54" s="435">
        <f>SUM(C54:N54)</f>
        <v>0</v>
      </c>
      <c r="P54" s="178"/>
      <c r="Q54" s="540">
        <f>O51+O54</f>
        <v>0</v>
      </c>
      <c r="R54" s="541"/>
    </row>
    <row r="55" spans="2:18" s="121" customFormat="1">
      <c r="B55" s="432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432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434" t="s">
        <v>15</v>
      </c>
      <c r="D57" s="434" t="s">
        <v>16</v>
      </c>
      <c r="E57" s="434" t="s">
        <v>17</v>
      </c>
      <c r="F57" s="434" t="s">
        <v>18</v>
      </c>
      <c r="G57" s="434" t="s">
        <v>19</v>
      </c>
      <c r="H57" s="434" t="s">
        <v>20</v>
      </c>
      <c r="I57" s="434" t="s">
        <v>21</v>
      </c>
      <c r="J57" s="434" t="s">
        <v>22</v>
      </c>
      <c r="K57" s="434" t="s">
        <v>23</v>
      </c>
      <c r="L57" s="434" t="s">
        <v>24</v>
      </c>
      <c r="M57" s="434" t="s">
        <v>25</v>
      </c>
      <c r="N57" s="434" t="s">
        <v>26</v>
      </c>
      <c r="O57" s="434" t="s">
        <v>29</v>
      </c>
      <c r="P57" s="178"/>
      <c r="Q57" s="178"/>
      <c r="R57" s="179"/>
    </row>
    <row r="58" spans="2:18" s="121" customFormat="1">
      <c r="B58" s="535"/>
      <c r="C58" s="435">
        <f t="shared" ref="C58:N58" si="2">(C51+C54)-C47</f>
        <v>0</v>
      </c>
      <c r="D58" s="435">
        <f t="shared" si="2"/>
        <v>0</v>
      </c>
      <c r="E58" s="435">
        <f t="shared" si="2"/>
        <v>0</v>
      </c>
      <c r="F58" s="435">
        <f t="shared" si="2"/>
        <v>0</v>
      </c>
      <c r="G58" s="435">
        <f t="shared" si="2"/>
        <v>0</v>
      </c>
      <c r="H58" s="435">
        <f t="shared" si="2"/>
        <v>0</v>
      </c>
      <c r="I58" s="435">
        <f t="shared" si="2"/>
        <v>0</v>
      </c>
      <c r="J58" s="435">
        <f t="shared" si="2"/>
        <v>0</v>
      </c>
      <c r="K58" s="435">
        <f t="shared" si="2"/>
        <v>0</v>
      </c>
      <c r="L58" s="435">
        <f t="shared" si="2"/>
        <v>0</v>
      </c>
      <c r="M58" s="435">
        <f t="shared" si="2"/>
        <v>0</v>
      </c>
      <c r="N58" s="435">
        <f t="shared" si="2"/>
        <v>0</v>
      </c>
      <c r="O58" s="435">
        <f>SUM(C58:N58)</f>
        <v>0</v>
      </c>
      <c r="P58" s="178"/>
      <c r="Q58" s="178"/>
      <c r="R58" s="179"/>
    </row>
    <row r="59" spans="2:18" s="121" customFormat="1">
      <c r="B59" s="432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13">
      <iconSet>
        <cfvo type="percent" val="0"/>
        <cfvo type="num" val="2"/>
        <cfvo type="num" val="4"/>
      </iconSet>
    </cfRule>
  </conditionalFormatting>
  <conditionalFormatting sqref="Q80:R81">
    <cfRule type="iconSet" priority="12">
      <iconSet>
        <cfvo type="percent" val="0"/>
        <cfvo type="num" val="2"/>
        <cfvo type="num" val="4"/>
      </iconSet>
    </cfRule>
  </conditionalFormatting>
  <conditionalFormatting sqref="B80 H80 E80 N80 K80">
    <cfRule type="iconSet" priority="11">
      <iconSet>
        <cfvo type="percent" val="0"/>
        <cfvo type="num" val="2"/>
        <cfvo type="num" val="4"/>
      </iconSet>
    </cfRule>
  </conditionalFormatting>
  <conditionalFormatting sqref="K80:L81">
    <cfRule type="iconSet" priority="7">
      <iconSet>
        <cfvo type="percent" val="0"/>
        <cfvo type="num" val="2"/>
        <cfvo type="num" val="4"/>
      </iconSet>
    </cfRule>
  </conditionalFormatting>
  <conditionalFormatting sqref="N80">
    <cfRule type="iconSet" priority="6">
      <iconSet>
        <cfvo type="percent" val="0"/>
        <cfvo type="num" val="2"/>
        <cfvo type="num" val="4"/>
      </iconSet>
    </cfRule>
  </conditionalFormatting>
  <conditionalFormatting sqref="B80 E80 H80 N80 K80">
    <cfRule type="iconSet" priority="5">
      <iconSet>
        <cfvo type="percent" val="0"/>
        <cfvo type="num" val="2"/>
        <cfvo type="num" val="4"/>
      </iconSet>
    </cfRule>
  </conditionalFormatting>
  <conditionalFormatting sqref="Q80:R81">
    <cfRule type="iconSet" priority="4">
      <iconSet>
        <cfvo type="percent" val="0"/>
        <cfvo type="num" val="2"/>
        <cfvo type="num" val="4"/>
      </iconSet>
    </cfRule>
  </conditionalFormatting>
  <conditionalFormatting sqref="B80 H80 E80 N80 K80">
    <cfRule type="iconSet" priority="3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17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customHeight="1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"&amp;Referência!D15</f>
        <v>Plano tático de Miscelânea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c10'!F16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 t="str">
        <f>Referência!D15</f>
        <v>Miscelânea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433"/>
      <c r="D38" s="433"/>
      <c r="E38" s="182"/>
      <c r="F38" s="178"/>
      <c r="G38" s="433"/>
      <c r="H38" s="433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434" t="s">
        <v>15</v>
      </c>
      <c r="D40" s="434" t="s">
        <v>16</v>
      </c>
      <c r="E40" s="434" t="s">
        <v>17</v>
      </c>
      <c r="F40" s="434" t="s">
        <v>18</v>
      </c>
      <c r="G40" s="434" t="s">
        <v>19</v>
      </c>
      <c r="H40" s="434" t="s">
        <v>20</v>
      </c>
      <c r="I40" s="434" t="s">
        <v>21</v>
      </c>
      <c r="J40" s="434" t="s">
        <v>22</v>
      </c>
      <c r="K40" s="434" t="s">
        <v>23</v>
      </c>
      <c r="L40" s="434" t="s">
        <v>24</v>
      </c>
      <c r="M40" s="434" t="s">
        <v>25</v>
      </c>
      <c r="N40" s="434" t="s">
        <v>26</v>
      </c>
      <c r="O40" s="434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435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434" t="s">
        <v>15</v>
      </c>
      <c r="D43" s="434" t="s">
        <v>16</v>
      </c>
      <c r="E43" s="434" t="s">
        <v>17</v>
      </c>
      <c r="F43" s="434" t="s">
        <v>18</v>
      </c>
      <c r="G43" s="434" t="s">
        <v>19</v>
      </c>
      <c r="H43" s="434" t="s">
        <v>20</v>
      </c>
      <c r="I43" s="434" t="s">
        <v>21</v>
      </c>
      <c r="J43" s="434" t="s">
        <v>22</v>
      </c>
      <c r="K43" s="434" t="s">
        <v>23</v>
      </c>
      <c r="L43" s="434" t="s">
        <v>24</v>
      </c>
      <c r="M43" s="434" t="s">
        <v>25</v>
      </c>
      <c r="N43" s="434" t="s">
        <v>26</v>
      </c>
      <c r="O43" s="434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435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434" t="s">
        <v>15</v>
      </c>
      <c r="D46" s="434" t="s">
        <v>16</v>
      </c>
      <c r="E46" s="434" t="s">
        <v>17</v>
      </c>
      <c r="F46" s="434" t="s">
        <v>18</v>
      </c>
      <c r="G46" s="434" t="s">
        <v>19</v>
      </c>
      <c r="H46" s="434" t="s">
        <v>20</v>
      </c>
      <c r="I46" s="434" t="s">
        <v>21</v>
      </c>
      <c r="J46" s="434" t="s">
        <v>22</v>
      </c>
      <c r="K46" s="434" t="s">
        <v>23</v>
      </c>
      <c r="L46" s="434" t="s">
        <v>24</v>
      </c>
      <c r="M46" s="434" t="s">
        <v>25</v>
      </c>
      <c r="N46" s="434" t="s">
        <v>26</v>
      </c>
      <c r="O46" s="434" t="s">
        <v>29</v>
      </c>
      <c r="P46" s="178"/>
      <c r="Q46" s="178"/>
      <c r="R46" s="179"/>
      <c r="S46" s="121"/>
      <c r="T46" s="121"/>
    </row>
    <row r="47" spans="2:20">
      <c r="B47" s="535"/>
      <c r="C47" s="395">
        <v>0</v>
      </c>
      <c r="D47" s="395">
        <v>0</v>
      </c>
      <c r="E47" s="395">
        <v>0</v>
      </c>
      <c r="F47" s="395">
        <v>0</v>
      </c>
      <c r="G47" s="395">
        <v>0</v>
      </c>
      <c r="H47" s="395">
        <v>0</v>
      </c>
      <c r="I47" s="395">
        <v>0</v>
      </c>
      <c r="J47" s="395">
        <v>0</v>
      </c>
      <c r="K47" s="395">
        <v>0</v>
      </c>
      <c r="L47" s="395">
        <v>0</v>
      </c>
      <c r="M47" s="395">
        <v>0</v>
      </c>
      <c r="N47" s="395">
        <v>0</v>
      </c>
      <c r="O47" s="435">
        <f>SUM(C47:N47)</f>
        <v>0</v>
      </c>
      <c r="P47" s="178"/>
      <c r="Q47" s="178"/>
      <c r="R47" s="179"/>
      <c r="S47" s="121"/>
      <c r="T47" s="121"/>
    </row>
    <row r="48" spans="2:20">
      <c r="B48" s="432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432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434" t="s">
        <v>15</v>
      </c>
      <c r="D50" s="434" t="s">
        <v>16</v>
      </c>
      <c r="E50" s="434" t="s">
        <v>17</v>
      </c>
      <c r="F50" s="434" t="s">
        <v>18</v>
      </c>
      <c r="G50" s="434" t="s">
        <v>19</v>
      </c>
      <c r="H50" s="434" t="s">
        <v>20</v>
      </c>
      <c r="I50" s="434" t="s">
        <v>21</v>
      </c>
      <c r="J50" s="434" t="s">
        <v>22</v>
      </c>
      <c r="K50" s="434" t="s">
        <v>23</v>
      </c>
      <c r="L50" s="434" t="s">
        <v>24</v>
      </c>
      <c r="M50" s="434" t="s">
        <v>25</v>
      </c>
      <c r="N50" s="434" t="s">
        <v>26</v>
      </c>
      <c r="O50" s="434" t="s">
        <v>29</v>
      </c>
      <c r="P50" s="178"/>
      <c r="Q50" s="178"/>
      <c r="R50" s="179"/>
    </row>
    <row r="51" spans="2:18" s="121" customFormat="1">
      <c r="B51" s="535"/>
      <c r="C51" s="435">
        <f t="shared" ref="C51:N51" si="0">C41*$D$36</f>
        <v>0</v>
      </c>
      <c r="D51" s="435">
        <f t="shared" si="0"/>
        <v>0</v>
      </c>
      <c r="E51" s="435">
        <f t="shared" si="0"/>
        <v>0</v>
      </c>
      <c r="F51" s="435">
        <f t="shared" si="0"/>
        <v>0</v>
      </c>
      <c r="G51" s="435">
        <f t="shared" si="0"/>
        <v>0</v>
      </c>
      <c r="H51" s="435">
        <f t="shared" si="0"/>
        <v>0</v>
      </c>
      <c r="I51" s="435">
        <f t="shared" si="0"/>
        <v>0</v>
      </c>
      <c r="J51" s="435">
        <f t="shared" si="0"/>
        <v>0</v>
      </c>
      <c r="K51" s="435">
        <f t="shared" si="0"/>
        <v>0</v>
      </c>
      <c r="L51" s="435">
        <f t="shared" si="0"/>
        <v>0</v>
      </c>
      <c r="M51" s="435">
        <f t="shared" si="0"/>
        <v>0</v>
      </c>
      <c r="N51" s="435">
        <f t="shared" si="0"/>
        <v>0</v>
      </c>
      <c r="O51" s="435">
        <f>SUM(C51:N51)</f>
        <v>0</v>
      </c>
      <c r="P51" s="178"/>
      <c r="Q51" s="178"/>
      <c r="R51" s="179"/>
    </row>
    <row r="52" spans="2:18" s="121" customFormat="1">
      <c r="B52" s="432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434" t="s">
        <v>15</v>
      </c>
      <c r="D53" s="434" t="s">
        <v>16</v>
      </c>
      <c r="E53" s="434" t="s">
        <v>17</v>
      </c>
      <c r="F53" s="434" t="s">
        <v>18</v>
      </c>
      <c r="G53" s="434" t="s">
        <v>19</v>
      </c>
      <c r="H53" s="434" t="s">
        <v>20</v>
      </c>
      <c r="I53" s="434" t="s">
        <v>21</v>
      </c>
      <c r="J53" s="434" t="s">
        <v>22</v>
      </c>
      <c r="K53" s="434" t="s">
        <v>23</v>
      </c>
      <c r="L53" s="434" t="s">
        <v>24</v>
      </c>
      <c r="M53" s="434" t="s">
        <v>25</v>
      </c>
      <c r="N53" s="434" t="s">
        <v>26</v>
      </c>
      <c r="O53" s="434" t="s">
        <v>29</v>
      </c>
      <c r="P53" s="178"/>
      <c r="Q53" s="538" t="s">
        <v>41</v>
      </c>
      <c r="R53" s="539"/>
    </row>
    <row r="54" spans="2:18" s="121" customFormat="1">
      <c r="B54" s="535"/>
      <c r="C54" s="435">
        <f t="shared" ref="C54:N54" si="1">C44*$D$36</f>
        <v>0</v>
      </c>
      <c r="D54" s="435">
        <f t="shared" si="1"/>
        <v>0</v>
      </c>
      <c r="E54" s="435">
        <f t="shared" si="1"/>
        <v>0</v>
      </c>
      <c r="F54" s="435">
        <f t="shared" si="1"/>
        <v>0</v>
      </c>
      <c r="G54" s="435">
        <f t="shared" si="1"/>
        <v>0</v>
      </c>
      <c r="H54" s="435">
        <f t="shared" si="1"/>
        <v>0</v>
      </c>
      <c r="I54" s="435">
        <f t="shared" si="1"/>
        <v>0</v>
      </c>
      <c r="J54" s="435">
        <f t="shared" si="1"/>
        <v>0</v>
      </c>
      <c r="K54" s="435">
        <f t="shared" si="1"/>
        <v>0</v>
      </c>
      <c r="L54" s="435">
        <f t="shared" si="1"/>
        <v>0</v>
      </c>
      <c r="M54" s="435">
        <f t="shared" si="1"/>
        <v>0</v>
      </c>
      <c r="N54" s="435">
        <f t="shared" si="1"/>
        <v>0</v>
      </c>
      <c r="O54" s="435">
        <f>SUM(C54:N54)</f>
        <v>0</v>
      </c>
      <c r="P54" s="178"/>
      <c r="Q54" s="540">
        <f>O51+O54</f>
        <v>0</v>
      </c>
      <c r="R54" s="541"/>
    </row>
    <row r="55" spans="2:18" s="121" customFormat="1">
      <c r="B55" s="432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432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434" t="s">
        <v>15</v>
      </c>
      <c r="D57" s="434" t="s">
        <v>16</v>
      </c>
      <c r="E57" s="434" t="s">
        <v>17</v>
      </c>
      <c r="F57" s="434" t="s">
        <v>18</v>
      </c>
      <c r="G57" s="434" t="s">
        <v>19</v>
      </c>
      <c r="H57" s="434" t="s">
        <v>20</v>
      </c>
      <c r="I57" s="434" t="s">
        <v>21</v>
      </c>
      <c r="J57" s="434" t="s">
        <v>22</v>
      </c>
      <c r="K57" s="434" t="s">
        <v>23</v>
      </c>
      <c r="L57" s="434" t="s">
        <v>24</v>
      </c>
      <c r="M57" s="434" t="s">
        <v>25</v>
      </c>
      <c r="N57" s="434" t="s">
        <v>26</v>
      </c>
      <c r="O57" s="434" t="s">
        <v>29</v>
      </c>
      <c r="P57" s="178"/>
      <c r="Q57" s="178"/>
      <c r="R57" s="179"/>
    </row>
    <row r="58" spans="2:18" s="121" customFormat="1">
      <c r="B58" s="535"/>
      <c r="C58" s="435">
        <f t="shared" ref="C58:N58" si="2">(C51+C54)-C47</f>
        <v>0</v>
      </c>
      <c r="D58" s="435">
        <f t="shared" si="2"/>
        <v>0</v>
      </c>
      <c r="E58" s="435">
        <f t="shared" si="2"/>
        <v>0</v>
      </c>
      <c r="F58" s="435">
        <f t="shared" si="2"/>
        <v>0</v>
      </c>
      <c r="G58" s="435">
        <f t="shared" si="2"/>
        <v>0</v>
      </c>
      <c r="H58" s="435">
        <f t="shared" si="2"/>
        <v>0</v>
      </c>
      <c r="I58" s="435">
        <f t="shared" si="2"/>
        <v>0</v>
      </c>
      <c r="J58" s="435">
        <f t="shared" si="2"/>
        <v>0</v>
      </c>
      <c r="K58" s="435">
        <f t="shared" si="2"/>
        <v>0</v>
      </c>
      <c r="L58" s="435">
        <f t="shared" si="2"/>
        <v>0</v>
      </c>
      <c r="M58" s="435">
        <f t="shared" si="2"/>
        <v>0</v>
      </c>
      <c r="N58" s="435">
        <f t="shared" si="2"/>
        <v>0</v>
      </c>
      <c r="O58" s="435">
        <f>SUM(C58:N58)</f>
        <v>0</v>
      </c>
      <c r="P58" s="178"/>
      <c r="Q58" s="178"/>
      <c r="R58" s="179"/>
    </row>
    <row r="59" spans="2:18" s="121" customFormat="1">
      <c r="B59" s="432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18">
      <iconSet>
        <cfvo type="percent" val="0"/>
        <cfvo type="num" val="2"/>
        <cfvo type="num" val="4"/>
      </iconSet>
    </cfRule>
  </conditionalFormatting>
  <conditionalFormatting sqref="Q80:R81">
    <cfRule type="iconSet" priority="17">
      <iconSet>
        <cfvo type="percent" val="0"/>
        <cfvo type="num" val="2"/>
        <cfvo type="num" val="4"/>
      </iconSet>
    </cfRule>
  </conditionalFormatting>
  <conditionalFormatting sqref="B80 H80 E80 N80 K80">
    <cfRule type="iconSet" priority="16">
      <iconSet>
        <cfvo type="percent" val="0"/>
        <cfvo type="num" val="2"/>
        <cfvo type="num" val="4"/>
      </iconSet>
    </cfRule>
  </conditionalFormatting>
  <conditionalFormatting sqref="K80:L81">
    <cfRule type="iconSet" priority="12">
      <iconSet>
        <cfvo type="percent" val="0"/>
        <cfvo type="num" val="2"/>
        <cfvo type="num" val="4"/>
      </iconSet>
    </cfRule>
  </conditionalFormatting>
  <conditionalFormatting sqref="N80">
    <cfRule type="iconSet" priority="11">
      <iconSet>
        <cfvo type="percent" val="0"/>
        <cfvo type="num" val="2"/>
        <cfvo type="num" val="4"/>
      </iconSet>
    </cfRule>
  </conditionalFormatting>
  <conditionalFormatting sqref="B80 E80 H80 N80 K80">
    <cfRule type="iconSet" priority="10">
      <iconSet>
        <cfvo type="percent" val="0"/>
        <cfvo type="num" val="2"/>
        <cfvo type="num" val="4"/>
      </iconSet>
    </cfRule>
  </conditionalFormatting>
  <conditionalFormatting sqref="Q80:R81">
    <cfRule type="iconSet" priority="9">
      <iconSet>
        <cfvo type="percent" val="0"/>
        <cfvo type="num" val="2"/>
        <cfvo type="num" val="4"/>
      </iconSet>
    </cfRule>
  </conditionalFormatting>
  <conditionalFormatting sqref="B80 H80 E80 N80 K80">
    <cfRule type="iconSet" priority="8">
      <iconSet>
        <cfvo type="percent" val="0"/>
        <cfvo type="num" val="2"/>
        <cfvo type="num" val="4"/>
      </iconSet>
    </cfRule>
  </conditionalFormatting>
  <conditionalFormatting sqref="K80:L81">
    <cfRule type="iconSet" priority="7">
      <iconSet>
        <cfvo type="percent" val="0"/>
        <cfvo type="num" val="2"/>
        <cfvo type="num" val="4"/>
      </iconSet>
    </cfRule>
  </conditionalFormatting>
  <conditionalFormatting sqref="N80">
    <cfRule type="iconSet" priority="6">
      <iconSet>
        <cfvo type="percent" val="0"/>
        <cfvo type="num" val="2"/>
        <cfvo type="num" val="4"/>
      </iconSet>
    </cfRule>
  </conditionalFormatting>
  <conditionalFormatting sqref="B80 E80 H80 N80 K80">
    <cfRule type="iconSet" priority="5">
      <iconSet>
        <cfvo type="percent" val="0"/>
        <cfvo type="num" val="2"/>
        <cfvo type="num" val="4"/>
      </iconSet>
    </cfRule>
  </conditionalFormatting>
  <conditionalFormatting sqref="Q80:R81">
    <cfRule type="iconSet" priority="4">
      <iconSet>
        <cfvo type="percent" val="0"/>
        <cfvo type="num" val="2"/>
        <cfvo type="num" val="4"/>
      </iconSet>
    </cfRule>
  </conditionalFormatting>
  <conditionalFormatting sqref="B80 H80 E80 N80 K80">
    <cfRule type="iconSet" priority="3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18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customHeight="1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"&amp;Referência!D15</f>
        <v>Plano tático de Miscelânea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c10'!F19</f>
        <v>0</v>
      </c>
      <c r="I3" s="429" t="s">
        <v>195</v>
      </c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 t="str">
        <f>Referência!D15</f>
        <v>Miscelânea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433"/>
      <c r="D38" s="433"/>
      <c r="E38" s="182"/>
      <c r="F38" s="178"/>
      <c r="G38" s="433"/>
      <c r="H38" s="433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434" t="s">
        <v>15</v>
      </c>
      <c r="D40" s="434" t="s">
        <v>16</v>
      </c>
      <c r="E40" s="434" t="s">
        <v>17</v>
      </c>
      <c r="F40" s="434" t="s">
        <v>18</v>
      </c>
      <c r="G40" s="434" t="s">
        <v>19</v>
      </c>
      <c r="H40" s="434" t="s">
        <v>20</v>
      </c>
      <c r="I40" s="434" t="s">
        <v>21</v>
      </c>
      <c r="J40" s="434" t="s">
        <v>22</v>
      </c>
      <c r="K40" s="434" t="s">
        <v>23</v>
      </c>
      <c r="L40" s="434" t="s">
        <v>24</v>
      </c>
      <c r="M40" s="434" t="s">
        <v>25</v>
      </c>
      <c r="N40" s="434" t="s">
        <v>26</v>
      </c>
      <c r="O40" s="434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435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434" t="s">
        <v>15</v>
      </c>
      <c r="D43" s="434" t="s">
        <v>16</v>
      </c>
      <c r="E43" s="434" t="s">
        <v>17</v>
      </c>
      <c r="F43" s="434" t="s">
        <v>18</v>
      </c>
      <c r="G43" s="434" t="s">
        <v>19</v>
      </c>
      <c r="H43" s="434" t="s">
        <v>20</v>
      </c>
      <c r="I43" s="434" t="s">
        <v>21</v>
      </c>
      <c r="J43" s="434" t="s">
        <v>22</v>
      </c>
      <c r="K43" s="434" t="s">
        <v>23</v>
      </c>
      <c r="L43" s="434" t="s">
        <v>24</v>
      </c>
      <c r="M43" s="434" t="s">
        <v>25</v>
      </c>
      <c r="N43" s="434" t="s">
        <v>26</v>
      </c>
      <c r="O43" s="434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435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434" t="s">
        <v>15</v>
      </c>
      <c r="D46" s="434" t="s">
        <v>16</v>
      </c>
      <c r="E46" s="434" t="s">
        <v>17</v>
      </c>
      <c r="F46" s="434" t="s">
        <v>18</v>
      </c>
      <c r="G46" s="434" t="s">
        <v>19</v>
      </c>
      <c r="H46" s="434" t="s">
        <v>20</v>
      </c>
      <c r="I46" s="434" t="s">
        <v>21</v>
      </c>
      <c r="J46" s="434" t="s">
        <v>22</v>
      </c>
      <c r="K46" s="434" t="s">
        <v>23</v>
      </c>
      <c r="L46" s="434" t="s">
        <v>24</v>
      </c>
      <c r="M46" s="434" t="s">
        <v>25</v>
      </c>
      <c r="N46" s="434" t="s">
        <v>26</v>
      </c>
      <c r="O46" s="434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435">
        <f>SUM(C47:N47)</f>
        <v>0</v>
      </c>
      <c r="P47" s="178"/>
      <c r="Q47" s="178"/>
      <c r="R47" s="179"/>
      <c r="S47" s="121"/>
      <c r="T47" s="121"/>
    </row>
    <row r="48" spans="2:20">
      <c r="B48" s="432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432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434" t="s">
        <v>15</v>
      </c>
      <c r="D50" s="434" t="s">
        <v>16</v>
      </c>
      <c r="E50" s="434" t="s">
        <v>17</v>
      </c>
      <c r="F50" s="434" t="s">
        <v>18</v>
      </c>
      <c r="G50" s="434" t="s">
        <v>19</v>
      </c>
      <c r="H50" s="434" t="s">
        <v>20</v>
      </c>
      <c r="I50" s="434" t="s">
        <v>21</v>
      </c>
      <c r="J50" s="434" t="s">
        <v>22</v>
      </c>
      <c r="K50" s="434" t="s">
        <v>23</v>
      </c>
      <c r="L50" s="434" t="s">
        <v>24</v>
      </c>
      <c r="M50" s="434" t="s">
        <v>25</v>
      </c>
      <c r="N50" s="434" t="s">
        <v>26</v>
      </c>
      <c r="O50" s="434" t="s">
        <v>29</v>
      </c>
      <c r="P50" s="178"/>
      <c r="Q50" s="178"/>
      <c r="R50" s="179"/>
    </row>
    <row r="51" spans="2:18" s="121" customFormat="1">
      <c r="B51" s="535"/>
      <c r="C51" s="435">
        <f t="shared" ref="C51:N51" si="0">C41*$D$36</f>
        <v>0</v>
      </c>
      <c r="D51" s="435">
        <f t="shared" si="0"/>
        <v>0</v>
      </c>
      <c r="E51" s="435">
        <f t="shared" si="0"/>
        <v>0</v>
      </c>
      <c r="F51" s="435">
        <f t="shared" si="0"/>
        <v>0</v>
      </c>
      <c r="G51" s="435">
        <f t="shared" si="0"/>
        <v>0</v>
      </c>
      <c r="H51" s="435">
        <f t="shared" si="0"/>
        <v>0</v>
      </c>
      <c r="I51" s="435">
        <f t="shared" si="0"/>
        <v>0</v>
      </c>
      <c r="J51" s="435">
        <f t="shared" si="0"/>
        <v>0</v>
      </c>
      <c r="K51" s="435">
        <f t="shared" si="0"/>
        <v>0</v>
      </c>
      <c r="L51" s="435">
        <f t="shared" si="0"/>
        <v>0</v>
      </c>
      <c r="M51" s="435">
        <f t="shared" si="0"/>
        <v>0</v>
      </c>
      <c r="N51" s="435">
        <f t="shared" si="0"/>
        <v>0</v>
      </c>
      <c r="O51" s="435">
        <f>SUM(C51:N51)</f>
        <v>0</v>
      </c>
      <c r="P51" s="178"/>
      <c r="Q51" s="178"/>
      <c r="R51" s="179"/>
    </row>
    <row r="52" spans="2:18" s="121" customFormat="1">
      <c r="B52" s="432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434" t="s">
        <v>15</v>
      </c>
      <c r="D53" s="434" t="s">
        <v>16</v>
      </c>
      <c r="E53" s="434" t="s">
        <v>17</v>
      </c>
      <c r="F53" s="434" t="s">
        <v>18</v>
      </c>
      <c r="G53" s="434" t="s">
        <v>19</v>
      </c>
      <c r="H53" s="434" t="s">
        <v>20</v>
      </c>
      <c r="I53" s="434" t="s">
        <v>21</v>
      </c>
      <c r="J53" s="434" t="s">
        <v>22</v>
      </c>
      <c r="K53" s="434" t="s">
        <v>23</v>
      </c>
      <c r="L53" s="434" t="s">
        <v>24</v>
      </c>
      <c r="M53" s="434" t="s">
        <v>25</v>
      </c>
      <c r="N53" s="434" t="s">
        <v>26</v>
      </c>
      <c r="O53" s="434" t="s">
        <v>29</v>
      </c>
      <c r="P53" s="178"/>
      <c r="Q53" s="538" t="s">
        <v>41</v>
      </c>
      <c r="R53" s="539"/>
    </row>
    <row r="54" spans="2:18" s="121" customFormat="1">
      <c r="B54" s="535"/>
      <c r="C54" s="435">
        <f t="shared" ref="C54:N54" si="1">C44*$D$36</f>
        <v>0</v>
      </c>
      <c r="D54" s="435">
        <f t="shared" si="1"/>
        <v>0</v>
      </c>
      <c r="E54" s="435">
        <f t="shared" si="1"/>
        <v>0</v>
      </c>
      <c r="F54" s="435">
        <f t="shared" si="1"/>
        <v>0</v>
      </c>
      <c r="G54" s="435">
        <f t="shared" si="1"/>
        <v>0</v>
      </c>
      <c r="H54" s="435">
        <f t="shared" si="1"/>
        <v>0</v>
      </c>
      <c r="I54" s="435">
        <f t="shared" si="1"/>
        <v>0</v>
      </c>
      <c r="J54" s="435">
        <f t="shared" si="1"/>
        <v>0</v>
      </c>
      <c r="K54" s="435">
        <f t="shared" si="1"/>
        <v>0</v>
      </c>
      <c r="L54" s="435">
        <f t="shared" si="1"/>
        <v>0</v>
      </c>
      <c r="M54" s="435">
        <f t="shared" si="1"/>
        <v>0</v>
      </c>
      <c r="N54" s="435">
        <f t="shared" si="1"/>
        <v>0</v>
      </c>
      <c r="O54" s="435">
        <f>SUM(C54:N54)</f>
        <v>0</v>
      </c>
      <c r="P54" s="178"/>
      <c r="Q54" s="540">
        <f>O51+O54</f>
        <v>0</v>
      </c>
      <c r="R54" s="541"/>
    </row>
    <row r="55" spans="2:18" s="121" customFormat="1">
      <c r="B55" s="432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432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434" t="s">
        <v>15</v>
      </c>
      <c r="D57" s="434" t="s">
        <v>16</v>
      </c>
      <c r="E57" s="434" t="s">
        <v>17</v>
      </c>
      <c r="F57" s="434" t="s">
        <v>18</v>
      </c>
      <c r="G57" s="434" t="s">
        <v>19</v>
      </c>
      <c r="H57" s="434" t="s">
        <v>20</v>
      </c>
      <c r="I57" s="434" t="s">
        <v>21</v>
      </c>
      <c r="J57" s="434" t="s">
        <v>22</v>
      </c>
      <c r="K57" s="434" t="s">
        <v>23</v>
      </c>
      <c r="L57" s="434" t="s">
        <v>24</v>
      </c>
      <c r="M57" s="434" t="s">
        <v>25</v>
      </c>
      <c r="N57" s="434" t="s">
        <v>26</v>
      </c>
      <c r="O57" s="434" t="s">
        <v>29</v>
      </c>
      <c r="P57" s="178"/>
      <c r="Q57" s="178"/>
      <c r="R57" s="179"/>
    </row>
    <row r="58" spans="2:18" s="121" customFormat="1">
      <c r="B58" s="535"/>
      <c r="C58" s="435">
        <f t="shared" ref="C58:N58" si="2">(C51+C54)-C47</f>
        <v>0</v>
      </c>
      <c r="D58" s="435">
        <f t="shared" si="2"/>
        <v>0</v>
      </c>
      <c r="E58" s="435">
        <f t="shared" si="2"/>
        <v>0</v>
      </c>
      <c r="F58" s="435">
        <f t="shared" si="2"/>
        <v>0</v>
      </c>
      <c r="G58" s="435">
        <f t="shared" si="2"/>
        <v>0</v>
      </c>
      <c r="H58" s="435">
        <f t="shared" si="2"/>
        <v>0</v>
      </c>
      <c r="I58" s="435">
        <f t="shared" si="2"/>
        <v>0</v>
      </c>
      <c r="J58" s="435">
        <f t="shared" si="2"/>
        <v>0</v>
      </c>
      <c r="K58" s="435">
        <f t="shared" si="2"/>
        <v>0</v>
      </c>
      <c r="L58" s="435">
        <f t="shared" si="2"/>
        <v>0</v>
      </c>
      <c r="M58" s="435">
        <f t="shared" si="2"/>
        <v>0</v>
      </c>
      <c r="N58" s="435">
        <f t="shared" si="2"/>
        <v>0</v>
      </c>
      <c r="O58" s="435">
        <f>SUM(C58:N58)</f>
        <v>0</v>
      </c>
      <c r="P58" s="178"/>
      <c r="Q58" s="178"/>
      <c r="R58" s="179"/>
    </row>
    <row r="59" spans="2:18" s="121" customFormat="1">
      <c r="B59" s="432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>
        <v>0.02</v>
      </c>
      <c r="O62" s="545"/>
      <c r="P62" s="120" t="str">
        <f>IFERROR(((O54*H36)-O47)/O47,"")</f>
        <v/>
      </c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2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3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4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13">
      <iconSet>
        <cfvo type="percent" val="0"/>
        <cfvo type="num" val="2"/>
        <cfvo type="num" val="4"/>
      </iconSet>
    </cfRule>
  </conditionalFormatting>
  <conditionalFormatting sqref="Q80:R81">
    <cfRule type="iconSet" priority="12">
      <iconSet>
        <cfvo type="percent" val="0"/>
        <cfvo type="num" val="2"/>
        <cfvo type="num" val="4"/>
      </iconSet>
    </cfRule>
  </conditionalFormatting>
  <conditionalFormatting sqref="B80 H80 E80 N80 K80">
    <cfRule type="iconSet" priority="11">
      <iconSet>
        <cfvo type="percent" val="0"/>
        <cfvo type="num" val="2"/>
        <cfvo type="num" val="4"/>
      </iconSet>
    </cfRule>
  </conditionalFormatting>
  <conditionalFormatting sqref="K80:L81">
    <cfRule type="iconSet" priority="7">
      <iconSet>
        <cfvo type="percent" val="0"/>
        <cfvo type="num" val="2"/>
        <cfvo type="num" val="4"/>
      </iconSet>
    </cfRule>
  </conditionalFormatting>
  <conditionalFormatting sqref="N80">
    <cfRule type="iconSet" priority="6">
      <iconSet>
        <cfvo type="percent" val="0"/>
        <cfvo type="num" val="2"/>
        <cfvo type="num" val="4"/>
      </iconSet>
    </cfRule>
  </conditionalFormatting>
  <conditionalFormatting sqref="B80 E80 H80 N80 K80">
    <cfRule type="iconSet" priority="5">
      <iconSet>
        <cfvo type="percent" val="0"/>
        <cfvo type="num" val="2"/>
        <cfvo type="num" val="4"/>
      </iconSet>
    </cfRule>
  </conditionalFormatting>
  <conditionalFormatting sqref="Q80:R81">
    <cfRule type="iconSet" priority="4">
      <iconSet>
        <cfvo type="percent" val="0"/>
        <cfvo type="num" val="2"/>
        <cfvo type="num" val="4"/>
      </iconSet>
    </cfRule>
  </conditionalFormatting>
  <conditionalFormatting sqref="B80 H80 E80 N80 K80">
    <cfRule type="iconSet" priority="3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pageSetup orientation="portrait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 enableFormatConditionsCalculation="0"/>
  <dimension ref="A1:P26"/>
  <sheetViews>
    <sheetView showGridLines="0" showRowColHeaders="0" workbookViewId="0"/>
  </sheetViews>
  <sheetFormatPr baseColWidth="10" defaultColWidth="0" defaultRowHeight="0" customHeight="1" zeroHeight="1" x14ac:dyDescent="0"/>
  <cols>
    <col min="1" max="1" width="15.5" style="111" customWidth="1"/>
    <col min="2" max="3" width="9.1640625" style="111" customWidth="1"/>
    <col min="4" max="4" width="3.6640625" style="111" customWidth="1"/>
    <col min="5" max="5" width="13.6640625" style="111" customWidth="1"/>
    <col min="6" max="7" width="9.1640625" style="111" customWidth="1"/>
    <col min="8" max="8" width="3.6640625" style="111" customWidth="1"/>
    <col min="9" max="9" width="15.5" customWidth="1"/>
    <col min="10" max="15" width="9.1640625" hidden="1" customWidth="1"/>
    <col min="16" max="16" width="20.5" hidden="1" customWidth="1"/>
    <col min="17" max="16384" width="9.1640625" hidden="1"/>
  </cols>
  <sheetData>
    <row r="1" spans="1:9" ht="14">
      <c r="A1"/>
      <c r="B1"/>
      <c r="C1"/>
      <c r="D1"/>
      <c r="E1"/>
      <c r="F1"/>
      <c r="G1"/>
      <c r="H1"/>
    </row>
    <row r="2" spans="1:9" ht="14">
      <c r="A2" s="511" t="str">
        <f>"Categoria selecionada: "&amp;Referência!D9</f>
        <v xml:space="preserve">Categoria selecionada: </v>
      </c>
      <c r="B2" s="511"/>
      <c r="C2" s="511"/>
      <c r="D2" s="511"/>
      <c r="E2" s="511"/>
      <c r="F2" s="511"/>
      <c r="G2" s="511"/>
      <c r="H2" s="511"/>
      <c r="I2" s="511"/>
    </row>
    <row r="3" spans="1:9" ht="7.5" customHeight="1">
      <c r="A3"/>
      <c r="B3"/>
      <c r="C3"/>
      <c r="D3"/>
      <c r="E3"/>
      <c r="F3"/>
      <c r="G3"/>
      <c r="H3"/>
    </row>
    <row r="4" spans="1:9" ht="14">
      <c r="A4"/>
      <c r="B4"/>
      <c r="C4"/>
      <c r="D4"/>
      <c r="E4"/>
      <c r="F4"/>
      <c r="G4"/>
      <c r="H4"/>
    </row>
    <row r="5" spans="1:9" ht="14">
      <c r="A5"/>
      <c r="B5"/>
      <c r="E5"/>
      <c r="F5"/>
      <c r="G5"/>
      <c r="H5"/>
    </row>
    <row r="6" spans="1:9" ht="15" thickBot="1">
      <c r="A6"/>
      <c r="B6"/>
      <c r="C6"/>
      <c r="D6"/>
      <c r="E6"/>
      <c r="F6"/>
      <c r="G6"/>
      <c r="H6"/>
    </row>
    <row r="7" spans="1:9" ht="14">
      <c r="A7" s="407">
        <f>B7</f>
        <v>0</v>
      </c>
      <c r="B7" s="505"/>
      <c r="C7" s="506"/>
      <c r="D7" s="509" t="s">
        <v>201</v>
      </c>
      <c r="E7" s="407">
        <f>F7</f>
        <v>0</v>
      </c>
      <c r="F7" s="505"/>
      <c r="G7" s="506"/>
      <c r="H7" s="509" t="s">
        <v>201</v>
      </c>
      <c r="I7" s="406"/>
    </row>
    <row r="8" spans="1:9" ht="15" thickBot="1">
      <c r="A8" s="408"/>
      <c r="B8" s="507"/>
      <c r="C8" s="508"/>
      <c r="D8" s="510"/>
      <c r="E8" s="408"/>
      <c r="F8" s="507"/>
      <c r="G8" s="508"/>
      <c r="H8" s="510"/>
      <c r="I8" s="406"/>
    </row>
    <row r="9" spans="1:9" ht="15" thickBot="1">
      <c r="A9" s="408"/>
      <c r="B9"/>
      <c r="C9"/>
      <c r="D9"/>
      <c r="E9" s="408"/>
      <c r="F9"/>
      <c r="G9"/>
      <c r="H9"/>
      <c r="I9" s="406"/>
    </row>
    <row r="10" spans="1:9" ht="14">
      <c r="A10" s="407">
        <f>B10</f>
        <v>0</v>
      </c>
      <c r="B10" s="505"/>
      <c r="C10" s="506"/>
      <c r="D10" s="509" t="s">
        <v>201</v>
      </c>
      <c r="E10" s="407">
        <f>F10</f>
        <v>0</v>
      </c>
      <c r="F10" s="505"/>
      <c r="G10" s="506"/>
      <c r="H10" s="509" t="s">
        <v>201</v>
      </c>
      <c r="I10" s="406"/>
    </row>
    <row r="11" spans="1:9" ht="15" thickBot="1">
      <c r="A11" s="408"/>
      <c r="B11" s="507"/>
      <c r="C11" s="508"/>
      <c r="D11" s="510"/>
      <c r="E11" s="408"/>
      <c r="F11" s="507"/>
      <c r="G11" s="508"/>
      <c r="H11" s="510"/>
      <c r="I11" s="406"/>
    </row>
    <row r="12" spans="1:9" ht="15" thickBot="1">
      <c r="A12" s="408"/>
      <c r="B12"/>
      <c r="C12"/>
      <c r="D12"/>
      <c r="E12" s="408"/>
      <c r="F12"/>
      <c r="G12"/>
      <c r="H12"/>
      <c r="I12" s="406"/>
    </row>
    <row r="13" spans="1:9" ht="14">
      <c r="A13" s="407">
        <f>B13</f>
        <v>0</v>
      </c>
      <c r="B13" s="505"/>
      <c r="C13" s="506"/>
      <c r="D13" s="509" t="s">
        <v>201</v>
      </c>
      <c r="E13" s="407">
        <f>F13</f>
        <v>0</v>
      </c>
      <c r="F13" s="505"/>
      <c r="G13" s="506"/>
      <c r="H13" s="509" t="s">
        <v>201</v>
      </c>
      <c r="I13" s="406"/>
    </row>
    <row r="14" spans="1:9" ht="15" thickBot="1">
      <c r="A14" s="408"/>
      <c r="B14" s="507"/>
      <c r="C14" s="508"/>
      <c r="D14" s="510"/>
      <c r="E14" s="408"/>
      <c r="F14" s="507"/>
      <c r="G14" s="508"/>
      <c r="H14" s="510"/>
      <c r="I14" s="406"/>
    </row>
    <row r="15" spans="1:9" ht="15" thickBot="1">
      <c r="A15" s="408"/>
      <c r="B15"/>
      <c r="C15"/>
      <c r="D15"/>
      <c r="E15" s="408"/>
      <c r="F15"/>
      <c r="G15"/>
      <c r="H15"/>
      <c r="I15" s="406"/>
    </row>
    <row r="16" spans="1:9" ht="14">
      <c r="A16" s="407">
        <f>B16</f>
        <v>0</v>
      </c>
      <c r="B16" s="505"/>
      <c r="C16" s="506"/>
      <c r="D16" s="509" t="s">
        <v>201</v>
      </c>
      <c r="E16" s="407">
        <f>F16</f>
        <v>0</v>
      </c>
      <c r="F16" s="505"/>
      <c r="G16" s="506"/>
      <c r="H16" s="509" t="s">
        <v>201</v>
      </c>
      <c r="I16" s="406"/>
    </row>
    <row r="17" spans="1:9" ht="15" thickBot="1">
      <c r="A17" s="408"/>
      <c r="B17" s="507"/>
      <c r="C17" s="508"/>
      <c r="D17" s="510"/>
      <c r="E17" s="408"/>
      <c r="F17" s="507"/>
      <c r="G17" s="508"/>
      <c r="H17" s="510"/>
      <c r="I17" s="406"/>
    </row>
    <row r="18" spans="1:9" ht="15" thickBot="1">
      <c r="A18" s="408"/>
      <c r="B18"/>
      <c r="C18"/>
      <c r="D18"/>
      <c r="E18" s="408"/>
      <c r="F18"/>
      <c r="G18"/>
      <c r="H18"/>
      <c r="I18" s="406"/>
    </row>
    <row r="19" spans="1:9" ht="14">
      <c r="A19" s="407">
        <f>B19</f>
        <v>0</v>
      </c>
      <c r="B19" s="505"/>
      <c r="C19" s="506"/>
      <c r="D19" s="509" t="s">
        <v>201</v>
      </c>
      <c r="E19" s="407">
        <f>F19</f>
        <v>0</v>
      </c>
      <c r="F19" s="505"/>
      <c r="G19" s="506"/>
      <c r="H19" s="509" t="s">
        <v>201</v>
      </c>
      <c r="I19" s="406"/>
    </row>
    <row r="20" spans="1:9" ht="15" thickBot="1">
      <c r="A20" s="408"/>
      <c r="B20" s="507"/>
      <c r="C20" s="508"/>
      <c r="D20" s="510"/>
      <c r="E20" s="408"/>
      <c r="F20" s="507"/>
      <c r="G20" s="508"/>
      <c r="H20" s="510"/>
      <c r="I20" s="406"/>
    </row>
    <row r="21" spans="1:9" ht="14">
      <c r="I21" s="406"/>
    </row>
    <row r="22" spans="1:9" ht="14"/>
    <row r="23" spans="1:9" ht="14"/>
    <row r="24" spans="1:9" ht="14"/>
    <row r="25" spans="1:9" ht="14"/>
    <row r="26" spans="1:9" ht="14"/>
  </sheetData>
  <sheetProtection password="EAEB" sheet="1" objects="1" scenarios="1"/>
  <protectedRanges>
    <protectedRange sqref="B7 B10 B13 B16 B19 F7 F10 F13 F16 F19" name="Intervalo1"/>
  </protectedRanges>
  <mergeCells count="21">
    <mergeCell ref="A2:I2"/>
    <mergeCell ref="B7:C8"/>
    <mergeCell ref="D7:D8"/>
    <mergeCell ref="F7:G8"/>
    <mergeCell ref="H7:H8"/>
    <mergeCell ref="B10:C11"/>
    <mergeCell ref="D10:D11"/>
    <mergeCell ref="F10:G11"/>
    <mergeCell ref="H10:H11"/>
    <mergeCell ref="B13:C14"/>
    <mergeCell ref="D13:D14"/>
    <mergeCell ref="F13:G14"/>
    <mergeCell ref="H13:H14"/>
    <mergeCell ref="B16:C17"/>
    <mergeCell ref="D16:D17"/>
    <mergeCell ref="F16:G17"/>
    <mergeCell ref="H16:H17"/>
    <mergeCell ref="B19:C20"/>
    <mergeCell ref="D19:D20"/>
    <mergeCell ref="F19:G20"/>
    <mergeCell ref="H19:H20"/>
  </mergeCells>
  <hyperlinks>
    <hyperlink ref="D7:D8" location="'c4a1'!A1" display="IR"/>
    <hyperlink ref="D10:D11" location="'c4a2'!A1" display="IR"/>
    <hyperlink ref="D13:D14" location="'c4a3'!A1" display="IR"/>
    <hyperlink ref="D16:D17" location="'c4a4'!A1" display="IR"/>
    <hyperlink ref="D19:D20" location="'c4a5'!A1" display="IR"/>
    <hyperlink ref="H7:H8" location="'c4a6'!A1" display="IR"/>
    <hyperlink ref="H10:H11" location="'c4a7'!A1" display="IR"/>
    <hyperlink ref="H13:H14" location="'c4a8'!A1" display="IR"/>
    <hyperlink ref="H16:H17" location="'c4a9'!A1" display="IR"/>
    <hyperlink ref="H19:H20" location="'c4a10'!A1" display="IR"/>
  </hyperlinks>
  <pageMargins left="0.511811024" right="0.511811024" top="0.78740157499999996" bottom="0.78740157499999996" header="0.31496062000000002" footer="0.3149606200000000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 enableFormatConditionsCalculation="0"/>
  <dimension ref="A1:P26"/>
  <sheetViews>
    <sheetView showGridLines="0" showRowColHeaders="0" workbookViewId="0"/>
  </sheetViews>
  <sheetFormatPr baseColWidth="10" defaultColWidth="0" defaultRowHeight="0" customHeight="1" zeroHeight="1" x14ac:dyDescent="0"/>
  <cols>
    <col min="1" max="1" width="15.5" style="111" customWidth="1"/>
    <col min="2" max="3" width="9.1640625" style="111" customWidth="1"/>
    <col min="4" max="4" width="3.6640625" style="111" customWidth="1"/>
    <col min="5" max="5" width="13.6640625" style="111" customWidth="1"/>
    <col min="6" max="7" width="9.1640625" style="111" customWidth="1"/>
    <col min="8" max="8" width="3.6640625" style="111" customWidth="1"/>
    <col min="9" max="9" width="15.5" customWidth="1"/>
    <col min="10" max="15" width="9.1640625" hidden="1" customWidth="1"/>
    <col min="16" max="16" width="20.5" hidden="1" customWidth="1"/>
    <col min="17" max="16384" width="9.1640625" hidden="1"/>
  </cols>
  <sheetData>
    <row r="1" spans="1:9" ht="14">
      <c r="A1"/>
      <c r="B1"/>
      <c r="C1"/>
      <c r="D1"/>
      <c r="E1"/>
      <c r="F1"/>
      <c r="G1"/>
      <c r="H1"/>
    </row>
    <row r="2" spans="1:9" ht="14">
      <c r="A2" s="511" t="str">
        <f>"Categoria selecionada: "&amp;Referência!D10</f>
        <v xml:space="preserve">Categoria selecionada: </v>
      </c>
      <c r="B2" s="511"/>
      <c r="C2" s="511"/>
      <c r="D2" s="511"/>
      <c r="E2" s="511"/>
      <c r="F2" s="511"/>
      <c r="G2" s="511"/>
      <c r="H2" s="511"/>
      <c r="I2" s="511"/>
    </row>
    <row r="3" spans="1:9" ht="7.5" customHeight="1">
      <c r="A3"/>
      <c r="B3"/>
      <c r="C3"/>
      <c r="D3"/>
      <c r="E3"/>
      <c r="F3"/>
      <c r="G3"/>
      <c r="H3"/>
    </row>
    <row r="4" spans="1:9" ht="14">
      <c r="A4"/>
      <c r="B4"/>
      <c r="C4"/>
      <c r="D4"/>
      <c r="E4"/>
      <c r="F4"/>
      <c r="G4"/>
      <c r="H4"/>
    </row>
    <row r="5" spans="1:9" ht="14">
      <c r="A5"/>
      <c r="B5"/>
      <c r="E5"/>
      <c r="F5"/>
      <c r="G5"/>
      <c r="H5"/>
    </row>
    <row r="6" spans="1:9" ht="15" thickBot="1">
      <c r="A6"/>
      <c r="B6"/>
      <c r="C6"/>
      <c r="D6"/>
      <c r="E6"/>
      <c r="F6"/>
      <c r="G6"/>
      <c r="H6"/>
    </row>
    <row r="7" spans="1:9" ht="14">
      <c r="A7" s="407">
        <f>B7</f>
        <v>0</v>
      </c>
      <c r="B7" s="505"/>
      <c r="C7" s="506"/>
      <c r="D7" s="509" t="s">
        <v>201</v>
      </c>
      <c r="E7" s="407">
        <f>F7</f>
        <v>0</v>
      </c>
      <c r="F7" s="505"/>
      <c r="G7" s="506"/>
      <c r="H7" s="509" t="s">
        <v>201</v>
      </c>
      <c r="I7" s="406"/>
    </row>
    <row r="8" spans="1:9" ht="15" thickBot="1">
      <c r="A8" s="408"/>
      <c r="B8" s="507"/>
      <c r="C8" s="508"/>
      <c r="D8" s="510"/>
      <c r="E8" s="408"/>
      <c r="F8" s="507"/>
      <c r="G8" s="508"/>
      <c r="H8" s="510"/>
      <c r="I8" s="406"/>
    </row>
    <row r="9" spans="1:9" ht="15" thickBot="1">
      <c r="A9" s="408"/>
      <c r="B9"/>
      <c r="C9"/>
      <c r="D9"/>
      <c r="E9" s="408"/>
      <c r="F9"/>
      <c r="G9"/>
      <c r="H9"/>
      <c r="I9" s="406"/>
    </row>
    <row r="10" spans="1:9" ht="14">
      <c r="A10" s="407">
        <f>B10</f>
        <v>0</v>
      </c>
      <c r="B10" s="505"/>
      <c r="C10" s="506"/>
      <c r="D10" s="509" t="s">
        <v>201</v>
      </c>
      <c r="E10" s="407">
        <f>F10</f>
        <v>0</v>
      </c>
      <c r="F10" s="505"/>
      <c r="G10" s="506"/>
      <c r="H10" s="509" t="s">
        <v>201</v>
      </c>
      <c r="I10" s="406"/>
    </row>
    <row r="11" spans="1:9" ht="15" thickBot="1">
      <c r="A11" s="408"/>
      <c r="B11" s="507"/>
      <c r="C11" s="508"/>
      <c r="D11" s="510"/>
      <c r="E11" s="408"/>
      <c r="F11" s="507"/>
      <c r="G11" s="508"/>
      <c r="H11" s="510"/>
      <c r="I11" s="406"/>
    </row>
    <row r="12" spans="1:9" ht="15" thickBot="1">
      <c r="A12" s="408"/>
      <c r="B12"/>
      <c r="C12"/>
      <c r="D12"/>
      <c r="E12" s="408"/>
      <c r="F12"/>
      <c r="G12"/>
      <c r="H12"/>
      <c r="I12" s="406"/>
    </row>
    <row r="13" spans="1:9" ht="14">
      <c r="A13" s="407">
        <f>B13</f>
        <v>0</v>
      </c>
      <c r="B13" s="505"/>
      <c r="C13" s="506"/>
      <c r="D13" s="509" t="s">
        <v>201</v>
      </c>
      <c r="E13" s="407">
        <f>F13</f>
        <v>0</v>
      </c>
      <c r="F13" s="505"/>
      <c r="G13" s="506"/>
      <c r="H13" s="509" t="s">
        <v>201</v>
      </c>
      <c r="I13" s="406"/>
    </row>
    <row r="14" spans="1:9" ht="15" thickBot="1">
      <c r="A14" s="408"/>
      <c r="B14" s="507"/>
      <c r="C14" s="508"/>
      <c r="D14" s="510"/>
      <c r="E14" s="408"/>
      <c r="F14" s="507"/>
      <c r="G14" s="508"/>
      <c r="H14" s="510"/>
      <c r="I14" s="406"/>
    </row>
    <row r="15" spans="1:9" ht="15" thickBot="1">
      <c r="A15" s="408"/>
      <c r="B15"/>
      <c r="C15"/>
      <c r="D15"/>
      <c r="E15" s="408"/>
      <c r="F15"/>
      <c r="G15"/>
      <c r="H15"/>
      <c r="I15" s="406"/>
    </row>
    <row r="16" spans="1:9" ht="14">
      <c r="A16" s="407">
        <f>B16</f>
        <v>0</v>
      </c>
      <c r="B16" s="505"/>
      <c r="C16" s="506"/>
      <c r="D16" s="509" t="s">
        <v>201</v>
      </c>
      <c r="E16" s="407">
        <f>F16</f>
        <v>0</v>
      </c>
      <c r="F16" s="505"/>
      <c r="G16" s="506"/>
      <c r="H16" s="509" t="s">
        <v>201</v>
      </c>
      <c r="I16" s="406"/>
    </row>
    <row r="17" spans="1:9" ht="15" thickBot="1">
      <c r="A17" s="408"/>
      <c r="B17" s="507"/>
      <c r="C17" s="508"/>
      <c r="D17" s="510"/>
      <c r="E17" s="408"/>
      <c r="F17" s="507"/>
      <c r="G17" s="508"/>
      <c r="H17" s="510"/>
      <c r="I17" s="406"/>
    </row>
    <row r="18" spans="1:9" ht="15" thickBot="1">
      <c r="A18" s="408"/>
      <c r="B18"/>
      <c r="C18"/>
      <c r="D18"/>
      <c r="E18" s="408"/>
      <c r="F18"/>
      <c r="G18"/>
      <c r="H18"/>
      <c r="I18" s="406"/>
    </row>
    <row r="19" spans="1:9" ht="14">
      <c r="A19" s="407">
        <f>B19</f>
        <v>0</v>
      </c>
      <c r="B19" s="505"/>
      <c r="C19" s="506"/>
      <c r="D19" s="509" t="s">
        <v>201</v>
      </c>
      <c r="E19" s="407">
        <f>F19</f>
        <v>0</v>
      </c>
      <c r="F19" s="505"/>
      <c r="G19" s="506"/>
      <c r="H19" s="509" t="s">
        <v>201</v>
      </c>
      <c r="I19" s="406"/>
    </row>
    <row r="20" spans="1:9" ht="15" thickBot="1">
      <c r="A20" s="408"/>
      <c r="B20" s="507"/>
      <c r="C20" s="508"/>
      <c r="D20" s="510"/>
      <c r="E20" s="408"/>
      <c r="F20" s="507"/>
      <c r="G20" s="508"/>
      <c r="H20" s="510"/>
      <c r="I20" s="406"/>
    </row>
    <row r="21" spans="1:9" ht="14">
      <c r="I21" s="406"/>
    </row>
    <row r="22" spans="1:9" ht="14"/>
    <row r="23" spans="1:9" ht="14"/>
    <row r="24" spans="1:9" ht="14"/>
    <row r="25" spans="1:9" ht="14"/>
    <row r="26" spans="1:9" ht="14"/>
  </sheetData>
  <sheetProtection password="EAEB" sheet="1" objects="1" scenarios="1"/>
  <protectedRanges>
    <protectedRange sqref="B7 B10 B13 B16 B19 F7 F10 F13 F16 F19" name="Intervalo1"/>
  </protectedRanges>
  <mergeCells count="21">
    <mergeCell ref="A2:I2"/>
    <mergeCell ref="B7:C8"/>
    <mergeCell ref="D7:D8"/>
    <mergeCell ref="F7:G8"/>
    <mergeCell ref="H7:H8"/>
    <mergeCell ref="B10:C11"/>
    <mergeCell ref="D10:D11"/>
    <mergeCell ref="F10:G11"/>
    <mergeCell ref="H10:H11"/>
    <mergeCell ref="B13:C14"/>
    <mergeCell ref="D13:D14"/>
    <mergeCell ref="F13:G14"/>
    <mergeCell ref="H13:H14"/>
    <mergeCell ref="B16:C17"/>
    <mergeCell ref="D16:D17"/>
    <mergeCell ref="F16:G17"/>
    <mergeCell ref="H16:H17"/>
    <mergeCell ref="B19:C20"/>
    <mergeCell ref="D19:D20"/>
    <mergeCell ref="F19:G20"/>
    <mergeCell ref="H19:H20"/>
  </mergeCells>
  <hyperlinks>
    <hyperlink ref="D7:D8" location="'c5a1'!A1" display="IR"/>
    <hyperlink ref="D10:D11" location="'c5a2'!A1" display="IR"/>
    <hyperlink ref="D13:D14" location="'c5a3'!A1" display="IR"/>
    <hyperlink ref="D16:D17" location="'c5a4'!A1" display="IR"/>
    <hyperlink ref="D19:D20" location="'c5a5'!A1" display="IR"/>
    <hyperlink ref="H7:H8" location="'c5a6'!A1" display="IR"/>
    <hyperlink ref="H10:H11" location="'c5a7'!A1" display="IR"/>
    <hyperlink ref="H13:H14" location="'c5a8'!A1" display="IR"/>
    <hyperlink ref="H16:H17" location="'c5a9'!A1" display="IR"/>
    <hyperlink ref="H19:H20" location="'c5a10'!A1" display="IR"/>
  </hyperlinks>
  <pageMargins left="0.511811024" right="0.511811024" top="0.78740157499999996" bottom="0.78740157499999996" header="0.31496062000000002" footer="0.3149606200000000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 enableFormatConditionsCalculation="0"/>
  <dimension ref="A1:P26"/>
  <sheetViews>
    <sheetView showGridLines="0" showRowColHeaders="0" workbookViewId="0"/>
  </sheetViews>
  <sheetFormatPr baseColWidth="10" defaultColWidth="0" defaultRowHeight="0" customHeight="1" zeroHeight="1" x14ac:dyDescent="0"/>
  <cols>
    <col min="1" max="1" width="15.5" style="111" customWidth="1"/>
    <col min="2" max="3" width="9.1640625" style="111" customWidth="1"/>
    <col min="4" max="4" width="3.6640625" style="111" customWidth="1"/>
    <col min="5" max="5" width="13.6640625" style="111" customWidth="1"/>
    <col min="6" max="7" width="9.1640625" style="111" customWidth="1"/>
    <col min="8" max="8" width="3.6640625" style="111" customWidth="1"/>
    <col min="9" max="9" width="15.5" customWidth="1"/>
    <col min="10" max="15" width="9.1640625" hidden="1" customWidth="1"/>
    <col min="16" max="16" width="20.5" hidden="1" customWidth="1"/>
    <col min="17" max="16384" width="9.1640625" hidden="1"/>
  </cols>
  <sheetData>
    <row r="1" spans="1:9" ht="14">
      <c r="A1"/>
      <c r="B1"/>
      <c r="C1"/>
      <c r="D1"/>
      <c r="E1"/>
      <c r="F1"/>
      <c r="G1"/>
      <c r="H1"/>
    </row>
    <row r="2" spans="1:9" ht="14">
      <c r="A2" s="511" t="str">
        <f>"Categoria selecionada: "&amp;Referência!D11</f>
        <v xml:space="preserve">Categoria selecionada: </v>
      </c>
      <c r="B2" s="511"/>
      <c r="C2" s="511"/>
      <c r="D2" s="511"/>
      <c r="E2" s="511"/>
      <c r="F2" s="511"/>
      <c r="G2" s="511"/>
      <c r="H2" s="511"/>
      <c r="I2" s="511"/>
    </row>
    <row r="3" spans="1:9" ht="7.5" customHeight="1">
      <c r="A3"/>
      <c r="B3"/>
      <c r="C3"/>
      <c r="D3"/>
      <c r="E3"/>
      <c r="F3"/>
      <c r="G3"/>
      <c r="H3"/>
    </row>
    <row r="4" spans="1:9" ht="14">
      <c r="A4"/>
      <c r="B4"/>
      <c r="C4"/>
      <c r="D4"/>
      <c r="E4"/>
      <c r="F4"/>
      <c r="G4"/>
      <c r="H4"/>
    </row>
    <row r="5" spans="1:9" ht="14">
      <c r="A5"/>
      <c r="B5"/>
      <c r="E5"/>
      <c r="F5"/>
      <c r="G5"/>
      <c r="H5"/>
    </row>
    <row r="6" spans="1:9" ht="15" thickBot="1">
      <c r="A6"/>
      <c r="B6"/>
      <c r="C6"/>
      <c r="D6"/>
      <c r="E6"/>
      <c r="F6"/>
      <c r="G6"/>
      <c r="H6"/>
    </row>
    <row r="7" spans="1:9" ht="14">
      <c r="A7" s="407">
        <f>B7</f>
        <v>0</v>
      </c>
      <c r="B7" s="505"/>
      <c r="C7" s="506"/>
      <c r="D7" s="509" t="s">
        <v>201</v>
      </c>
      <c r="E7" s="407">
        <f>F7</f>
        <v>0</v>
      </c>
      <c r="F7" s="505"/>
      <c r="G7" s="506"/>
      <c r="H7" s="509" t="s">
        <v>201</v>
      </c>
      <c r="I7" s="406"/>
    </row>
    <row r="8" spans="1:9" ht="15" thickBot="1">
      <c r="A8" s="408"/>
      <c r="B8" s="507"/>
      <c r="C8" s="508"/>
      <c r="D8" s="510"/>
      <c r="E8" s="408"/>
      <c r="F8" s="507"/>
      <c r="G8" s="508"/>
      <c r="H8" s="510"/>
      <c r="I8" s="406"/>
    </row>
    <row r="9" spans="1:9" ht="15" thickBot="1">
      <c r="A9" s="408"/>
      <c r="B9"/>
      <c r="C9"/>
      <c r="D9"/>
      <c r="E9" s="408"/>
      <c r="F9"/>
      <c r="G9"/>
      <c r="H9"/>
      <c r="I9" s="406"/>
    </row>
    <row r="10" spans="1:9" ht="14">
      <c r="A10" s="407">
        <f>B10</f>
        <v>0</v>
      </c>
      <c r="B10" s="505"/>
      <c r="C10" s="506"/>
      <c r="D10" s="509" t="s">
        <v>201</v>
      </c>
      <c r="E10" s="407">
        <f>F10</f>
        <v>0</v>
      </c>
      <c r="F10" s="505"/>
      <c r="G10" s="506"/>
      <c r="H10" s="509" t="s">
        <v>201</v>
      </c>
      <c r="I10" s="406"/>
    </row>
    <row r="11" spans="1:9" ht="15" thickBot="1">
      <c r="A11" s="408"/>
      <c r="B11" s="507"/>
      <c r="C11" s="508"/>
      <c r="D11" s="510"/>
      <c r="E11" s="408"/>
      <c r="F11" s="507"/>
      <c r="G11" s="508"/>
      <c r="H11" s="510"/>
      <c r="I11" s="406"/>
    </row>
    <row r="12" spans="1:9" ht="15" thickBot="1">
      <c r="A12" s="408"/>
      <c r="B12"/>
      <c r="C12"/>
      <c r="D12"/>
      <c r="E12" s="408"/>
      <c r="F12"/>
      <c r="G12"/>
      <c r="H12"/>
      <c r="I12" s="406"/>
    </row>
    <row r="13" spans="1:9" ht="14">
      <c r="A13" s="407">
        <f>B13</f>
        <v>0</v>
      </c>
      <c r="B13" s="505"/>
      <c r="C13" s="506"/>
      <c r="D13" s="509" t="s">
        <v>201</v>
      </c>
      <c r="E13" s="407">
        <f>F13</f>
        <v>0</v>
      </c>
      <c r="F13" s="505"/>
      <c r="G13" s="506"/>
      <c r="H13" s="509" t="s">
        <v>201</v>
      </c>
      <c r="I13" s="406"/>
    </row>
    <row r="14" spans="1:9" ht="15" thickBot="1">
      <c r="A14" s="408"/>
      <c r="B14" s="507"/>
      <c r="C14" s="508"/>
      <c r="D14" s="510"/>
      <c r="E14" s="408"/>
      <c r="F14" s="507"/>
      <c r="G14" s="508"/>
      <c r="H14" s="510"/>
      <c r="I14" s="406"/>
    </row>
    <row r="15" spans="1:9" ht="15" thickBot="1">
      <c r="A15" s="408"/>
      <c r="B15"/>
      <c r="C15"/>
      <c r="D15"/>
      <c r="E15" s="408"/>
      <c r="F15"/>
      <c r="G15"/>
      <c r="H15"/>
      <c r="I15" s="406"/>
    </row>
    <row r="16" spans="1:9" ht="14">
      <c r="A16" s="407">
        <f>B16</f>
        <v>0</v>
      </c>
      <c r="B16" s="505"/>
      <c r="C16" s="506"/>
      <c r="D16" s="509" t="s">
        <v>201</v>
      </c>
      <c r="E16" s="407">
        <f>F16</f>
        <v>0</v>
      </c>
      <c r="F16" s="505"/>
      <c r="G16" s="506"/>
      <c r="H16" s="509" t="s">
        <v>201</v>
      </c>
      <c r="I16" s="406"/>
    </row>
    <row r="17" spans="1:9" ht="15" thickBot="1">
      <c r="A17" s="408"/>
      <c r="B17" s="507"/>
      <c r="C17" s="508"/>
      <c r="D17" s="510"/>
      <c r="E17" s="408"/>
      <c r="F17" s="507"/>
      <c r="G17" s="508"/>
      <c r="H17" s="510"/>
      <c r="I17" s="406"/>
    </row>
    <row r="18" spans="1:9" ht="15" thickBot="1">
      <c r="A18" s="408"/>
      <c r="B18"/>
      <c r="C18"/>
      <c r="D18"/>
      <c r="E18" s="408"/>
      <c r="F18"/>
      <c r="G18"/>
      <c r="H18"/>
      <c r="I18" s="406"/>
    </row>
    <row r="19" spans="1:9" ht="14">
      <c r="A19" s="407">
        <f>B19</f>
        <v>0</v>
      </c>
      <c r="B19" s="505"/>
      <c r="C19" s="506"/>
      <c r="D19" s="509" t="s">
        <v>201</v>
      </c>
      <c r="E19" s="407">
        <f>F19</f>
        <v>0</v>
      </c>
      <c r="F19" s="505"/>
      <c r="G19" s="506"/>
      <c r="H19" s="509" t="s">
        <v>201</v>
      </c>
      <c r="I19" s="406"/>
    </row>
    <row r="20" spans="1:9" ht="15" thickBot="1">
      <c r="A20" s="408"/>
      <c r="B20" s="507"/>
      <c r="C20" s="508"/>
      <c r="D20" s="510"/>
      <c r="E20" s="408"/>
      <c r="F20" s="507"/>
      <c r="G20" s="508"/>
      <c r="H20" s="510"/>
      <c r="I20" s="406"/>
    </row>
    <row r="21" spans="1:9" ht="14">
      <c r="I21" s="406"/>
    </row>
    <row r="22" spans="1:9" ht="14"/>
    <row r="23" spans="1:9" ht="14"/>
    <row r="24" spans="1:9" ht="14"/>
    <row r="25" spans="1:9" ht="14"/>
    <row r="26" spans="1:9" ht="14"/>
  </sheetData>
  <sheetProtection password="EAEB" sheet="1" objects="1" scenarios="1"/>
  <protectedRanges>
    <protectedRange sqref="B7 B10 B13 B16 B19 F7 F10 F13 F16 F19" name="Intervalo1"/>
  </protectedRanges>
  <mergeCells count="21">
    <mergeCell ref="A2:I2"/>
    <mergeCell ref="B7:C8"/>
    <mergeCell ref="D7:D8"/>
    <mergeCell ref="F7:G8"/>
    <mergeCell ref="H7:H8"/>
    <mergeCell ref="B10:C11"/>
    <mergeCell ref="D10:D11"/>
    <mergeCell ref="F10:G11"/>
    <mergeCell ref="H10:H11"/>
    <mergeCell ref="B13:C14"/>
    <mergeCell ref="F13:G14"/>
    <mergeCell ref="H13:H14"/>
    <mergeCell ref="D13:D14"/>
    <mergeCell ref="B16:C17"/>
    <mergeCell ref="F16:G17"/>
    <mergeCell ref="H16:H17"/>
    <mergeCell ref="B19:C20"/>
    <mergeCell ref="D19:D20"/>
    <mergeCell ref="F19:G20"/>
    <mergeCell ref="H19:H20"/>
    <mergeCell ref="D16:D17"/>
  </mergeCells>
  <hyperlinks>
    <hyperlink ref="D7:D8" location="'c6a1'!A1" display="IR"/>
    <hyperlink ref="D10:D11" location="'c6a2'!A1" display="IR"/>
    <hyperlink ref="D16:D17" location="'c6a4'!A1" display="IR"/>
    <hyperlink ref="D13:D14" location="'c6a3'!A1" display="IR"/>
    <hyperlink ref="D19:D20" location="'c6a5'!A1" display="IR"/>
    <hyperlink ref="H7:H8" location="'c6a6'!A1" display="IR"/>
    <hyperlink ref="H10:H11" location="'c6a7'!A1" display="IR"/>
    <hyperlink ref="H13:H14" location="'c6a8'!A1" display="IR"/>
    <hyperlink ref="H16:H17" location="'c6a9'!A1" display="IR"/>
    <hyperlink ref="H19:H20" location="'c6a10'!A1" display="IR"/>
  </hyperlinks>
  <pageMargins left="0.511811024" right="0.511811024" top="0.78740157499999996" bottom="0.78740157499999996" header="0.31496062000000002" footer="0.3149606200000000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 enableFormatConditionsCalculation="0"/>
  <dimension ref="A1:P26"/>
  <sheetViews>
    <sheetView showGridLines="0" showRowColHeaders="0" workbookViewId="0"/>
  </sheetViews>
  <sheetFormatPr baseColWidth="10" defaultColWidth="0" defaultRowHeight="0" customHeight="1" zeroHeight="1" x14ac:dyDescent="0"/>
  <cols>
    <col min="1" max="1" width="15.5" style="111" customWidth="1"/>
    <col min="2" max="3" width="9.1640625" style="111" customWidth="1"/>
    <col min="4" max="4" width="3.6640625" style="111" customWidth="1"/>
    <col min="5" max="5" width="13.6640625" style="111" customWidth="1"/>
    <col min="6" max="7" width="9.1640625" style="111" customWidth="1"/>
    <col min="8" max="8" width="3.6640625" style="111" customWidth="1"/>
    <col min="9" max="9" width="15.5" customWidth="1"/>
    <col min="10" max="15" width="9.1640625" hidden="1" customWidth="1"/>
    <col min="16" max="16" width="20.5" hidden="1" customWidth="1"/>
    <col min="17" max="16384" width="9.1640625" hidden="1"/>
  </cols>
  <sheetData>
    <row r="1" spans="1:9" ht="14">
      <c r="A1"/>
      <c r="B1"/>
      <c r="C1"/>
      <c r="D1"/>
      <c r="E1"/>
      <c r="F1"/>
      <c r="G1"/>
      <c r="H1"/>
    </row>
    <row r="2" spans="1:9" ht="14">
      <c r="A2" s="511" t="str">
        <f>"Categoria selecionada: "&amp;Referência!D12</f>
        <v xml:space="preserve">Categoria selecionada: </v>
      </c>
      <c r="B2" s="511"/>
      <c r="C2" s="511"/>
      <c r="D2" s="511"/>
      <c r="E2" s="511"/>
      <c r="F2" s="511"/>
      <c r="G2" s="511"/>
      <c r="H2" s="511"/>
      <c r="I2" s="511"/>
    </row>
    <row r="3" spans="1:9" ht="7.5" customHeight="1">
      <c r="A3"/>
      <c r="B3"/>
      <c r="C3"/>
      <c r="D3"/>
      <c r="E3"/>
      <c r="F3"/>
      <c r="G3"/>
      <c r="H3"/>
    </row>
    <row r="4" spans="1:9" ht="14">
      <c r="A4"/>
      <c r="B4"/>
      <c r="C4"/>
      <c r="D4"/>
      <c r="E4"/>
      <c r="F4"/>
      <c r="G4"/>
      <c r="H4"/>
    </row>
    <row r="5" spans="1:9" ht="14">
      <c r="A5"/>
      <c r="B5"/>
      <c r="E5"/>
      <c r="F5"/>
      <c r="G5"/>
      <c r="H5"/>
    </row>
    <row r="6" spans="1:9" ht="15" thickBot="1">
      <c r="A6"/>
      <c r="B6"/>
      <c r="C6"/>
      <c r="D6"/>
      <c r="E6"/>
      <c r="F6"/>
      <c r="G6"/>
      <c r="H6"/>
    </row>
    <row r="7" spans="1:9" ht="14">
      <c r="A7" s="407">
        <f>B7</f>
        <v>0</v>
      </c>
      <c r="B7" s="505"/>
      <c r="C7" s="506"/>
      <c r="D7" s="509" t="s">
        <v>201</v>
      </c>
      <c r="E7" s="407">
        <f>F7</f>
        <v>0</v>
      </c>
      <c r="F7" s="505"/>
      <c r="G7" s="506"/>
      <c r="H7" s="509" t="s">
        <v>201</v>
      </c>
      <c r="I7" s="406"/>
    </row>
    <row r="8" spans="1:9" ht="15" thickBot="1">
      <c r="A8" s="408"/>
      <c r="B8" s="507"/>
      <c r="C8" s="508"/>
      <c r="D8" s="510"/>
      <c r="E8" s="408"/>
      <c r="F8" s="507"/>
      <c r="G8" s="508"/>
      <c r="H8" s="510"/>
      <c r="I8" s="406"/>
    </row>
    <row r="9" spans="1:9" ht="15" thickBot="1">
      <c r="A9" s="408"/>
      <c r="B9"/>
      <c r="C9"/>
      <c r="D9"/>
      <c r="E9" s="408"/>
      <c r="F9"/>
      <c r="G9"/>
      <c r="H9"/>
      <c r="I9" s="406"/>
    </row>
    <row r="10" spans="1:9" ht="14">
      <c r="A10" s="407">
        <f>B10</f>
        <v>0</v>
      </c>
      <c r="B10" s="505"/>
      <c r="C10" s="506"/>
      <c r="D10" s="509" t="s">
        <v>201</v>
      </c>
      <c r="E10" s="407">
        <f>F10</f>
        <v>0</v>
      </c>
      <c r="F10" s="505"/>
      <c r="G10" s="506"/>
      <c r="H10" s="509" t="s">
        <v>201</v>
      </c>
      <c r="I10" s="406"/>
    </row>
    <row r="11" spans="1:9" ht="15" thickBot="1">
      <c r="A11" s="408"/>
      <c r="B11" s="507"/>
      <c r="C11" s="508"/>
      <c r="D11" s="510"/>
      <c r="E11" s="408"/>
      <c r="F11" s="507"/>
      <c r="G11" s="508"/>
      <c r="H11" s="510"/>
      <c r="I11" s="406"/>
    </row>
    <row r="12" spans="1:9" ht="15" thickBot="1">
      <c r="A12" s="408"/>
      <c r="B12"/>
      <c r="C12"/>
      <c r="D12"/>
      <c r="E12" s="408"/>
      <c r="F12"/>
      <c r="G12"/>
      <c r="H12"/>
      <c r="I12" s="406"/>
    </row>
    <row r="13" spans="1:9" ht="14">
      <c r="A13" s="407">
        <f>B13</f>
        <v>0</v>
      </c>
      <c r="B13" s="505"/>
      <c r="C13" s="506"/>
      <c r="D13" s="509" t="s">
        <v>201</v>
      </c>
      <c r="E13" s="407">
        <f>F13</f>
        <v>0</v>
      </c>
      <c r="F13" s="505"/>
      <c r="G13" s="506"/>
      <c r="H13" s="509" t="s">
        <v>201</v>
      </c>
      <c r="I13" s="406"/>
    </row>
    <row r="14" spans="1:9" ht="15" thickBot="1">
      <c r="A14" s="408"/>
      <c r="B14" s="507"/>
      <c r="C14" s="508"/>
      <c r="D14" s="510"/>
      <c r="E14" s="408"/>
      <c r="F14" s="507"/>
      <c r="G14" s="508"/>
      <c r="H14" s="510"/>
      <c r="I14" s="406"/>
    </row>
    <row r="15" spans="1:9" ht="15" thickBot="1">
      <c r="A15" s="408"/>
      <c r="B15"/>
      <c r="C15"/>
      <c r="D15"/>
      <c r="E15" s="408"/>
      <c r="F15"/>
      <c r="G15"/>
      <c r="H15"/>
      <c r="I15" s="406"/>
    </row>
    <row r="16" spans="1:9" ht="14">
      <c r="A16" s="407">
        <f>B16</f>
        <v>0</v>
      </c>
      <c r="B16" s="505"/>
      <c r="C16" s="506"/>
      <c r="D16" s="509" t="s">
        <v>201</v>
      </c>
      <c r="E16" s="407">
        <f>F16</f>
        <v>0</v>
      </c>
      <c r="F16" s="505"/>
      <c r="G16" s="506"/>
      <c r="H16" s="509" t="s">
        <v>201</v>
      </c>
      <c r="I16" s="406"/>
    </row>
    <row r="17" spans="1:9" ht="15" thickBot="1">
      <c r="A17" s="408"/>
      <c r="B17" s="507"/>
      <c r="C17" s="508"/>
      <c r="D17" s="510"/>
      <c r="E17" s="408"/>
      <c r="F17" s="507"/>
      <c r="G17" s="508"/>
      <c r="H17" s="510"/>
      <c r="I17" s="406"/>
    </row>
    <row r="18" spans="1:9" ht="15" thickBot="1">
      <c r="A18" s="408"/>
      <c r="B18"/>
      <c r="C18"/>
      <c r="D18"/>
      <c r="E18" s="408"/>
      <c r="F18"/>
      <c r="G18"/>
      <c r="H18"/>
      <c r="I18" s="406"/>
    </row>
    <row r="19" spans="1:9" ht="14">
      <c r="A19" s="407">
        <f>B19</f>
        <v>0</v>
      </c>
      <c r="B19" s="505"/>
      <c r="C19" s="506"/>
      <c r="D19" s="509" t="s">
        <v>201</v>
      </c>
      <c r="E19" s="407">
        <f>F19</f>
        <v>0</v>
      </c>
      <c r="F19" s="505"/>
      <c r="G19" s="506"/>
      <c r="H19" s="509" t="s">
        <v>201</v>
      </c>
      <c r="I19" s="406"/>
    </row>
    <row r="20" spans="1:9" ht="15" thickBot="1">
      <c r="A20" s="408"/>
      <c r="B20" s="507"/>
      <c r="C20" s="508"/>
      <c r="D20" s="510"/>
      <c r="E20" s="408"/>
      <c r="F20" s="507"/>
      <c r="G20" s="508"/>
      <c r="H20" s="510"/>
      <c r="I20" s="406"/>
    </row>
    <row r="21" spans="1:9" ht="14">
      <c r="I21" s="406"/>
    </row>
    <row r="22" spans="1:9" ht="14"/>
    <row r="23" spans="1:9" ht="14"/>
    <row r="24" spans="1:9" ht="14"/>
    <row r="25" spans="1:9" ht="14"/>
    <row r="26" spans="1:9" ht="14"/>
  </sheetData>
  <sheetProtection password="EAEB" sheet="1" objects="1" scenarios="1"/>
  <protectedRanges>
    <protectedRange sqref="B7 B10 B13 B16 B19 F7 F10 F13 F16 F19" name="Intervalo1"/>
  </protectedRanges>
  <mergeCells count="21">
    <mergeCell ref="A2:I2"/>
    <mergeCell ref="B7:C8"/>
    <mergeCell ref="D7:D8"/>
    <mergeCell ref="F7:G8"/>
    <mergeCell ref="H7:H8"/>
    <mergeCell ref="B10:C11"/>
    <mergeCell ref="D10:D11"/>
    <mergeCell ref="F10:G11"/>
    <mergeCell ref="H10:H11"/>
    <mergeCell ref="B13:C14"/>
    <mergeCell ref="D13:D14"/>
    <mergeCell ref="F13:G14"/>
    <mergeCell ref="H13:H14"/>
    <mergeCell ref="B16:C17"/>
    <mergeCell ref="D16:D17"/>
    <mergeCell ref="F16:G17"/>
    <mergeCell ref="H16:H17"/>
    <mergeCell ref="B19:C20"/>
    <mergeCell ref="D19:D20"/>
    <mergeCell ref="F19:G20"/>
    <mergeCell ref="H19:H20"/>
  </mergeCells>
  <hyperlinks>
    <hyperlink ref="D7:D8" location="'c7a1'!A1" display="IR"/>
    <hyperlink ref="D10:D11" location="'c7a2'!A1" display="IR"/>
    <hyperlink ref="D13:D14" location="'c7a3'!A1" display="IR"/>
    <hyperlink ref="D16:D17" location="'c7a4'!A1" display="IR"/>
    <hyperlink ref="D19:D20" location="'c7a5'!A1" display="IR"/>
    <hyperlink ref="H7:H8" location="'c7a6'!A1" display="IR"/>
    <hyperlink ref="H10:H11" location="'c7a7'!A1" display="IR"/>
    <hyperlink ref="H13:H14" location="'c7a8'!A1" display="IR"/>
    <hyperlink ref="H16:H17" location="'c7a9'!A1" display="IR"/>
    <hyperlink ref="H19:H20" location="'c7a10'!A1" display="IR"/>
  </hyperlinks>
  <pageMargins left="0.511811024" right="0.511811024" top="0.78740157499999996" bottom="0.78740157499999996" header="0.31496062000000002" footer="0.3149606200000000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 enableFormatConditionsCalculation="0"/>
  <dimension ref="A1:P26"/>
  <sheetViews>
    <sheetView showGridLines="0" showRowColHeaders="0" workbookViewId="0"/>
  </sheetViews>
  <sheetFormatPr baseColWidth="10" defaultColWidth="0" defaultRowHeight="0" customHeight="1" zeroHeight="1" x14ac:dyDescent="0"/>
  <cols>
    <col min="1" max="1" width="15.5" style="111" customWidth="1"/>
    <col min="2" max="3" width="9.1640625" style="111" customWidth="1"/>
    <col min="4" max="4" width="3.6640625" style="111" customWidth="1"/>
    <col min="5" max="5" width="13.6640625" style="111" customWidth="1"/>
    <col min="6" max="7" width="9.1640625" style="111" customWidth="1"/>
    <col min="8" max="8" width="3.6640625" style="111" customWidth="1"/>
    <col min="9" max="9" width="15.5" customWidth="1"/>
    <col min="10" max="15" width="9.1640625" hidden="1" customWidth="1"/>
    <col min="16" max="16" width="20.5" hidden="1" customWidth="1"/>
    <col min="17" max="16384" width="9.1640625" hidden="1"/>
  </cols>
  <sheetData>
    <row r="1" spans="1:9" ht="14">
      <c r="A1"/>
      <c r="B1"/>
      <c r="C1"/>
      <c r="D1"/>
      <c r="E1"/>
      <c r="F1"/>
      <c r="G1"/>
      <c r="H1"/>
    </row>
    <row r="2" spans="1:9" ht="14">
      <c r="A2" s="511" t="str">
        <f>"Categoria selecionada: "&amp;Referência!D13</f>
        <v xml:space="preserve">Categoria selecionada: </v>
      </c>
      <c r="B2" s="511"/>
      <c r="C2" s="511"/>
      <c r="D2" s="511"/>
      <c r="E2" s="511"/>
      <c r="F2" s="511"/>
      <c r="G2" s="511"/>
      <c r="H2" s="511"/>
      <c r="I2" s="511"/>
    </row>
    <row r="3" spans="1:9" ht="7.5" customHeight="1">
      <c r="A3"/>
      <c r="B3"/>
      <c r="C3"/>
      <c r="D3"/>
      <c r="E3"/>
      <c r="F3"/>
      <c r="G3"/>
      <c r="H3"/>
    </row>
    <row r="4" spans="1:9" ht="14">
      <c r="A4"/>
      <c r="B4"/>
      <c r="C4"/>
      <c r="D4"/>
      <c r="E4"/>
      <c r="F4"/>
      <c r="G4"/>
      <c r="H4"/>
    </row>
    <row r="5" spans="1:9" ht="14">
      <c r="A5"/>
      <c r="B5"/>
      <c r="E5"/>
      <c r="F5"/>
      <c r="G5"/>
      <c r="H5"/>
    </row>
    <row r="6" spans="1:9" ht="15" thickBot="1">
      <c r="A6"/>
      <c r="B6"/>
      <c r="C6"/>
      <c r="D6"/>
      <c r="E6"/>
      <c r="F6"/>
      <c r="G6"/>
      <c r="H6"/>
    </row>
    <row r="7" spans="1:9" ht="14">
      <c r="A7" s="407">
        <f>B7</f>
        <v>0</v>
      </c>
      <c r="B7" s="505"/>
      <c r="C7" s="506"/>
      <c r="D7" s="509" t="s">
        <v>201</v>
      </c>
      <c r="E7" s="407">
        <f>F7</f>
        <v>0</v>
      </c>
      <c r="F7" s="505"/>
      <c r="G7" s="506"/>
      <c r="H7" s="509" t="s">
        <v>201</v>
      </c>
      <c r="I7" s="406"/>
    </row>
    <row r="8" spans="1:9" ht="15" thickBot="1">
      <c r="A8" s="408"/>
      <c r="B8" s="507"/>
      <c r="C8" s="508"/>
      <c r="D8" s="510"/>
      <c r="E8" s="408"/>
      <c r="F8" s="507"/>
      <c r="G8" s="508"/>
      <c r="H8" s="510"/>
      <c r="I8" s="406"/>
    </row>
    <row r="9" spans="1:9" ht="15" thickBot="1">
      <c r="A9" s="408"/>
      <c r="B9"/>
      <c r="C9"/>
      <c r="D9"/>
      <c r="E9" s="408"/>
      <c r="F9"/>
      <c r="G9"/>
      <c r="H9"/>
      <c r="I9" s="406"/>
    </row>
    <row r="10" spans="1:9" ht="14">
      <c r="A10" s="407">
        <f>B10</f>
        <v>0</v>
      </c>
      <c r="B10" s="505"/>
      <c r="C10" s="506"/>
      <c r="D10" s="509" t="s">
        <v>201</v>
      </c>
      <c r="E10" s="407">
        <f>F10</f>
        <v>0</v>
      </c>
      <c r="F10" s="505"/>
      <c r="G10" s="506"/>
      <c r="H10" s="509" t="s">
        <v>201</v>
      </c>
      <c r="I10" s="406"/>
    </row>
    <row r="11" spans="1:9" ht="15" thickBot="1">
      <c r="A11" s="408"/>
      <c r="B11" s="507"/>
      <c r="C11" s="508"/>
      <c r="D11" s="510"/>
      <c r="E11" s="408"/>
      <c r="F11" s="507"/>
      <c r="G11" s="508"/>
      <c r="H11" s="510"/>
      <c r="I11" s="406"/>
    </row>
    <row r="12" spans="1:9" ht="15" thickBot="1">
      <c r="A12" s="408"/>
      <c r="B12"/>
      <c r="C12"/>
      <c r="D12"/>
      <c r="E12" s="408"/>
      <c r="F12"/>
      <c r="G12"/>
      <c r="H12"/>
      <c r="I12" s="406"/>
    </row>
    <row r="13" spans="1:9" ht="14">
      <c r="A13" s="407">
        <f>B13</f>
        <v>0</v>
      </c>
      <c r="B13" s="505"/>
      <c r="C13" s="506"/>
      <c r="D13" s="509" t="s">
        <v>201</v>
      </c>
      <c r="E13" s="407">
        <f>F13</f>
        <v>0</v>
      </c>
      <c r="F13" s="505"/>
      <c r="G13" s="506"/>
      <c r="H13" s="509" t="s">
        <v>201</v>
      </c>
      <c r="I13" s="406"/>
    </row>
    <row r="14" spans="1:9" ht="15" thickBot="1">
      <c r="A14" s="408"/>
      <c r="B14" s="507"/>
      <c r="C14" s="508"/>
      <c r="D14" s="510"/>
      <c r="E14" s="408"/>
      <c r="F14" s="507"/>
      <c r="G14" s="508"/>
      <c r="H14" s="510"/>
      <c r="I14" s="406"/>
    </row>
    <row r="15" spans="1:9" ht="15" thickBot="1">
      <c r="A15" s="408"/>
      <c r="B15"/>
      <c r="C15"/>
      <c r="D15"/>
      <c r="E15" s="408"/>
      <c r="F15"/>
      <c r="G15"/>
      <c r="H15"/>
      <c r="I15" s="406"/>
    </row>
    <row r="16" spans="1:9" ht="14">
      <c r="A16" s="407">
        <f>B16</f>
        <v>0</v>
      </c>
      <c r="B16" s="505"/>
      <c r="C16" s="506"/>
      <c r="D16" s="509" t="s">
        <v>201</v>
      </c>
      <c r="E16" s="407">
        <f>F16</f>
        <v>0</v>
      </c>
      <c r="F16" s="505"/>
      <c r="G16" s="506"/>
      <c r="H16" s="509" t="s">
        <v>201</v>
      </c>
      <c r="I16" s="406"/>
    </row>
    <row r="17" spans="1:9" ht="15" thickBot="1">
      <c r="A17" s="408"/>
      <c r="B17" s="507"/>
      <c r="C17" s="508"/>
      <c r="D17" s="510"/>
      <c r="E17" s="408"/>
      <c r="F17" s="507"/>
      <c r="G17" s="508"/>
      <c r="H17" s="510"/>
      <c r="I17" s="406"/>
    </row>
    <row r="18" spans="1:9" ht="15" thickBot="1">
      <c r="A18" s="408"/>
      <c r="B18"/>
      <c r="C18"/>
      <c r="D18"/>
      <c r="E18" s="408"/>
      <c r="F18"/>
      <c r="G18"/>
      <c r="H18"/>
      <c r="I18" s="406"/>
    </row>
    <row r="19" spans="1:9" ht="14">
      <c r="A19" s="407">
        <f>B19</f>
        <v>0</v>
      </c>
      <c r="B19" s="505"/>
      <c r="C19" s="506"/>
      <c r="D19" s="509" t="s">
        <v>201</v>
      </c>
      <c r="E19" s="407">
        <f>F19</f>
        <v>0</v>
      </c>
      <c r="F19" s="505"/>
      <c r="G19" s="506"/>
      <c r="H19" s="509" t="s">
        <v>201</v>
      </c>
      <c r="I19" s="406"/>
    </row>
    <row r="20" spans="1:9" ht="15" thickBot="1">
      <c r="A20" s="408"/>
      <c r="B20" s="507"/>
      <c r="C20" s="508"/>
      <c r="D20" s="510"/>
      <c r="E20" s="408"/>
      <c r="F20" s="507"/>
      <c r="G20" s="508"/>
      <c r="H20" s="510"/>
      <c r="I20" s="406"/>
    </row>
    <row r="21" spans="1:9" ht="14">
      <c r="I21" s="406"/>
    </row>
    <row r="22" spans="1:9" ht="14"/>
    <row r="23" spans="1:9" ht="14"/>
    <row r="24" spans="1:9" ht="14"/>
    <row r="25" spans="1:9" ht="14"/>
    <row r="26" spans="1:9" ht="14"/>
  </sheetData>
  <sheetProtection password="EAEB" sheet="1" objects="1" scenarios="1"/>
  <protectedRanges>
    <protectedRange sqref="B7 B10 B13 B16 B19 F7 F10 F13 F16 F19" name="Intervalo1"/>
  </protectedRanges>
  <mergeCells count="21">
    <mergeCell ref="A2:I2"/>
    <mergeCell ref="B7:C8"/>
    <mergeCell ref="D7:D8"/>
    <mergeCell ref="F7:G8"/>
    <mergeCell ref="H7:H8"/>
    <mergeCell ref="B10:C11"/>
    <mergeCell ref="D10:D11"/>
    <mergeCell ref="F10:G11"/>
    <mergeCell ref="H10:H11"/>
    <mergeCell ref="B13:C14"/>
    <mergeCell ref="D13:D14"/>
    <mergeCell ref="F13:G14"/>
    <mergeCell ref="H13:H14"/>
    <mergeCell ref="B16:C17"/>
    <mergeCell ref="D16:D17"/>
    <mergeCell ref="F16:G17"/>
    <mergeCell ref="H16:H17"/>
    <mergeCell ref="B19:C20"/>
    <mergeCell ref="D19:D20"/>
    <mergeCell ref="F19:G20"/>
    <mergeCell ref="H19:H20"/>
  </mergeCells>
  <hyperlinks>
    <hyperlink ref="D7:D8" location="'c8a1'!A1" display="IR"/>
    <hyperlink ref="D10:D11" location="'c8a2'!A1" display="IR"/>
    <hyperlink ref="D13:D14" location="'c8a3'!A1" display="IR"/>
    <hyperlink ref="D16:D17" location="'c8a4'!A1" display="IR"/>
    <hyperlink ref="D19:D20" location="'c8a5'!A1" display="IR"/>
    <hyperlink ref="H7:H8" location="'c8a6'!A1" display="IR"/>
    <hyperlink ref="H10:H11" location="'c8a7'!A1" display="IR"/>
    <hyperlink ref="H13:H14" location="'c8a8'!A1" display="IR"/>
    <hyperlink ref="H16:H17" location="'c8a9'!A1" display="IR"/>
    <hyperlink ref="H19:H20" location="'c8a10'!A1" display="IR"/>
  </hyperlinks>
  <pageMargins left="0.511811024" right="0.511811024" top="0.78740157499999996" bottom="0.78740157499999996" header="0.31496062000000002" footer="0.3149606200000000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 enableFormatConditionsCalculation="0"/>
  <dimension ref="A1:P26"/>
  <sheetViews>
    <sheetView showGridLines="0" showRowColHeaders="0" workbookViewId="0"/>
  </sheetViews>
  <sheetFormatPr baseColWidth="10" defaultColWidth="0" defaultRowHeight="0" customHeight="1" zeroHeight="1" x14ac:dyDescent="0"/>
  <cols>
    <col min="1" max="1" width="15.5" style="111" customWidth="1"/>
    <col min="2" max="3" width="9.1640625" style="111" customWidth="1"/>
    <col min="4" max="4" width="3.6640625" style="111" customWidth="1"/>
    <col min="5" max="5" width="13.6640625" style="111" customWidth="1"/>
    <col min="6" max="7" width="9.1640625" style="111" customWidth="1"/>
    <col min="8" max="8" width="3.6640625" style="111" customWidth="1"/>
    <col min="9" max="9" width="15.5" customWidth="1"/>
    <col min="10" max="15" width="9.1640625" hidden="1" customWidth="1"/>
    <col min="16" max="16" width="20.5" hidden="1" customWidth="1"/>
    <col min="17" max="16384" width="9.1640625" hidden="1"/>
  </cols>
  <sheetData>
    <row r="1" spans="1:9" ht="14">
      <c r="A1"/>
      <c r="B1"/>
      <c r="C1"/>
      <c r="D1"/>
      <c r="E1"/>
      <c r="F1"/>
      <c r="G1"/>
      <c r="H1"/>
    </row>
    <row r="2" spans="1:9" ht="14">
      <c r="A2" s="511" t="str">
        <f>"Categoria selecionada: "&amp;Referência!D14</f>
        <v xml:space="preserve">Categoria selecionada: </v>
      </c>
      <c r="B2" s="511"/>
      <c r="C2" s="511"/>
      <c r="D2" s="511"/>
      <c r="E2" s="511"/>
      <c r="F2" s="511"/>
      <c r="G2" s="511"/>
      <c r="H2" s="511"/>
      <c r="I2" s="511"/>
    </row>
    <row r="3" spans="1:9" ht="7.5" customHeight="1">
      <c r="A3"/>
      <c r="B3"/>
      <c r="C3"/>
      <c r="D3"/>
      <c r="E3"/>
      <c r="F3"/>
      <c r="G3"/>
      <c r="H3"/>
    </row>
    <row r="4" spans="1:9" ht="14">
      <c r="A4"/>
      <c r="B4"/>
      <c r="C4"/>
      <c r="D4"/>
      <c r="E4"/>
      <c r="F4"/>
      <c r="G4"/>
      <c r="H4"/>
    </row>
    <row r="5" spans="1:9" ht="14">
      <c r="A5"/>
      <c r="B5"/>
      <c r="E5"/>
      <c r="F5"/>
      <c r="G5"/>
      <c r="H5"/>
    </row>
    <row r="6" spans="1:9" ht="15" thickBot="1">
      <c r="A6"/>
      <c r="B6"/>
      <c r="C6"/>
      <c r="D6"/>
      <c r="E6"/>
      <c r="F6"/>
      <c r="G6"/>
      <c r="H6"/>
    </row>
    <row r="7" spans="1:9" ht="14">
      <c r="A7" s="407">
        <f>B7</f>
        <v>0</v>
      </c>
      <c r="B7" s="505"/>
      <c r="C7" s="506"/>
      <c r="D7" s="509" t="s">
        <v>201</v>
      </c>
      <c r="E7" s="407">
        <f>F7</f>
        <v>0</v>
      </c>
      <c r="F7" s="505"/>
      <c r="G7" s="506"/>
      <c r="H7" s="509" t="s">
        <v>201</v>
      </c>
      <c r="I7" s="406"/>
    </row>
    <row r="8" spans="1:9" ht="15" thickBot="1">
      <c r="A8" s="408"/>
      <c r="B8" s="507"/>
      <c r="C8" s="508"/>
      <c r="D8" s="510"/>
      <c r="E8" s="408"/>
      <c r="F8" s="507"/>
      <c r="G8" s="508"/>
      <c r="H8" s="510"/>
      <c r="I8" s="406"/>
    </row>
    <row r="9" spans="1:9" ht="15" thickBot="1">
      <c r="A9" s="408"/>
      <c r="B9"/>
      <c r="C9"/>
      <c r="D9"/>
      <c r="E9" s="408"/>
      <c r="F9"/>
      <c r="G9"/>
      <c r="H9"/>
      <c r="I9" s="406"/>
    </row>
    <row r="10" spans="1:9" ht="14">
      <c r="A10" s="407">
        <f>B10</f>
        <v>0</v>
      </c>
      <c r="B10" s="505"/>
      <c r="C10" s="506"/>
      <c r="D10" s="509" t="s">
        <v>201</v>
      </c>
      <c r="E10" s="407">
        <f>F10</f>
        <v>0</v>
      </c>
      <c r="F10" s="505"/>
      <c r="G10" s="506"/>
      <c r="H10" s="509" t="s">
        <v>201</v>
      </c>
      <c r="I10" s="406"/>
    </row>
    <row r="11" spans="1:9" ht="15" thickBot="1">
      <c r="A11" s="408"/>
      <c r="B11" s="507"/>
      <c r="C11" s="508"/>
      <c r="D11" s="510"/>
      <c r="E11" s="408"/>
      <c r="F11" s="507"/>
      <c r="G11" s="508"/>
      <c r="H11" s="510"/>
      <c r="I11" s="406"/>
    </row>
    <row r="12" spans="1:9" ht="15" thickBot="1">
      <c r="A12" s="408"/>
      <c r="B12"/>
      <c r="C12"/>
      <c r="D12"/>
      <c r="E12" s="408"/>
      <c r="F12"/>
      <c r="G12"/>
      <c r="H12"/>
      <c r="I12" s="406"/>
    </row>
    <row r="13" spans="1:9" ht="14">
      <c r="A13" s="407">
        <f>B13</f>
        <v>0</v>
      </c>
      <c r="B13" s="505"/>
      <c r="C13" s="506"/>
      <c r="D13" s="509" t="s">
        <v>201</v>
      </c>
      <c r="E13" s="407">
        <f>F13</f>
        <v>0</v>
      </c>
      <c r="F13" s="505"/>
      <c r="G13" s="506"/>
      <c r="H13" s="509" t="s">
        <v>201</v>
      </c>
      <c r="I13" s="406"/>
    </row>
    <row r="14" spans="1:9" ht="15" thickBot="1">
      <c r="A14" s="408"/>
      <c r="B14" s="507"/>
      <c r="C14" s="508"/>
      <c r="D14" s="510"/>
      <c r="E14" s="408"/>
      <c r="F14" s="507"/>
      <c r="G14" s="508"/>
      <c r="H14" s="510"/>
      <c r="I14" s="406"/>
    </row>
    <row r="15" spans="1:9" ht="15" thickBot="1">
      <c r="A15" s="408"/>
      <c r="B15"/>
      <c r="C15"/>
      <c r="D15"/>
      <c r="E15" s="408"/>
      <c r="F15"/>
      <c r="G15"/>
      <c r="H15"/>
      <c r="I15" s="406"/>
    </row>
    <row r="16" spans="1:9" ht="14">
      <c r="A16" s="407">
        <f>B16</f>
        <v>0</v>
      </c>
      <c r="B16" s="505"/>
      <c r="C16" s="506"/>
      <c r="D16" s="509" t="s">
        <v>201</v>
      </c>
      <c r="E16" s="407">
        <f>F16</f>
        <v>0</v>
      </c>
      <c r="F16" s="505"/>
      <c r="G16" s="506"/>
      <c r="H16" s="509" t="s">
        <v>201</v>
      </c>
      <c r="I16" s="406"/>
    </row>
    <row r="17" spans="1:9" ht="15" thickBot="1">
      <c r="A17" s="408"/>
      <c r="B17" s="507"/>
      <c r="C17" s="508"/>
      <c r="D17" s="510"/>
      <c r="E17" s="408"/>
      <c r="F17" s="507"/>
      <c r="G17" s="508"/>
      <c r="H17" s="510"/>
      <c r="I17" s="406"/>
    </row>
    <row r="18" spans="1:9" ht="15" thickBot="1">
      <c r="A18" s="408"/>
      <c r="B18"/>
      <c r="C18"/>
      <c r="D18"/>
      <c r="E18" s="408"/>
      <c r="F18"/>
      <c r="G18"/>
      <c r="H18"/>
      <c r="I18" s="406"/>
    </row>
    <row r="19" spans="1:9" ht="14">
      <c r="A19" s="407">
        <f>B19</f>
        <v>0</v>
      </c>
      <c r="B19" s="505"/>
      <c r="C19" s="506"/>
      <c r="D19" s="509" t="s">
        <v>201</v>
      </c>
      <c r="E19" s="407">
        <f>F19</f>
        <v>0</v>
      </c>
      <c r="F19" s="505"/>
      <c r="G19" s="506"/>
      <c r="H19" s="509" t="s">
        <v>201</v>
      </c>
      <c r="I19" s="406"/>
    </row>
    <row r="20" spans="1:9" ht="15" thickBot="1">
      <c r="A20" s="408"/>
      <c r="B20" s="507"/>
      <c r="C20" s="508"/>
      <c r="D20" s="510"/>
      <c r="E20" s="408"/>
      <c r="F20" s="507"/>
      <c r="G20" s="508"/>
      <c r="H20" s="510"/>
      <c r="I20" s="406"/>
    </row>
    <row r="21" spans="1:9" ht="14">
      <c r="I21" s="406"/>
    </row>
    <row r="22" spans="1:9" ht="14"/>
    <row r="23" spans="1:9" ht="14"/>
    <row r="24" spans="1:9" ht="14"/>
    <row r="25" spans="1:9" ht="14"/>
    <row r="26" spans="1:9" ht="14"/>
  </sheetData>
  <sheetProtection password="EAEB" sheet="1" objects="1" scenarios="1"/>
  <protectedRanges>
    <protectedRange sqref="B7 B10 B13 B16 B19 F7 F10 F13 F16 F19" name="Intervalo1"/>
  </protectedRanges>
  <mergeCells count="21">
    <mergeCell ref="A2:I2"/>
    <mergeCell ref="B7:C8"/>
    <mergeCell ref="D7:D8"/>
    <mergeCell ref="F7:G8"/>
    <mergeCell ref="B10:C11"/>
    <mergeCell ref="D10:D11"/>
    <mergeCell ref="F10:G11"/>
    <mergeCell ref="H10:H11"/>
    <mergeCell ref="B19:C20"/>
    <mergeCell ref="H7:H8"/>
    <mergeCell ref="F19:G20"/>
    <mergeCell ref="H19:H20"/>
    <mergeCell ref="D19:D20"/>
    <mergeCell ref="B13:C14"/>
    <mergeCell ref="D13:D14"/>
    <mergeCell ref="F13:G14"/>
    <mergeCell ref="H13:H14"/>
    <mergeCell ref="B16:C17"/>
    <mergeCell ref="D16:D17"/>
    <mergeCell ref="F16:G17"/>
    <mergeCell ref="H16:H17"/>
  </mergeCells>
  <hyperlinks>
    <hyperlink ref="D7:D8" location="'c9a1'!A1" display="IR"/>
    <hyperlink ref="D10:D11" location="'c9a2'!A1" display="IR"/>
    <hyperlink ref="D13:D14" location="'c9a3'!A1" display="IR"/>
    <hyperlink ref="D16:D17" location="'c9a4'!A1" display="IR"/>
    <hyperlink ref="H7:H8" location="'c9a6'!A1" display="IR"/>
    <hyperlink ref="D19:D20" location="'c9a5'!A1" display="IR"/>
    <hyperlink ref="H10:H11" location="'c9a7'!A1" display="IR"/>
    <hyperlink ref="H13:H14" location="'c9a8'!A1" display="IR"/>
    <hyperlink ref="H16:H17" location="'c9a9'!A1" display="IR"/>
    <hyperlink ref="H19:H20" location="'c9a10'!A1" display="IR"/>
  </hyperlinks>
  <pageMargins left="0.511811024" right="0.511811024" top="0.78740157499999996" bottom="0.78740157499999996" header="0.31496062000000002" footer="0.3149606200000000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" enableFormatConditionsCalculation="0"/>
  <dimension ref="A1:Q81"/>
  <sheetViews>
    <sheetView workbookViewId="0">
      <selection activeCell="E34" sqref="E34"/>
    </sheetView>
  </sheetViews>
  <sheetFormatPr baseColWidth="10" defaultColWidth="11.5" defaultRowHeight="12" x14ac:dyDescent="0"/>
  <cols>
    <col min="1" max="16384" width="11.5" style="3"/>
  </cols>
  <sheetData>
    <row r="1" spans="1:17">
      <c r="A1" s="4" t="s">
        <v>52</v>
      </c>
    </row>
    <row r="3" spans="1:17" ht="12" customHeight="1">
      <c r="A3" s="484" t="s">
        <v>4</v>
      </c>
      <c r="B3" s="491"/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491"/>
      <c r="P3" s="491"/>
      <c r="Q3" s="492"/>
    </row>
    <row r="4" spans="1:17">
      <c r="A4" s="485"/>
      <c r="B4" s="495"/>
      <c r="C4" s="495"/>
      <c r="D4" s="495"/>
      <c r="E4" s="495"/>
      <c r="F4" s="495"/>
      <c r="G4" s="495"/>
      <c r="H4" s="495"/>
      <c r="I4" s="495"/>
      <c r="J4" s="495"/>
      <c r="K4" s="495"/>
      <c r="L4" s="495"/>
      <c r="M4" s="495"/>
      <c r="N4" s="495"/>
      <c r="O4" s="495"/>
      <c r="P4" s="495"/>
      <c r="Q4" s="496"/>
    </row>
    <row r="5" spans="1:17">
      <c r="A5" s="486"/>
      <c r="B5" s="493"/>
      <c r="C5" s="493"/>
      <c r="D5" s="493"/>
      <c r="E5" s="493"/>
      <c r="F5" s="493"/>
      <c r="G5" s="493"/>
      <c r="H5" s="493"/>
      <c r="I5" s="493"/>
      <c r="J5" s="493"/>
      <c r="K5" s="493"/>
      <c r="L5" s="493"/>
      <c r="M5" s="493"/>
      <c r="N5" s="493"/>
      <c r="O5" s="493"/>
      <c r="P5" s="493"/>
      <c r="Q5" s="494"/>
    </row>
    <row r="6" spans="1:17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7">
      <c r="A7" s="484" t="s">
        <v>5</v>
      </c>
      <c r="B7" s="491"/>
      <c r="C7" s="491"/>
      <c r="D7" s="491"/>
      <c r="E7" s="491"/>
      <c r="F7" s="491"/>
      <c r="G7" s="491"/>
      <c r="H7" s="491"/>
      <c r="I7" s="491"/>
      <c r="J7" s="491"/>
      <c r="K7" s="491"/>
      <c r="L7" s="491"/>
      <c r="M7" s="491"/>
      <c r="N7" s="491"/>
      <c r="O7" s="491"/>
      <c r="P7" s="491"/>
      <c r="Q7" s="492"/>
    </row>
    <row r="8" spans="1:17">
      <c r="A8" s="485"/>
      <c r="B8" s="495"/>
      <c r="C8" s="495"/>
      <c r="D8" s="495"/>
      <c r="E8" s="495"/>
      <c r="F8" s="495"/>
      <c r="G8" s="495"/>
      <c r="H8" s="495"/>
      <c r="I8" s="495"/>
      <c r="J8" s="495"/>
      <c r="K8" s="495"/>
      <c r="L8" s="495"/>
      <c r="M8" s="495"/>
      <c r="N8" s="495"/>
      <c r="O8" s="495"/>
      <c r="P8" s="495"/>
      <c r="Q8" s="496"/>
    </row>
    <row r="9" spans="1:17">
      <c r="A9" s="486"/>
      <c r="B9" s="493"/>
      <c r="C9" s="493"/>
      <c r="D9" s="493"/>
      <c r="E9" s="493"/>
      <c r="F9" s="493"/>
      <c r="G9" s="493"/>
      <c r="H9" s="493"/>
      <c r="I9" s="493"/>
      <c r="J9" s="493"/>
      <c r="K9" s="493"/>
      <c r="L9" s="493"/>
      <c r="M9" s="493"/>
      <c r="N9" s="493"/>
      <c r="O9" s="493"/>
      <c r="P9" s="493"/>
      <c r="Q9" s="494"/>
    </row>
    <row r="10" spans="1:17">
      <c r="A10" s="5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</row>
    <row r="11" spans="1:17">
      <c r="A11" s="484" t="s">
        <v>6</v>
      </c>
      <c r="B11" s="491" t="s">
        <v>60</v>
      </c>
      <c r="C11" s="491"/>
      <c r="D11" s="491"/>
      <c r="E11" s="491"/>
      <c r="F11" s="491"/>
      <c r="G11" s="491"/>
      <c r="H11" s="491"/>
      <c r="I11" s="491"/>
      <c r="J11" s="491"/>
      <c r="K11" s="491"/>
      <c r="L11" s="491"/>
      <c r="M11" s="491"/>
      <c r="N11" s="491"/>
      <c r="O11" s="491"/>
      <c r="P11" s="491"/>
      <c r="Q11" s="492"/>
    </row>
    <row r="12" spans="1:17">
      <c r="A12" s="485"/>
      <c r="B12" s="495"/>
      <c r="C12" s="495"/>
      <c r="D12" s="495"/>
      <c r="E12" s="495"/>
      <c r="F12" s="495"/>
      <c r="G12" s="495"/>
      <c r="H12" s="495"/>
      <c r="I12" s="495"/>
      <c r="J12" s="495"/>
      <c r="K12" s="495"/>
      <c r="L12" s="495"/>
      <c r="M12" s="495"/>
      <c r="N12" s="495"/>
      <c r="O12" s="495"/>
      <c r="P12" s="495"/>
      <c r="Q12" s="496"/>
    </row>
    <row r="13" spans="1:17">
      <c r="A13" s="486"/>
      <c r="B13" s="493"/>
      <c r="C13" s="493"/>
      <c r="D13" s="493"/>
      <c r="E13" s="493"/>
      <c r="F13" s="493"/>
      <c r="G13" s="493"/>
      <c r="H13" s="493"/>
      <c r="I13" s="493"/>
      <c r="J13" s="493"/>
      <c r="K13" s="493"/>
      <c r="L13" s="493"/>
      <c r="M13" s="493"/>
      <c r="N13" s="493"/>
      <c r="O13" s="493"/>
      <c r="P13" s="493"/>
      <c r="Q13" s="494"/>
    </row>
    <row r="14" spans="1:17">
      <c r="A14" s="5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</row>
    <row r="15" spans="1:17">
      <c r="A15" s="484" t="s">
        <v>12</v>
      </c>
      <c r="B15" s="491"/>
      <c r="C15" s="491"/>
      <c r="D15" s="491"/>
      <c r="E15" s="491"/>
      <c r="F15" s="491"/>
      <c r="G15" s="491"/>
      <c r="H15" s="491"/>
      <c r="I15" s="491"/>
      <c r="J15" s="491"/>
      <c r="K15" s="491"/>
      <c r="L15" s="491"/>
      <c r="M15" s="491"/>
      <c r="N15" s="491"/>
      <c r="O15" s="491"/>
      <c r="P15" s="491"/>
      <c r="Q15" s="492"/>
    </row>
    <row r="16" spans="1:17">
      <c r="A16" s="485"/>
      <c r="B16" s="495"/>
      <c r="C16" s="495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6"/>
    </row>
    <row r="17" spans="1:17">
      <c r="A17" s="486"/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494"/>
    </row>
    <row r="18" spans="1:17">
      <c r="A18" s="5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</row>
    <row r="19" spans="1:17">
      <c r="A19" s="484" t="s">
        <v>7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491"/>
      <c r="Q19" s="492"/>
    </row>
    <row r="20" spans="1:17">
      <c r="A20" s="485"/>
      <c r="B20" s="495"/>
      <c r="C20" s="495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6"/>
    </row>
    <row r="21" spans="1:17">
      <c r="A21" s="486"/>
      <c r="B21" s="493"/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4"/>
    </row>
    <row r="22" spans="1:17">
      <c r="A22" s="5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</row>
    <row r="23" spans="1:17">
      <c r="A23" s="484" t="s">
        <v>8</v>
      </c>
      <c r="B23" s="491" t="s">
        <v>61</v>
      </c>
      <c r="C23" s="491"/>
      <c r="D23" s="491"/>
      <c r="E23" s="491"/>
      <c r="F23" s="491"/>
      <c r="G23" s="491"/>
      <c r="H23" s="492"/>
      <c r="J23" s="484" t="s">
        <v>10</v>
      </c>
      <c r="K23" s="491" t="s">
        <v>62</v>
      </c>
      <c r="L23" s="491"/>
      <c r="M23" s="491"/>
      <c r="N23" s="491"/>
      <c r="O23" s="491"/>
      <c r="P23" s="491"/>
      <c r="Q23" s="492"/>
    </row>
    <row r="24" spans="1:17">
      <c r="A24" s="486"/>
      <c r="B24" s="493"/>
      <c r="C24" s="493"/>
      <c r="D24" s="493"/>
      <c r="E24" s="493"/>
      <c r="F24" s="493"/>
      <c r="G24" s="493"/>
      <c r="H24" s="494"/>
      <c r="J24" s="486"/>
      <c r="K24" s="493"/>
      <c r="L24" s="493"/>
      <c r="M24" s="493"/>
      <c r="N24" s="493"/>
      <c r="O24" s="493"/>
      <c r="P24" s="493"/>
      <c r="Q24" s="494"/>
    </row>
    <row r="26" spans="1:17">
      <c r="A26" s="484" t="s">
        <v>9</v>
      </c>
      <c r="B26" s="491" t="s">
        <v>64</v>
      </c>
      <c r="C26" s="491"/>
      <c r="D26" s="491"/>
      <c r="E26" s="491"/>
      <c r="F26" s="491"/>
      <c r="G26" s="491"/>
      <c r="H26" s="492"/>
      <c r="J26" s="484" t="s">
        <v>11</v>
      </c>
      <c r="K26" s="491" t="s">
        <v>56</v>
      </c>
      <c r="L26" s="491"/>
      <c r="M26" s="491"/>
      <c r="N26" s="491"/>
      <c r="O26" s="491"/>
      <c r="P26" s="491"/>
      <c r="Q26" s="492"/>
    </row>
    <row r="27" spans="1:17">
      <c r="A27" s="486"/>
      <c r="B27" s="493"/>
      <c r="C27" s="493"/>
      <c r="D27" s="493"/>
      <c r="E27" s="493"/>
      <c r="F27" s="493"/>
      <c r="G27" s="493"/>
      <c r="H27" s="494"/>
      <c r="J27" s="486"/>
      <c r="K27" s="493"/>
      <c r="L27" s="493"/>
      <c r="M27" s="493"/>
      <c r="N27" s="493"/>
      <c r="O27" s="493"/>
      <c r="P27" s="493"/>
      <c r="Q27" s="494"/>
    </row>
    <row r="29" spans="1:17">
      <c r="A29" s="484" t="s">
        <v>13</v>
      </c>
      <c r="B29" s="491"/>
      <c r="C29" s="491"/>
      <c r="D29" s="491"/>
      <c r="E29" s="491"/>
      <c r="F29" s="491"/>
      <c r="G29" s="491"/>
      <c r="H29" s="491"/>
      <c r="I29" s="491"/>
      <c r="J29" s="491"/>
      <c r="K29" s="491"/>
      <c r="L29" s="491"/>
      <c r="M29" s="491"/>
      <c r="N29" s="491"/>
      <c r="O29" s="491"/>
      <c r="P29" s="491"/>
      <c r="Q29" s="492"/>
    </row>
    <row r="30" spans="1:17">
      <c r="A30" s="485"/>
      <c r="B30" s="495"/>
      <c r="C30" s="495"/>
      <c r="D30" s="495"/>
      <c r="E30" s="495"/>
      <c r="F30" s="495"/>
      <c r="G30" s="495"/>
      <c r="H30" s="495"/>
      <c r="I30" s="495"/>
      <c r="J30" s="495"/>
      <c r="K30" s="495"/>
      <c r="L30" s="495"/>
      <c r="M30" s="495"/>
      <c r="N30" s="495"/>
      <c r="O30" s="495"/>
      <c r="P30" s="495"/>
      <c r="Q30" s="496"/>
    </row>
    <row r="31" spans="1:17">
      <c r="A31" s="486"/>
      <c r="B31" s="493"/>
      <c r="C31" s="493"/>
      <c r="D31" s="493"/>
      <c r="E31" s="493"/>
      <c r="F31" s="493"/>
      <c r="G31" s="493"/>
      <c r="H31" s="493"/>
      <c r="I31" s="493"/>
      <c r="J31" s="493"/>
      <c r="K31" s="493"/>
      <c r="L31" s="493"/>
      <c r="M31" s="493"/>
      <c r="N31" s="493"/>
      <c r="O31" s="493"/>
      <c r="P31" s="493"/>
      <c r="Q31" s="494"/>
    </row>
    <row r="33" spans="1:17">
      <c r="A33" s="18" t="s">
        <v>14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1"/>
    </row>
    <row r="34" spans="1:17">
      <c r="A34" s="29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13"/>
    </row>
    <row r="35" spans="1:17" ht="12" customHeight="1">
      <c r="A35" s="501" t="s">
        <v>38</v>
      </c>
      <c r="B35" s="501"/>
      <c r="C35" s="500">
        <v>6.69</v>
      </c>
      <c r="E35" s="501" t="s">
        <v>39</v>
      </c>
      <c r="F35" s="501"/>
      <c r="G35" s="499">
        <v>0.45100000000000001</v>
      </c>
      <c r="I35" s="8"/>
      <c r="J35" s="8"/>
      <c r="K35" s="8"/>
      <c r="L35" s="8"/>
      <c r="M35" s="8"/>
      <c r="N35" s="8"/>
      <c r="O35" s="8"/>
      <c r="P35" s="8"/>
      <c r="Q35" s="13"/>
    </row>
    <row r="36" spans="1:17">
      <c r="A36" s="501"/>
      <c r="B36" s="501"/>
      <c r="C36" s="500"/>
      <c r="E36" s="501"/>
      <c r="F36" s="501"/>
      <c r="G36" s="500"/>
      <c r="I36" s="8"/>
      <c r="J36" s="8"/>
      <c r="K36" s="8"/>
      <c r="L36" s="8"/>
      <c r="M36" s="8"/>
      <c r="N36" s="8"/>
      <c r="O36" s="8"/>
      <c r="P36" s="8"/>
      <c r="Q36" s="13"/>
    </row>
    <row r="37" spans="1:17">
      <c r="A37" s="14"/>
      <c r="B37" s="30"/>
      <c r="C37" s="30"/>
      <c r="D37" s="31"/>
      <c r="F37" s="30"/>
      <c r="G37" s="30"/>
      <c r="H37" s="31"/>
      <c r="I37" s="8"/>
      <c r="J37" s="8"/>
      <c r="K37" s="8"/>
      <c r="L37" s="8"/>
      <c r="M37" s="8"/>
      <c r="N37" s="8"/>
      <c r="O37" s="8"/>
      <c r="P37" s="8"/>
      <c r="Q37" s="13"/>
    </row>
    <row r="38" spans="1:17">
      <c r="A38" s="14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13"/>
    </row>
    <row r="39" spans="1:17">
      <c r="A39" s="485" t="s">
        <v>27</v>
      </c>
      <c r="B39" s="22" t="s">
        <v>15</v>
      </c>
      <c r="C39" s="22" t="s">
        <v>16</v>
      </c>
      <c r="D39" s="22" t="s">
        <v>17</v>
      </c>
      <c r="E39" s="22" t="s">
        <v>18</v>
      </c>
      <c r="F39" s="22" t="s">
        <v>19</v>
      </c>
      <c r="G39" s="22" t="s">
        <v>20</v>
      </c>
      <c r="H39" s="22" t="s">
        <v>21</v>
      </c>
      <c r="I39" s="22" t="s">
        <v>22</v>
      </c>
      <c r="J39" s="22" t="s">
        <v>23</v>
      </c>
      <c r="K39" s="22" t="s">
        <v>24</v>
      </c>
      <c r="L39" s="22" t="s">
        <v>25</v>
      </c>
      <c r="M39" s="22" t="s">
        <v>26</v>
      </c>
      <c r="N39" s="22" t="s">
        <v>29</v>
      </c>
      <c r="O39" s="8"/>
      <c r="P39" s="8"/>
      <c r="Q39" s="13"/>
    </row>
    <row r="40" spans="1:17">
      <c r="A40" s="485"/>
      <c r="B40" s="20">
        <v>410554.61999999953</v>
      </c>
      <c r="C40" s="20">
        <v>395578.44000000053</v>
      </c>
      <c r="D40" s="20">
        <v>408515.93999999977</v>
      </c>
      <c r="E40" s="20">
        <v>443976.75000000012</v>
      </c>
      <c r="F40" s="20">
        <v>466593.65999999974</v>
      </c>
      <c r="G40" s="20">
        <v>448114.9200000001</v>
      </c>
      <c r="H40" s="20">
        <v>420326.22</v>
      </c>
      <c r="I40" s="20">
        <v>439071.18000000017</v>
      </c>
      <c r="J40" s="20">
        <v>407190.77999999997</v>
      </c>
      <c r="K40" s="20">
        <v>422558.10000000021</v>
      </c>
      <c r="L40" s="20">
        <v>542173.31999999995</v>
      </c>
      <c r="M40" s="20">
        <v>348442.20000000007</v>
      </c>
      <c r="N40" s="24">
        <f>SUM(B40:M40)</f>
        <v>5153096.1300000008</v>
      </c>
      <c r="O40" s="8"/>
      <c r="P40" s="8"/>
      <c r="Q40" s="13"/>
    </row>
    <row r="41" spans="1:17">
      <c r="A41" s="14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13"/>
    </row>
    <row r="42" spans="1:17">
      <c r="A42" s="485" t="s">
        <v>28</v>
      </c>
      <c r="B42" s="22" t="s">
        <v>15</v>
      </c>
      <c r="C42" s="22" t="s">
        <v>16</v>
      </c>
      <c r="D42" s="22" t="s">
        <v>17</v>
      </c>
      <c r="E42" s="22" t="s">
        <v>18</v>
      </c>
      <c r="F42" s="22" t="s">
        <v>19</v>
      </c>
      <c r="G42" s="22" t="s">
        <v>20</v>
      </c>
      <c r="H42" s="22" t="s">
        <v>21</v>
      </c>
      <c r="I42" s="22" t="s">
        <v>22</v>
      </c>
      <c r="J42" s="22" t="s">
        <v>23</v>
      </c>
      <c r="K42" s="22" t="s">
        <v>24</v>
      </c>
      <c r="L42" s="22" t="s">
        <v>25</v>
      </c>
      <c r="M42" s="22" t="s">
        <v>26</v>
      </c>
      <c r="N42" s="22" t="s">
        <v>29</v>
      </c>
      <c r="O42" s="8"/>
      <c r="P42" s="487" t="s">
        <v>40</v>
      </c>
      <c r="Q42" s="488"/>
    </row>
    <row r="43" spans="1:17">
      <c r="A43" s="485"/>
      <c r="B43" s="20"/>
      <c r="C43" s="20"/>
      <c r="D43" s="20"/>
      <c r="E43" s="20"/>
      <c r="F43" s="20"/>
      <c r="G43" s="20">
        <f>G40*0.07</f>
        <v>31368.04440000001</v>
      </c>
      <c r="H43" s="20">
        <f>H40*0.07</f>
        <v>29422.8354</v>
      </c>
      <c r="I43" s="20">
        <f>I40*0.07</f>
        <v>30734.982600000014</v>
      </c>
      <c r="J43" s="20"/>
      <c r="K43" s="20"/>
      <c r="L43" s="20"/>
      <c r="M43" s="20"/>
      <c r="N43" s="24">
        <f>SUM(B43:M43)</f>
        <v>91525.862400000027</v>
      </c>
      <c r="O43" s="8"/>
      <c r="P43" s="489">
        <f>N40+N43</f>
        <v>5244621.9924000008</v>
      </c>
      <c r="Q43" s="490"/>
    </row>
    <row r="44" spans="1:17">
      <c r="A44" s="14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13"/>
    </row>
    <row r="45" spans="1:17">
      <c r="A45" s="485" t="s">
        <v>37</v>
      </c>
      <c r="B45" s="22" t="s">
        <v>15</v>
      </c>
      <c r="C45" s="22" t="s">
        <v>16</v>
      </c>
      <c r="D45" s="22" t="s">
        <v>17</v>
      </c>
      <c r="E45" s="22" t="s">
        <v>18</v>
      </c>
      <c r="F45" s="22" t="s">
        <v>19</v>
      </c>
      <c r="G45" s="22" t="s">
        <v>20</v>
      </c>
      <c r="H45" s="22" t="s">
        <v>21</v>
      </c>
      <c r="I45" s="22" t="s">
        <v>22</v>
      </c>
      <c r="J45" s="22" t="s">
        <v>23</v>
      </c>
      <c r="K45" s="22" t="s">
        <v>24</v>
      </c>
      <c r="L45" s="22" t="s">
        <v>25</v>
      </c>
      <c r="M45" s="22" t="s">
        <v>26</v>
      </c>
      <c r="N45" s="22" t="s">
        <v>29</v>
      </c>
      <c r="O45" s="8"/>
      <c r="P45" s="8"/>
      <c r="Q45" s="13"/>
    </row>
    <row r="46" spans="1:17">
      <c r="A46" s="485"/>
      <c r="B46" s="20">
        <v>0</v>
      </c>
      <c r="C46" s="20">
        <v>0</v>
      </c>
      <c r="D46" s="20">
        <v>0</v>
      </c>
      <c r="E46" s="20">
        <v>0</v>
      </c>
      <c r="F46" s="20">
        <v>0</v>
      </c>
      <c r="G46" s="20">
        <v>120000</v>
      </c>
      <c r="H46" s="20">
        <v>120000</v>
      </c>
      <c r="I46" s="20">
        <v>120000</v>
      </c>
      <c r="J46" s="20">
        <v>0</v>
      </c>
      <c r="K46" s="20">
        <v>0</v>
      </c>
      <c r="L46" s="20">
        <v>0</v>
      </c>
      <c r="M46" s="20">
        <v>0</v>
      </c>
      <c r="N46" s="24">
        <f>SUM(B46:M46)</f>
        <v>360000</v>
      </c>
      <c r="O46" s="8"/>
      <c r="P46" s="8"/>
      <c r="Q46" s="13"/>
    </row>
    <row r="47" spans="1:17">
      <c r="A47" s="28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8"/>
      <c r="P47" s="8"/>
      <c r="Q47" s="13"/>
    </row>
    <row r="48" spans="1:17">
      <c r="A48" s="28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8"/>
      <c r="P48" s="8"/>
      <c r="Q48" s="13"/>
    </row>
    <row r="49" spans="1:17">
      <c r="A49" s="485" t="s">
        <v>43</v>
      </c>
      <c r="B49" s="22" t="s">
        <v>15</v>
      </c>
      <c r="C49" s="22" t="s">
        <v>16</v>
      </c>
      <c r="D49" s="22" t="s">
        <v>17</v>
      </c>
      <c r="E49" s="22" t="s">
        <v>18</v>
      </c>
      <c r="F49" s="22" t="s">
        <v>19</v>
      </c>
      <c r="G49" s="22" t="s">
        <v>20</v>
      </c>
      <c r="H49" s="22" t="s">
        <v>21</v>
      </c>
      <c r="I49" s="22" t="s">
        <v>22</v>
      </c>
      <c r="J49" s="22" t="s">
        <v>23</v>
      </c>
      <c r="K49" s="22" t="s">
        <v>24</v>
      </c>
      <c r="L49" s="22" t="s">
        <v>25</v>
      </c>
      <c r="M49" s="22" t="s">
        <v>26</v>
      </c>
      <c r="N49" s="22" t="s">
        <v>29</v>
      </c>
      <c r="O49" s="8"/>
      <c r="P49" s="8"/>
      <c r="Q49" s="13"/>
    </row>
    <row r="50" spans="1:17">
      <c r="A50" s="485"/>
      <c r="B50" s="24">
        <f t="shared" ref="B50:M50" si="0">B40*$C$35</f>
        <v>2746610.4077999969</v>
      </c>
      <c r="C50" s="24">
        <f t="shared" si="0"/>
        <v>2646419.7636000039</v>
      </c>
      <c r="D50" s="24">
        <f t="shared" si="0"/>
        <v>2732971.6385999988</v>
      </c>
      <c r="E50" s="24">
        <f t="shared" si="0"/>
        <v>2970204.4575000009</v>
      </c>
      <c r="F50" s="24">
        <f t="shared" si="0"/>
        <v>3121511.5853999984</v>
      </c>
      <c r="G50" s="24">
        <f t="shared" si="0"/>
        <v>2997888.8148000007</v>
      </c>
      <c r="H50" s="24">
        <f t="shared" si="0"/>
        <v>2811982.4117999999</v>
      </c>
      <c r="I50" s="24">
        <f t="shared" si="0"/>
        <v>2937386.1942000012</v>
      </c>
      <c r="J50" s="24">
        <f t="shared" si="0"/>
        <v>2724106.3182000001</v>
      </c>
      <c r="K50" s="24">
        <f t="shared" si="0"/>
        <v>2826913.6890000016</v>
      </c>
      <c r="L50" s="24">
        <f t="shared" si="0"/>
        <v>3627139.5107999998</v>
      </c>
      <c r="M50" s="24">
        <f t="shared" si="0"/>
        <v>2331078.3180000004</v>
      </c>
      <c r="N50" s="24">
        <f>SUM(B50:M50)</f>
        <v>34474213.109700009</v>
      </c>
      <c r="O50" s="8"/>
      <c r="P50" s="8"/>
      <c r="Q50" s="13"/>
    </row>
    <row r="51" spans="1:17">
      <c r="A51" s="28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8"/>
      <c r="P51" s="8"/>
      <c r="Q51" s="13"/>
    </row>
    <row r="52" spans="1:17">
      <c r="A52" s="485" t="s">
        <v>44</v>
      </c>
      <c r="B52" s="22" t="s">
        <v>15</v>
      </c>
      <c r="C52" s="22" t="s">
        <v>16</v>
      </c>
      <c r="D52" s="22" t="s">
        <v>17</v>
      </c>
      <c r="E52" s="22" t="s">
        <v>18</v>
      </c>
      <c r="F52" s="22" t="s">
        <v>19</v>
      </c>
      <c r="G52" s="22" t="s">
        <v>20</v>
      </c>
      <c r="H52" s="22" t="s">
        <v>21</v>
      </c>
      <c r="I52" s="22" t="s">
        <v>22</v>
      </c>
      <c r="J52" s="22" t="s">
        <v>23</v>
      </c>
      <c r="K52" s="22" t="s">
        <v>24</v>
      </c>
      <c r="L52" s="22" t="s">
        <v>25</v>
      </c>
      <c r="M52" s="22" t="s">
        <v>26</v>
      </c>
      <c r="N52" s="22" t="s">
        <v>29</v>
      </c>
      <c r="O52" s="8"/>
      <c r="P52" s="487" t="s">
        <v>41</v>
      </c>
      <c r="Q52" s="488"/>
    </row>
    <row r="53" spans="1:17">
      <c r="A53" s="485"/>
      <c r="B53" s="24">
        <f t="shared" ref="B53:M53" si="1">B43*$C$35</f>
        <v>0</v>
      </c>
      <c r="C53" s="24">
        <f t="shared" si="1"/>
        <v>0</v>
      </c>
      <c r="D53" s="24">
        <f t="shared" si="1"/>
        <v>0</v>
      </c>
      <c r="E53" s="24">
        <f t="shared" si="1"/>
        <v>0</v>
      </c>
      <c r="F53" s="24">
        <f t="shared" si="1"/>
        <v>0</v>
      </c>
      <c r="G53" s="24">
        <f t="shared" si="1"/>
        <v>209852.21703600007</v>
      </c>
      <c r="H53" s="24">
        <f t="shared" si="1"/>
        <v>196838.76882600001</v>
      </c>
      <c r="I53" s="24">
        <f t="shared" si="1"/>
        <v>205617.0335940001</v>
      </c>
      <c r="J53" s="24">
        <f t="shared" si="1"/>
        <v>0</v>
      </c>
      <c r="K53" s="24">
        <f t="shared" si="1"/>
        <v>0</v>
      </c>
      <c r="L53" s="24">
        <f t="shared" si="1"/>
        <v>0</v>
      </c>
      <c r="M53" s="24">
        <f t="shared" si="1"/>
        <v>0</v>
      </c>
      <c r="N53" s="24">
        <f>SUM(B53:M53)</f>
        <v>612308.01945600018</v>
      </c>
      <c r="O53" s="8"/>
      <c r="P53" s="489">
        <f>N50+N53</f>
        <v>35086521.129156008</v>
      </c>
      <c r="Q53" s="490"/>
    </row>
    <row r="54" spans="1:17">
      <c r="A54" s="28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8"/>
      <c r="P54" s="8"/>
      <c r="Q54" s="13"/>
    </row>
    <row r="55" spans="1:17">
      <c r="A55" s="28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8"/>
      <c r="P55" s="8"/>
      <c r="Q55" s="13"/>
    </row>
    <row r="56" spans="1:17">
      <c r="A56" s="485" t="s">
        <v>42</v>
      </c>
      <c r="B56" s="22" t="s">
        <v>15</v>
      </c>
      <c r="C56" s="22" t="s">
        <v>16</v>
      </c>
      <c r="D56" s="22" t="s">
        <v>17</v>
      </c>
      <c r="E56" s="22" t="s">
        <v>18</v>
      </c>
      <c r="F56" s="22" t="s">
        <v>19</v>
      </c>
      <c r="G56" s="22" t="s">
        <v>20</v>
      </c>
      <c r="H56" s="22" t="s">
        <v>21</v>
      </c>
      <c r="I56" s="22" t="s">
        <v>22</v>
      </c>
      <c r="J56" s="22" t="s">
        <v>23</v>
      </c>
      <c r="K56" s="22" t="s">
        <v>24</v>
      </c>
      <c r="L56" s="22" t="s">
        <v>25</v>
      </c>
      <c r="M56" s="22" t="s">
        <v>26</v>
      </c>
      <c r="N56" s="22" t="s">
        <v>29</v>
      </c>
      <c r="O56" s="8"/>
      <c r="P56" s="8"/>
      <c r="Q56" s="13"/>
    </row>
    <row r="57" spans="1:17">
      <c r="A57" s="485"/>
      <c r="B57" s="24">
        <f t="shared" ref="B57:M57" si="2">(B50+B53)-B46</f>
        <v>2746610.4077999969</v>
      </c>
      <c r="C57" s="24">
        <f t="shared" si="2"/>
        <v>2646419.7636000039</v>
      </c>
      <c r="D57" s="24">
        <f t="shared" si="2"/>
        <v>2732971.6385999988</v>
      </c>
      <c r="E57" s="24">
        <f t="shared" si="2"/>
        <v>2970204.4575000009</v>
      </c>
      <c r="F57" s="24">
        <f t="shared" si="2"/>
        <v>3121511.5853999984</v>
      </c>
      <c r="G57" s="24">
        <f t="shared" si="2"/>
        <v>3087741.0318360007</v>
      </c>
      <c r="H57" s="24">
        <f t="shared" si="2"/>
        <v>2888821.1806259998</v>
      </c>
      <c r="I57" s="24">
        <f t="shared" si="2"/>
        <v>3023003.2277940013</v>
      </c>
      <c r="J57" s="24">
        <f t="shared" si="2"/>
        <v>2724106.3182000001</v>
      </c>
      <c r="K57" s="24">
        <f t="shared" si="2"/>
        <v>2826913.6890000016</v>
      </c>
      <c r="L57" s="24">
        <f t="shared" si="2"/>
        <v>3627139.5107999998</v>
      </c>
      <c r="M57" s="24">
        <f t="shared" si="2"/>
        <v>2331078.3180000004</v>
      </c>
      <c r="N57" s="24">
        <f>SUM(B57:M57)</f>
        <v>34726521.129156008</v>
      </c>
      <c r="O57" s="8"/>
      <c r="P57" s="8"/>
      <c r="Q57" s="13"/>
    </row>
    <row r="58" spans="1:17">
      <c r="A58" s="28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8"/>
      <c r="P58" s="8"/>
      <c r="Q58" s="13"/>
    </row>
    <row r="59" spans="1:17">
      <c r="A59" s="14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13"/>
    </row>
    <row r="60" spans="1:17">
      <c r="A60" s="14"/>
      <c r="B60" s="8" t="s">
        <v>30</v>
      </c>
      <c r="C60" s="8"/>
      <c r="D60" s="7">
        <f>N40</f>
        <v>5153096.1300000008</v>
      </c>
      <c r="E60" s="8"/>
      <c r="F60" s="8"/>
      <c r="G60" s="8"/>
      <c r="H60" s="8"/>
      <c r="I60" s="8"/>
      <c r="J60" s="478" t="s">
        <v>1</v>
      </c>
      <c r="K60" s="479"/>
      <c r="L60" s="8"/>
      <c r="M60" s="8"/>
      <c r="N60" s="8"/>
      <c r="O60" s="8"/>
      <c r="P60" s="8"/>
      <c r="Q60" s="13"/>
    </row>
    <row r="61" spans="1:17">
      <c r="A61" s="14"/>
      <c r="B61" s="8" t="s">
        <v>15</v>
      </c>
      <c r="C61" s="7">
        <f>D60</f>
        <v>5153096.1300000008</v>
      </c>
      <c r="D61" s="7">
        <f>B43</f>
        <v>0</v>
      </c>
      <c r="E61" s="8"/>
      <c r="F61" s="8"/>
      <c r="G61" s="8"/>
      <c r="H61" s="8"/>
      <c r="I61" s="8"/>
      <c r="J61" s="497">
        <f>1+((N53*G35-N46)/N46)</f>
        <v>0.76708587992960031</v>
      </c>
      <c r="K61" s="498"/>
      <c r="L61" s="8"/>
      <c r="M61" s="8"/>
      <c r="N61" s="8"/>
      <c r="O61" s="8"/>
      <c r="Q61" s="13"/>
    </row>
    <row r="62" spans="1:17">
      <c r="A62" s="14"/>
      <c r="B62" s="8" t="s">
        <v>16</v>
      </c>
      <c r="C62" s="7">
        <f>C61+D61</f>
        <v>5153096.1300000008</v>
      </c>
      <c r="D62" s="7">
        <f>C43</f>
        <v>0</v>
      </c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Q62" s="13"/>
    </row>
    <row r="63" spans="1:17">
      <c r="A63" s="14"/>
      <c r="B63" s="8" t="s">
        <v>17</v>
      </c>
      <c r="C63" s="7">
        <f t="shared" ref="C63:C72" si="3">C62+D62</f>
        <v>5153096.1300000008</v>
      </c>
      <c r="D63" s="7">
        <f>D43</f>
        <v>0</v>
      </c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Q63" s="13"/>
    </row>
    <row r="64" spans="1:17">
      <c r="A64" s="14"/>
      <c r="B64" s="8" t="s">
        <v>18</v>
      </c>
      <c r="C64" s="7">
        <f t="shared" si="3"/>
        <v>5153096.1300000008</v>
      </c>
      <c r="D64" s="7">
        <f>E43</f>
        <v>0</v>
      </c>
      <c r="E64" s="8"/>
      <c r="F64" s="8"/>
      <c r="G64" s="8"/>
      <c r="H64" s="8"/>
      <c r="I64" s="8"/>
      <c r="J64" s="478" t="s">
        <v>32</v>
      </c>
      <c r="K64" s="479"/>
      <c r="L64" s="8"/>
      <c r="M64" s="8"/>
      <c r="N64" s="8"/>
      <c r="O64" s="8"/>
      <c r="Q64" s="13"/>
    </row>
    <row r="65" spans="1:17">
      <c r="A65" s="14"/>
      <c r="B65" s="8" t="s">
        <v>19</v>
      </c>
      <c r="C65" s="7">
        <f t="shared" si="3"/>
        <v>5153096.1300000008</v>
      </c>
      <c r="D65" s="7">
        <f>F43</f>
        <v>0</v>
      </c>
      <c r="E65" s="8"/>
      <c r="F65" s="8"/>
      <c r="G65" s="8"/>
      <c r="H65" s="8"/>
      <c r="I65" s="8"/>
      <c r="J65" s="480">
        <f>N46/(N53*G35)</f>
        <v>1.3036349985894351</v>
      </c>
      <c r="K65" s="481"/>
      <c r="L65" s="8"/>
      <c r="M65" s="8"/>
      <c r="N65" s="8"/>
      <c r="O65" s="8"/>
      <c r="Q65" s="13"/>
    </row>
    <row r="66" spans="1:17">
      <c r="A66" s="14"/>
      <c r="B66" s="8" t="s">
        <v>20</v>
      </c>
      <c r="C66" s="7">
        <f t="shared" si="3"/>
        <v>5153096.1300000008</v>
      </c>
      <c r="D66" s="7">
        <f>G43</f>
        <v>31368.04440000001</v>
      </c>
      <c r="E66" s="8"/>
      <c r="F66" s="8"/>
      <c r="G66" s="8"/>
      <c r="H66" s="8"/>
      <c r="I66" s="8"/>
      <c r="J66" s="32"/>
      <c r="K66" s="33"/>
      <c r="L66" s="8"/>
      <c r="M66" s="8"/>
      <c r="N66" s="8"/>
      <c r="O66" s="8"/>
      <c r="Q66" s="13"/>
    </row>
    <row r="67" spans="1:17">
      <c r="A67" s="14"/>
      <c r="B67" s="8" t="s">
        <v>21</v>
      </c>
      <c r="C67" s="7">
        <f t="shared" si="3"/>
        <v>5184464.1744000008</v>
      </c>
      <c r="D67" s="7">
        <f>H43</f>
        <v>29422.8354</v>
      </c>
      <c r="E67" s="8"/>
      <c r="F67" s="8"/>
      <c r="G67" s="8"/>
      <c r="H67" s="8"/>
      <c r="I67" s="8"/>
      <c r="J67" s="32" t="s">
        <v>45</v>
      </c>
      <c r="K67" s="33"/>
      <c r="L67" s="8"/>
      <c r="M67" s="8"/>
      <c r="N67" s="8"/>
      <c r="O67" s="8"/>
      <c r="P67" s="8"/>
      <c r="Q67" s="13"/>
    </row>
    <row r="68" spans="1:17">
      <c r="A68" s="14"/>
      <c r="B68" s="8" t="s">
        <v>22</v>
      </c>
      <c r="C68" s="7">
        <f t="shared" si="3"/>
        <v>5213887.009800001</v>
      </c>
      <c r="D68" s="7">
        <f>I43</f>
        <v>30734.982600000014</v>
      </c>
      <c r="E68" s="8"/>
      <c r="F68" s="8"/>
      <c r="G68" s="8"/>
      <c r="H68" s="8"/>
      <c r="I68" s="8"/>
      <c r="J68" s="32" t="s">
        <v>46</v>
      </c>
      <c r="K68" s="33">
        <v>1</v>
      </c>
      <c r="L68" s="8"/>
      <c r="M68" s="8"/>
      <c r="N68" s="8"/>
      <c r="O68" s="8"/>
      <c r="P68" s="8"/>
      <c r="Q68" s="13"/>
    </row>
    <row r="69" spans="1:17">
      <c r="A69" s="14"/>
      <c r="B69" s="8" t="s">
        <v>23</v>
      </c>
      <c r="C69" s="7">
        <f t="shared" si="3"/>
        <v>5244621.9924000008</v>
      </c>
      <c r="D69" s="7">
        <f>J43</f>
        <v>0</v>
      </c>
      <c r="E69" s="8"/>
      <c r="F69" s="8"/>
      <c r="G69" s="8"/>
      <c r="H69" s="8"/>
      <c r="I69" s="8"/>
      <c r="J69" s="32" t="s">
        <v>47</v>
      </c>
      <c r="K69" s="33">
        <v>1.5</v>
      </c>
      <c r="L69" s="8"/>
      <c r="M69" s="8"/>
      <c r="N69" s="8"/>
      <c r="O69" s="8"/>
      <c r="P69" s="8"/>
      <c r="Q69" s="13"/>
    </row>
    <row r="70" spans="1:17">
      <c r="A70" s="14"/>
      <c r="B70" s="8" t="s">
        <v>24</v>
      </c>
      <c r="C70" s="7">
        <f t="shared" si="3"/>
        <v>5244621.9924000008</v>
      </c>
      <c r="D70" s="7">
        <f>K43</f>
        <v>0</v>
      </c>
      <c r="E70" s="8"/>
      <c r="F70" s="8"/>
      <c r="G70" s="8"/>
      <c r="H70" s="8"/>
      <c r="I70" s="8"/>
      <c r="J70" s="32" t="s">
        <v>48</v>
      </c>
      <c r="K70" s="33">
        <v>2</v>
      </c>
      <c r="L70" s="8"/>
      <c r="M70" s="8"/>
      <c r="N70" s="8"/>
      <c r="O70" s="8"/>
      <c r="P70" s="8"/>
      <c r="Q70" s="13"/>
    </row>
    <row r="71" spans="1:17">
      <c r="A71" s="14"/>
      <c r="B71" s="8" t="s">
        <v>25</v>
      </c>
      <c r="C71" s="7">
        <f t="shared" si="3"/>
        <v>5244621.9924000008</v>
      </c>
      <c r="D71" s="7">
        <f>L43</f>
        <v>0</v>
      </c>
      <c r="E71" s="8"/>
      <c r="F71" s="8"/>
      <c r="G71" s="8"/>
      <c r="H71" s="8"/>
      <c r="I71" s="8"/>
      <c r="J71" s="32" t="s">
        <v>49</v>
      </c>
      <c r="K71" s="33">
        <v>2.5</v>
      </c>
      <c r="L71" s="8"/>
      <c r="M71" s="8"/>
      <c r="N71" s="8"/>
      <c r="O71" s="8"/>
      <c r="P71" s="8"/>
      <c r="Q71" s="13"/>
    </row>
    <row r="72" spans="1:17">
      <c r="A72" s="14"/>
      <c r="B72" s="8" t="s">
        <v>26</v>
      </c>
      <c r="C72" s="7">
        <f t="shared" si="3"/>
        <v>5244621.9924000008</v>
      </c>
      <c r="D72" s="7">
        <f>M43</f>
        <v>0</v>
      </c>
      <c r="E72" s="8"/>
      <c r="F72" s="8"/>
      <c r="G72" s="8"/>
      <c r="H72" s="8"/>
      <c r="I72" s="8"/>
      <c r="J72" s="34" t="s">
        <v>50</v>
      </c>
      <c r="K72" s="35">
        <v>3</v>
      </c>
      <c r="L72" s="8"/>
      <c r="M72" s="8"/>
      <c r="N72" s="8"/>
      <c r="O72" s="8"/>
      <c r="P72" s="8"/>
      <c r="Q72" s="13"/>
    </row>
    <row r="73" spans="1:17">
      <c r="A73" s="14"/>
      <c r="B73" s="8" t="s">
        <v>31</v>
      </c>
      <c r="C73" s="8"/>
      <c r="D73" s="7">
        <f>C72+D72</f>
        <v>5244621.9924000008</v>
      </c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13"/>
    </row>
    <row r="74" spans="1:17">
      <c r="A74" s="16"/>
      <c r="B74" s="16"/>
      <c r="C74" s="16"/>
      <c r="D74" s="23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7"/>
    </row>
    <row r="75" spans="1:17">
      <c r="A75" s="8"/>
      <c r="B75" s="8"/>
      <c r="C75" s="8"/>
      <c r="D75" s="7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</row>
    <row r="76" spans="1:17">
      <c r="A76" s="3" t="s">
        <v>36</v>
      </c>
    </row>
    <row r="77" spans="1:17">
      <c r="A77" s="9" t="s">
        <v>0</v>
      </c>
      <c r="B77" s="25"/>
      <c r="C77" s="27">
        <v>0.35</v>
      </c>
      <c r="D77" s="9" t="s">
        <v>1</v>
      </c>
      <c r="E77" s="25"/>
      <c r="F77" s="27">
        <v>0.3</v>
      </c>
      <c r="G77" s="9" t="s">
        <v>2</v>
      </c>
      <c r="H77" s="25"/>
      <c r="I77" s="27">
        <v>0.2</v>
      </c>
      <c r="J77" s="9" t="s">
        <v>33</v>
      </c>
      <c r="K77" s="25"/>
      <c r="L77" s="27">
        <v>0.1</v>
      </c>
      <c r="M77" s="9" t="s">
        <v>32</v>
      </c>
      <c r="N77" s="25"/>
      <c r="O77" s="27">
        <v>0.05</v>
      </c>
      <c r="P77" s="9" t="s">
        <v>35</v>
      </c>
      <c r="Q77" s="11"/>
    </row>
    <row r="78" spans="1:17">
      <c r="A78" s="12" t="s">
        <v>34</v>
      </c>
      <c r="B78" s="8"/>
      <c r="C78" s="13"/>
      <c r="D78" s="12" t="s">
        <v>34</v>
      </c>
      <c r="E78" s="8"/>
      <c r="F78" s="13"/>
      <c r="G78" s="12" t="s">
        <v>34</v>
      </c>
      <c r="H78" s="8"/>
      <c r="I78" s="13"/>
      <c r="J78" s="12" t="s">
        <v>34</v>
      </c>
      <c r="K78" s="8"/>
      <c r="L78" s="13"/>
      <c r="M78" s="12" t="s">
        <v>34</v>
      </c>
      <c r="N78" s="8"/>
      <c r="O78" s="13"/>
      <c r="P78" s="14"/>
      <c r="Q78" s="13"/>
    </row>
    <row r="79" spans="1:17">
      <c r="A79" s="26">
        <v>5</v>
      </c>
      <c r="B79" s="8"/>
      <c r="C79" s="13"/>
      <c r="D79" s="26">
        <v>3</v>
      </c>
      <c r="E79" s="8"/>
      <c r="F79" s="13"/>
      <c r="G79" s="26">
        <v>2</v>
      </c>
      <c r="H79" s="8"/>
      <c r="I79" s="13"/>
      <c r="J79" s="26">
        <v>3</v>
      </c>
      <c r="K79" s="8"/>
      <c r="L79" s="13"/>
      <c r="M79" s="26">
        <v>3</v>
      </c>
      <c r="N79" s="8"/>
      <c r="O79" s="13"/>
      <c r="P79" s="482">
        <f>(A79*C77)+(D79*F77)+(G79*I77)+(J79*L77)+M79*O77</f>
        <v>3.4999999999999996</v>
      </c>
      <c r="Q79" s="483"/>
    </row>
    <row r="80" spans="1:17">
      <c r="A80" s="14"/>
      <c r="B80" s="8"/>
      <c r="C80" s="13"/>
      <c r="D80" s="14"/>
      <c r="E80" s="8"/>
      <c r="F80" s="13"/>
      <c r="G80" s="14"/>
      <c r="H80" s="8"/>
      <c r="I80" s="13"/>
      <c r="J80" s="14"/>
      <c r="K80" s="8"/>
      <c r="L80" s="13"/>
      <c r="M80" s="14"/>
      <c r="N80" s="8"/>
      <c r="O80" s="13"/>
      <c r="P80" s="482"/>
      <c r="Q80" s="483"/>
    </row>
    <row r="81" spans="1:17">
      <c r="A81" s="15"/>
      <c r="B81" s="16"/>
      <c r="C81" s="17"/>
      <c r="D81" s="15"/>
      <c r="E81" s="16"/>
      <c r="F81" s="17"/>
      <c r="G81" s="15"/>
      <c r="H81" s="16"/>
      <c r="I81" s="17"/>
      <c r="J81" s="15"/>
      <c r="K81" s="16"/>
      <c r="L81" s="17"/>
      <c r="M81" s="15"/>
      <c r="N81" s="16"/>
      <c r="O81" s="17"/>
      <c r="P81" s="15"/>
      <c r="Q81" s="17"/>
    </row>
  </sheetData>
  <mergeCells count="39">
    <mergeCell ref="P79:Q80"/>
    <mergeCell ref="P42:Q42"/>
    <mergeCell ref="P43:Q43"/>
    <mergeCell ref="A45:A46"/>
    <mergeCell ref="A49:A50"/>
    <mergeCell ref="A52:A53"/>
    <mergeCell ref="P52:Q52"/>
    <mergeCell ref="P53:Q53"/>
    <mergeCell ref="A42:A43"/>
    <mergeCell ref="A56:A57"/>
    <mergeCell ref="J60:K60"/>
    <mergeCell ref="J61:K61"/>
    <mergeCell ref="J64:K64"/>
    <mergeCell ref="J65:K65"/>
    <mergeCell ref="A35:B36"/>
    <mergeCell ref="C35:C36"/>
    <mergeCell ref="E35:F36"/>
    <mergeCell ref="G35:G36"/>
    <mergeCell ref="A39:A40"/>
    <mergeCell ref="A26:A27"/>
    <mergeCell ref="B26:H27"/>
    <mergeCell ref="J26:J27"/>
    <mergeCell ref="K26:Q27"/>
    <mergeCell ref="A29:A31"/>
    <mergeCell ref="B29:Q31"/>
    <mergeCell ref="A15:A17"/>
    <mergeCell ref="B15:Q17"/>
    <mergeCell ref="A19:A21"/>
    <mergeCell ref="B19:Q21"/>
    <mergeCell ref="A23:A24"/>
    <mergeCell ref="B23:H24"/>
    <mergeCell ref="J23:J24"/>
    <mergeCell ref="K23:Q24"/>
    <mergeCell ref="A3:A5"/>
    <mergeCell ref="B3:Q5"/>
    <mergeCell ref="A7:A9"/>
    <mergeCell ref="B7:Q9"/>
    <mergeCell ref="A11:A13"/>
    <mergeCell ref="B11:Q13"/>
  </mergeCells>
  <conditionalFormatting sqref="A79 D79 G79 J79 M79">
    <cfRule type="iconSet" priority="2">
      <iconSet>
        <cfvo type="percent" val="0"/>
        <cfvo type="num" val="2"/>
        <cfvo type="num" val="4"/>
      </iconSet>
    </cfRule>
  </conditionalFormatting>
  <conditionalFormatting sqref="P79:Q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pageSetup paperSize="0" orientation="portrait" horizontalDpi="0" verticalDpi="0" copies="0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 enableFormatConditionsCalculation="0"/>
  <dimension ref="A1:P26"/>
  <sheetViews>
    <sheetView showGridLines="0" showRowColHeaders="0" workbookViewId="0"/>
  </sheetViews>
  <sheetFormatPr baseColWidth="10" defaultColWidth="0" defaultRowHeight="0" customHeight="1" zeroHeight="1" x14ac:dyDescent="0"/>
  <cols>
    <col min="1" max="1" width="15.5" style="111" customWidth="1"/>
    <col min="2" max="3" width="9.1640625" style="111" customWidth="1"/>
    <col min="4" max="4" width="3.6640625" style="111" customWidth="1"/>
    <col min="5" max="5" width="13.6640625" style="111" customWidth="1"/>
    <col min="6" max="7" width="9.1640625" style="111" customWidth="1"/>
    <col min="8" max="8" width="3.6640625" style="111" customWidth="1"/>
    <col min="9" max="9" width="15.5" customWidth="1"/>
    <col min="10" max="15" width="9.1640625" hidden="1" customWidth="1"/>
    <col min="16" max="16" width="20.5" hidden="1" customWidth="1"/>
    <col min="17" max="16384" width="9.1640625" hidden="1"/>
  </cols>
  <sheetData>
    <row r="1" spans="1:9" ht="14">
      <c r="A1"/>
      <c r="B1"/>
      <c r="C1"/>
      <c r="D1"/>
      <c r="E1"/>
      <c r="F1"/>
      <c r="G1"/>
      <c r="H1"/>
    </row>
    <row r="2" spans="1:9" ht="14">
      <c r="A2" s="511" t="str">
        <f>"Categoria selecionada: "&amp;Referência!D15</f>
        <v>Categoria selecionada: Miscelânea</v>
      </c>
      <c r="B2" s="511"/>
      <c r="C2" s="511"/>
      <c r="D2" s="511"/>
      <c r="E2" s="511"/>
      <c r="F2" s="511"/>
      <c r="G2" s="511"/>
      <c r="H2" s="511"/>
      <c r="I2" s="511"/>
    </row>
    <row r="3" spans="1:9" ht="7.5" customHeight="1">
      <c r="A3"/>
      <c r="B3"/>
      <c r="C3"/>
      <c r="D3"/>
      <c r="E3"/>
      <c r="F3"/>
      <c r="G3"/>
      <c r="H3"/>
    </row>
    <row r="4" spans="1:9" ht="14">
      <c r="A4"/>
      <c r="B4"/>
      <c r="C4"/>
      <c r="D4"/>
      <c r="E4"/>
      <c r="F4"/>
      <c r="G4"/>
      <c r="H4"/>
    </row>
    <row r="5" spans="1:9" ht="14">
      <c r="A5"/>
      <c r="B5"/>
      <c r="E5"/>
      <c r="F5"/>
      <c r="G5"/>
      <c r="H5"/>
    </row>
    <row r="6" spans="1:9" ht="15" thickBot="1">
      <c r="A6"/>
      <c r="B6"/>
      <c r="C6"/>
      <c r="D6"/>
      <c r="E6"/>
      <c r="F6"/>
      <c r="G6"/>
      <c r="H6"/>
    </row>
    <row r="7" spans="1:9" ht="14">
      <c r="A7" s="407">
        <f>B7</f>
        <v>0</v>
      </c>
      <c r="B7" s="505"/>
      <c r="C7" s="506"/>
      <c r="D7" s="509" t="s">
        <v>201</v>
      </c>
      <c r="E7" s="407">
        <f>F7</f>
        <v>0</v>
      </c>
      <c r="F7" s="505"/>
      <c r="G7" s="506"/>
      <c r="H7" s="509" t="s">
        <v>201</v>
      </c>
      <c r="I7" s="406"/>
    </row>
    <row r="8" spans="1:9" ht="15" thickBot="1">
      <c r="A8" s="408"/>
      <c r="B8" s="507"/>
      <c r="C8" s="508"/>
      <c r="D8" s="510"/>
      <c r="E8" s="408"/>
      <c r="F8" s="507"/>
      <c r="G8" s="508"/>
      <c r="H8" s="510"/>
      <c r="I8" s="406"/>
    </row>
    <row r="9" spans="1:9" ht="15" thickBot="1">
      <c r="A9" s="408"/>
      <c r="B9"/>
      <c r="C9"/>
      <c r="D9"/>
      <c r="E9" s="408"/>
      <c r="F9"/>
      <c r="G9"/>
      <c r="H9"/>
      <c r="I9" s="406"/>
    </row>
    <row r="10" spans="1:9" ht="14">
      <c r="A10" s="407">
        <f>B10</f>
        <v>0</v>
      </c>
      <c r="B10" s="505"/>
      <c r="C10" s="506"/>
      <c r="D10" s="509" t="s">
        <v>201</v>
      </c>
      <c r="E10" s="407">
        <f>F10</f>
        <v>0</v>
      </c>
      <c r="F10" s="505"/>
      <c r="G10" s="506"/>
      <c r="H10" s="509" t="s">
        <v>201</v>
      </c>
      <c r="I10" s="406"/>
    </row>
    <row r="11" spans="1:9" ht="15" thickBot="1">
      <c r="A11" s="408"/>
      <c r="B11" s="507"/>
      <c r="C11" s="508"/>
      <c r="D11" s="510"/>
      <c r="E11" s="408"/>
      <c r="F11" s="507"/>
      <c r="G11" s="508"/>
      <c r="H11" s="510"/>
      <c r="I11" s="406"/>
    </row>
    <row r="12" spans="1:9" ht="15" thickBot="1">
      <c r="A12" s="408"/>
      <c r="B12"/>
      <c r="C12"/>
      <c r="D12"/>
      <c r="E12" s="408"/>
      <c r="F12"/>
      <c r="G12"/>
      <c r="H12"/>
      <c r="I12" s="406"/>
    </row>
    <row r="13" spans="1:9" ht="14">
      <c r="A13" s="407">
        <f>B13</f>
        <v>0</v>
      </c>
      <c r="B13" s="505"/>
      <c r="C13" s="506"/>
      <c r="D13" s="509" t="s">
        <v>201</v>
      </c>
      <c r="E13" s="407">
        <f>F13</f>
        <v>0</v>
      </c>
      <c r="F13" s="505"/>
      <c r="G13" s="506"/>
      <c r="H13" s="509" t="s">
        <v>201</v>
      </c>
      <c r="I13" s="406"/>
    </row>
    <row r="14" spans="1:9" ht="15" thickBot="1">
      <c r="A14" s="408"/>
      <c r="B14" s="507"/>
      <c r="C14" s="508"/>
      <c r="D14" s="510"/>
      <c r="E14" s="408"/>
      <c r="F14" s="507"/>
      <c r="G14" s="508"/>
      <c r="H14" s="510"/>
      <c r="I14" s="406"/>
    </row>
    <row r="15" spans="1:9" ht="15" thickBot="1">
      <c r="A15" s="408"/>
      <c r="B15"/>
      <c r="C15"/>
      <c r="D15"/>
      <c r="E15" s="408"/>
      <c r="F15"/>
      <c r="G15"/>
      <c r="H15"/>
      <c r="I15" s="406"/>
    </row>
    <row r="16" spans="1:9" ht="14">
      <c r="A16" s="407">
        <f>B16</f>
        <v>0</v>
      </c>
      <c r="B16" s="505"/>
      <c r="C16" s="506"/>
      <c r="D16" s="509" t="s">
        <v>201</v>
      </c>
      <c r="E16" s="407">
        <f>F16</f>
        <v>0</v>
      </c>
      <c r="F16" s="505"/>
      <c r="G16" s="506"/>
      <c r="H16" s="509" t="s">
        <v>201</v>
      </c>
      <c r="I16" s="406"/>
    </row>
    <row r="17" spans="1:9" ht="15" thickBot="1">
      <c r="A17" s="408"/>
      <c r="B17" s="507"/>
      <c r="C17" s="508"/>
      <c r="D17" s="510"/>
      <c r="E17" s="408"/>
      <c r="F17" s="507"/>
      <c r="G17" s="508"/>
      <c r="H17" s="510"/>
      <c r="I17" s="406"/>
    </row>
    <row r="18" spans="1:9" ht="15" thickBot="1">
      <c r="A18" s="408"/>
      <c r="B18"/>
      <c r="C18"/>
      <c r="D18"/>
      <c r="E18" s="408"/>
      <c r="F18"/>
      <c r="G18"/>
      <c r="H18"/>
      <c r="I18" s="406"/>
    </row>
    <row r="19" spans="1:9" ht="14">
      <c r="A19" s="407">
        <f>B19</f>
        <v>0</v>
      </c>
      <c r="B19" s="505"/>
      <c r="C19" s="506"/>
      <c r="D19" s="509" t="s">
        <v>201</v>
      </c>
      <c r="E19" s="407">
        <f>F19</f>
        <v>0</v>
      </c>
      <c r="F19" s="505"/>
      <c r="G19" s="506"/>
      <c r="H19" s="509" t="s">
        <v>201</v>
      </c>
      <c r="I19" s="406"/>
    </row>
    <row r="20" spans="1:9" ht="15" thickBot="1">
      <c r="A20" s="408"/>
      <c r="B20" s="507"/>
      <c r="C20" s="508"/>
      <c r="D20" s="510"/>
      <c r="E20" s="408"/>
      <c r="F20" s="507"/>
      <c r="G20" s="508"/>
      <c r="H20" s="510"/>
      <c r="I20" s="406"/>
    </row>
    <row r="21" spans="1:9" ht="14">
      <c r="I21" s="406"/>
    </row>
    <row r="22" spans="1:9" ht="14"/>
    <row r="23" spans="1:9" ht="14"/>
    <row r="24" spans="1:9" ht="14"/>
    <row r="25" spans="1:9" ht="14"/>
    <row r="26" spans="1:9" ht="14"/>
  </sheetData>
  <sheetProtection password="EAEB" sheet="1" objects="1" scenarios="1"/>
  <protectedRanges>
    <protectedRange sqref="B7 B10 B13 B16 B19 F7 F10 F13 F16 F19" name="Intervalo1"/>
  </protectedRanges>
  <mergeCells count="21">
    <mergeCell ref="A2:I2"/>
    <mergeCell ref="B7:C8"/>
    <mergeCell ref="D7:D8"/>
    <mergeCell ref="F7:G8"/>
    <mergeCell ref="H7:H8"/>
    <mergeCell ref="B10:C11"/>
    <mergeCell ref="D10:D11"/>
    <mergeCell ref="F10:G11"/>
    <mergeCell ref="H13:H14"/>
    <mergeCell ref="B13:C14"/>
    <mergeCell ref="D13:D14"/>
    <mergeCell ref="F13:G14"/>
    <mergeCell ref="H10:H11"/>
    <mergeCell ref="B16:C17"/>
    <mergeCell ref="D16:D17"/>
    <mergeCell ref="F16:G17"/>
    <mergeCell ref="H16:H17"/>
    <mergeCell ref="B19:C20"/>
    <mergeCell ref="D19:D20"/>
    <mergeCell ref="F19:G20"/>
    <mergeCell ref="H19:H20"/>
  </mergeCells>
  <hyperlinks>
    <hyperlink ref="D7:D8" location="'c10a1'!A1" display="IR"/>
    <hyperlink ref="D10:D11" location="'c10a2'!A1" display="IR"/>
    <hyperlink ref="D13:D14" location="'c10a3'!A1" display="IR"/>
    <hyperlink ref="D16:D17" location="'c10a4'!A1" display="IR"/>
    <hyperlink ref="D19:D20" location="'c10a5'!A1" display="IR"/>
    <hyperlink ref="H7:H8" location="'c10a6'!A1" display="IR"/>
    <hyperlink ref="H13:H14" location="'c10a8'!A1" display="IR"/>
    <hyperlink ref="H10:H11" location="'c10a7'!A1" display="IR"/>
    <hyperlink ref="H16:H17" location="'c10a9'!A1" display="IR"/>
    <hyperlink ref="H19:H20" location="'c10a10'!A1" display="IR"/>
  </hyperlinks>
  <pageMargins left="0.511811024" right="0.511811024" top="0.78740157499999996" bottom="0.78740157499999996" header="0.31496062000000002" footer="0.3149606200000000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5" enableFormatConditionsCalculation="0"/>
  <dimension ref="A1:XFD173"/>
  <sheetViews>
    <sheetView showGridLines="0" showRowColHeaders="0" topLeftCell="A2" zoomScale="70" zoomScaleNormal="70" zoomScalePageLayoutView="70" workbookViewId="0"/>
  </sheetViews>
  <sheetFormatPr baseColWidth="10" defaultColWidth="9.1640625" defaultRowHeight="12" customHeight="1" zeroHeight="1" x14ac:dyDescent="0"/>
  <cols>
    <col min="1" max="1" width="2.83203125" style="55" customWidth="1"/>
    <col min="2" max="2" width="35.5" style="3" bestFit="1" customWidth="1"/>
    <col min="3" max="4" width="18.6640625" style="3" customWidth="1"/>
    <col min="5" max="5" width="25.5" style="3" customWidth="1"/>
    <col min="6" max="6" width="6.1640625" style="3" customWidth="1"/>
    <col min="7" max="7" width="43.5" style="3" customWidth="1"/>
    <col min="8" max="8" width="25.5" style="3" customWidth="1"/>
    <col min="9" max="9" width="5.83203125" style="55" customWidth="1"/>
    <col min="10" max="10" width="38.5" style="55" customWidth="1"/>
    <col min="11" max="11" width="25.5" style="55" customWidth="1"/>
    <col min="12" max="12" width="6.33203125" style="55" customWidth="1"/>
    <col min="13" max="13" width="8.5" style="55" customWidth="1"/>
    <col min="14" max="14" width="9.5" style="56" customWidth="1"/>
    <col min="15" max="16" width="21.83203125" style="55" customWidth="1"/>
    <col min="17" max="17" width="23.5" style="55" customWidth="1"/>
    <col min="18" max="18" width="18.1640625" style="55" customWidth="1"/>
    <col min="19" max="19" width="19.6640625" style="55" customWidth="1"/>
    <col min="20" max="20" width="22.6640625" style="55" customWidth="1"/>
    <col min="21" max="24" width="11.5" style="55" customWidth="1"/>
    <col min="25" max="25" width="11.83203125" style="55" customWidth="1"/>
    <col min="26" max="27" width="11.5" style="55" customWidth="1"/>
    <col min="28" max="28" width="12.5" style="55" customWidth="1"/>
    <col min="29" max="29" width="13.1640625" style="55" customWidth="1"/>
    <col min="30" max="30" width="13.83203125" style="55" customWidth="1"/>
    <col min="31" max="31" width="14" style="55" customWidth="1"/>
    <col min="32" max="16384" width="9.1640625" style="55"/>
  </cols>
  <sheetData>
    <row r="1" spans="1:31" s="8" customFormat="1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20"/>
      <c r="AE1" s="8" t="s">
        <v>177</v>
      </c>
    </row>
    <row r="2" spans="1:31" s="8" customFormat="1">
      <c r="A2" s="119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0"/>
    </row>
    <row r="3" spans="1:31" s="8" customFormat="1">
      <c r="A3" s="119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0"/>
    </row>
    <row r="4" spans="1:31" s="8" customFormat="1">
      <c r="A4" s="119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0"/>
    </row>
    <row r="5" spans="1:31" s="8" customFormat="1">
      <c r="A5" s="119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0"/>
    </row>
    <row r="6" spans="1:31" s="8" customFormat="1">
      <c r="A6" s="119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0"/>
      <c r="O6" s="95"/>
      <c r="P6" s="95"/>
    </row>
    <row r="7" spans="1:31" s="8" customFormat="1">
      <c r="A7" s="119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2"/>
      <c r="O7" s="95"/>
      <c r="P7" s="95"/>
    </row>
    <row r="8" spans="1:31" s="8" customFormat="1">
      <c r="A8" s="119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2"/>
      <c r="O8" s="95"/>
      <c r="P8" s="95"/>
    </row>
    <row r="9" spans="1:31" s="8" customFormat="1">
      <c r="A9" s="119"/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2"/>
      <c r="O9" s="95"/>
      <c r="P9" s="95"/>
    </row>
    <row r="10" spans="1:31" s="8" customFormat="1">
      <c r="A10" s="119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2"/>
      <c r="O10" s="95"/>
      <c r="P10" s="95"/>
    </row>
    <row r="11" spans="1:31" s="8" customFormat="1">
      <c r="A11" s="119"/>
      <c r="B11" s="121"/>
      <c r="C11" s="121"/>
      <c r="D11" s="123"/>
      <c r="E11" s="121"/>
      <c r="F11" s="121"/>
      <c r="G11" s="121"/>
      <c r="H11" s="121"/>
      <c r="I11" s="121"/>
      <c r="J11" s="121"/>
      <c r="K11" s="121"/>
      <c r="L11" s="121"/>
      <c r="M11" s="121"/>
      <c r="N11" s="122"/>
      <c r="O11" s="95"/>
      <c r="P11" s="95"/>
    </row>
    <row r="12" spans="1:31" s="8" customFormat="1">
      <c r="A12" s="119"/>
      <c r="B12" s="121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0"/>
    </row>
    <row r="13" spans="1:31" s="8" customFormat="1">
      <c r="A13" s="119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0"/>
    </row>
    <row r="14" spans="1:31" s="8" customFormat="1">
      <c r="A14" s="119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0"/>
    </row>
    <row r="15" spans="1:31" s="8" customFormat="1">
      <c r="A15" s="119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0"/>
    </row>
    <row r="16" spans="1:31" s="8" customFormat="1" ht="24.75" customHeight="1">
      <c r="A16" s="119"/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0"/>
    </row>
    <row r="17" spans="1:19" s="8" customFormat="1">
      <c r="A17" s="119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0"/>
    </row>
    <row r="18" spans="1:19" s="8" customFormat="1">
      <c r="A18" s="119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0"/>
      <c r="Q18" s="52"/>
    </row>
    <row r="19" spans="1:19" s="8" customFormat="1">
      <c r="A19" s="119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0"/>
    </row>
    <row r="20" spans="1:19" s="8" customFormat="1">
      <c r="A20" s="119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0"/>
    </row>
    <row r="21" spans="1:19" s="8" customFormat="1">
      <c r="A21" s="119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0"/>
    </row>
    <row r="22" spans="1:19" s="8" customFormat="1">
      <c r="A22" s="119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0"/>
    </row>
    <row r="23" spans="1:19" s="8" customFormat="1" ht="21.75" customHeight="1">
      <c r="A23" s="119"/>
      <c r="B23" s="124" t="s">
        <v>109</v>
      </c>
      <c r="C23" s="125" t="s">
        <v>106</v>
      </c>
      <c r="D23" s="125" t="s">
        <v>110</v>
      </c>
      <c r="E23" s="381" t="s">
        <v>111</v>
      </c>
      <c r="F23" s="121"/>
      <c r="G23" s="126" t="s">
        <v>113</v>
      </c>
      <c r="H23" s="127">
        <f>SUM(AC100:AC109)</f>
        <v>0</v>
      </c>
      <c r="I23" s="121"/>
      <c r="J23" s="124" t="s">
        <v>126</v>
      </c>
      <c r="K23" s="124" t="s">
        <v>110</v>
      </c>
      <c r="L23" s="121"/>
      <c r="M23" s="128"/>
      <c r="N23" s="129"/>
    </row>
    <row r="24" spans="1:19" s="8" customFormat="1" ht="21" customHeight="1">
      <c r="A24" s="119"/>
      <c r="B24" s="130" t="s">
        <v>0</v>
      </c>
      <c r="C24" s="131">
        <f>O146</f>
        <v>0.19999999999999998</v>
      </c>
      <c r="D24" s="132" t="str">
        <f>IFERROR(P146,"")</f>
        <v/>
      </c>
      <c r="E24" s="141">
        <f t="shared" ref="E24:E28" si="0">IFERROR(C24*D24,0)</f>
        <v>0</v>
      </c>
      <c r="F24" s="121"/>
      <c r="G24" s="134" t="s">
        <v>114</v>
      </c>
      <c r="H24" s="135">
        <f>AI162</f>
        <v>0</v>
      </c>
      <c r="I24" s="121"/>
      <c r="J24" s="136" t="str">
        <f>VLOOKUP(O24,$R$24:$S$33,2,FALSE)</f>
        <v/>
      </c>
      <c r="K24" s="137">
        <f>ROUNDDOWN(O24,2)</f>
        <v>1</v>
      </c>
      <c r="O24" s="8">
        <f>LARGE($R$24:$R$33,1)</f>
        <v>1.0000000098999999</v>
      </c>
      <c r="P24" s="375">
        <f t="shared" ref="P24:P33" si="1">Q40</f>
        <v>1</v>
      </c>
      <c r="Q24" s="8">
        <f>1.0000000099</f>
        <v>1.0000000098999999</v>
      </c>
      <c r="R24" s="8">
        <f>P24*Q24</f>
        <v>1.0000000098999999</v>
      </c>
      <c r="S24" s="374" t="str">
        <f t="shared" ref="S24:S33" si="2">P40</f>
        <v/>
      </c>
    </row>
    <row r="25" spans="1:19" s="8" customFormat="1" ht="21" customHeight="1">
      <c r="A25" s="119"/>
      <c r="B25" s="138" t="s">
        <v>1</v>
      </c>
      <c r="C25" s="139">
        <f>S146</f>
        <v>0.19999999999999998</v>
      </c>
      <c r="D25" s="140" t="str">
        <f>IFERROR(T146,"")</f>
        <v/>
      </c>
      <c r="E25" s="141">
        <f>IFERROR(C25*D25,0)</f>
        <v>0</v>
      </c>
      <c r="F25" s="121"/>
      <c r="G25" s="142" t="s">
        <v>112</v>
      </c>
      <c r="H25" s="143">
        <f>H23-H24</f>
        <v>0</v>
      </c>
      <c r="I25" s="121"/>
      <c r="J25" s="136" t="str">
        <f t="shared" ref="J25:J33" si="3">VLOOKUP(O25,$R$24:$S$33,2,FALSE)</f>
        <v/>
      </c>
      <c r="K25" s="137">
        <f t="shared" ref="K25:K33" si="4">ROUNDDOWN(O25,2)</f>
        <v>1</v>
      </c>
      <c r="O25" s="8">
        <f>LARGE($R$24:$R$33,2)</f>
        <v>1.0000000091000001</v>
      </c>
      <c r="P25" s="375">
        <f t="shared" si="1"/>
        <v>1</v>
      </c>
      <c r="Q25" s="8">
        <f>1.0000000091</f>
        <v>1.0000000091000001</v>
      </c>
      <c r="R25" s="8">
        <f t="shared" ref="R25:R33" si="5">P25*Q25</f>
        <v>1.0000000091000001</v>
      </c>
      <c r="S25" s="374" t="str">
        <f t="shared" si="2"/>
        <v/>
      </c>
    </row>
    <row r="26" spans="1:19" s="8" customFormat="1" ht="21" customHeight="1">
      <c r="A26" s="119"/>
      <c r="B26" s="138" t="s">
        <v>2</v>
      </c>
      <c r="C26" s="139">
        <f>W146</f>
        <v>0.19999999999999998</v>
      </c>
      <c r="D26" s="140" t="str">
        <f>IFERROR(X146,"")</f>
        <v/>
      </c>
      <c r="E26" s="141">
        <f t="shared" si="0"/>
        <v>0</v>
      </c>
      <c r="F26" s="121"/>
      <c r="G26" s="145"/>
      <c r="H26" s="146"/>
      <c r="I26" s="121"/>
      <c r="J26" s="136" t="str">
        <f t="shared" si="3"/>
        <v/>
      </c>
      <c r="K26" s="137">
        <f t="shared" si="4"/>
        <v>1</v>
      </c>
      <c r="O26" s="8">
        <f>LARGE($R$24:$R$33,3)</f>
        <v>1.0000000088000001</v>
      </c>
      <c r="P26" s="375">
        <f t="shared" si="1"/>
        <v>1</v>
      </c>
      <c r="Q26" s="8">
        <f>1.0000000088</f>
        <v>1.0000000088000001</v>
      </c>
      <c r="R26" s="8">
        <f t="shared" si="5"/>
        <v>1.0000000088000001</v>
      </c>
      <c r="S26" s="374" t="str">
        <f t="shared" si="2"/>
        <v/>
      </c>
    </row>
    <row r="27" spans="1:19" s="8" customFormat="1" ht="21" customHeight="1">
      <c r="A27" s="119"/>
      <c r="B27" s="138" t="s">
        <v>33</v>
      </c>
      <c r="C27" s="139">
        <f>AA146</f>
        <v>0.19999999999999998</v>
      </c>
      <c r="D27" s="140" t="str">
        <f>IFERROR(AB146,"")</f>
        <v/>
      </c>
      <c r="E27" s="141">
        <f t="shared" si="0"/>
        <v>0</v>
      </c>
      <c r="F27" s="121"/>
      <c r="G27" s="145"/>
      <c r="H27" s="330" t="str">
        <f>IF(B33=AH147,"","ERRO!")</f>
        <v/>
      </c>
      <c r="I27" s="121"/>
      <c r="J27" s="136" t="str">
        <f t="shared" si="3"/>
        <v/>
      </c>
      <c r="K27" s="137">
        <f t="shared" si="4"/>
        <v>1</v>
      </c>
      <c r="O27" s="8">
        <f>LARGE($R$24:$R$33,4)</f>
        <v>1.0000000077</v>
      </c>
      <c r="P27" s="375">
        <f t="shared" si="1"/>
        <v>1</v>
      </c>
      <c r="Q27" s="8">
        <f>1.0000000077</f>
        <v>1.0000000077</v>
      </c>
      <c r="R27" s="8">
        <f t="shared" si="5"/>
        <v>1.0000000077</v>
      </c>
      <c r="S27" s="374" t="str">
        <f t="shared" si="2"/>
        <v/>
      </c>
    </row>
    <row r="28" spans="1:19" s="8" customFormat="1" ht="21" customHeight="1">
      <c r="A28" s="119"/>
      <c r="B28" s="147" t="s">
        <v>32</v>
      </c>
      <c r="C28" s="148">
        <f>AE146</f>
        <v>0.19999999999999998</v>
      </c>
      <c r="D28" s="149">
        <f>IFERROR(AF146,"")</f>
        <v>5</v>
      </c>
      <c r="E28" s="150">
        <f t="shared" si="0"/>
        <v>0.99999999999999989</v>
      </c>
      <c r="F28" s="121"/>
      <c r="I28" s="121"/>
      <c r="J28" s="136" t="str">
        <f t="shared" si="3"/>
        <v/>
      </c>
      <c r="K28" s="137">
        <f t="shared" si="4"/>
        <v>1</v>
      </c>
      <c r="O28" s="8">
        <f>LARGE($R$24:$R$33,5)</f>
        <v>1.0000000066000001</v>
      </c>
      <c r="P28" s="375">
        <f t="shared" si="1"/>
        <v>1</v>
      </c>
      <c r="Q28" s="8">
        <f>1.0000000066</f>
        <v>1.0000000066000001</v>
      </c>
      <c r="R28" s="8">
        <f t="shared" si="5"/>
        <v>1.0000000066000001</v>
      </c>
      <c r="S28" s="374" t="str">
        <f t="shared" si="2"/>
        <v/>
      </c>
    </row>
    <row r="29" spans="1:19" s="8" customFormat="1" ht="21" customHeight="1">
      <c r="A29" s="119"/>
      <c r="B29" s="152" t="s">
        <v>29</v>
      </c>
      <c r="C29" s="153">
        <f>SUM(C24:C28)</f>
        <v>0.99999999999999989</v>
      </c>
      <c r="D29" s="154"/>
      <c r="E29" s="164">
        <f>IF(SUM(E24:E28)=0,"",SUM(E24:E28))</f>
        <v>0.99999999999999989</v>
      </c>
      <c r="F29" s="121"/>
      <c r="I29" s="121"/>
      <c r="J29" s="136" t="str">
        <f t="shared" si="3"/>
        <v/>
      </c>
      <c r="K29" s="137">
        <f t="shared" si="4"/>
        <v>1</v>
      </c>
      <c r="O29" s="8">
        <f>LARGE($R$24:$R$33,6)</f>
        <v>1.0000000055</v>
      </c>
      <c r="P29" s="375">
        <f t="shared" si="1"/>
        <v>1</v>
      </c>
      <c r="Q29" s="8">
        <f>1.0000000055</f>
        <v>1.0000000055</v>
      </c>
      <c r="R29" s="8">
        <f t="shared" si="5"/>
        <v>1.0000000055</v>
      </c>
      <c r="S29" s="374" t="str">
        <f t="shared" si="2"/>
        <v/>
      </c>
    </row>
    <row r="30" spans="1:19" s="8" customFormat="1" ht="21" customHeight="1">
      <c r="A30" s="119"/>
      <c r="B30" s="121"/>
      <c r="C30" s="121"/>
      <c r="D30" s="121"/>
      <c r="E30" s="121"/>
      <c r="F30" s="121"/>
      <c r="I30" s="121"/>
      <c r="J30" s="136" t="str">
        <f t="shared" si="3"/>
        <v/>
      </c>
      <c r="K30" s="137">
        <f t="shared" si="4"/>
        <v>1</v>
      </c>
      <c r="O30" s="8">
        <f>LARGE($R$24:$R$33,7)</f>
        <v>1.0000000043999999</v>
      </c>
      <c r="P30" s="375">
        <f t="shared" si="1"/>
        <v>1</v>
      </c>
      <c r="Q30" s="8">
        <f>1.0000000044</f>
        <v>1.0000000043999999</v>
      </c>
      <c r="R30" s="8">
        <f t="shared" si="5"/>
        <v>1.0000000043999999</v>
      </c>
      <c r="S30" s="374" t="str">
        <f t="shared" si="2"/>
        <v/>
      </c>
    </row>
    <row r="31" spans="1:19" s="8" customFormat="1" ht="21" customHeight="1">
      <c r="A31" s="119"/>
      <c r="B31" s="514" t="s">
        <v>127</v>
      </c>
      <c r="C31" s="515"/>
      <c r="D31" s="516"/>
      <c r="E31" s="424"/>
      <c r="F31" s="121"/>
      <c r="I31" s="121"/>
      <c r="J31" s="136" t="str">
        <f t="shared" si="3"/>
        <v/>
      </c>
      <c r="K31" s="137">
        <f t="shared" si="4"/>
        <v>1</v>
      </c>
      <c r="O31" s="8">
        <f>LARGE($R$24:$R$33,8)</f>
        <v>1.0000000033000001</v>
      </c>
      <c r="P31" s="375">
        <f t="shared" si="1"/>
        <v>1</v>
      </c>
      <c r="Q31" s="8">
        <f>1.0000000033</f>
        <v>1.0000000033000001</v>
      </c>
      <c r="R31" s="8">
        <f t="shared" si="5"/>
        <v>1.0000000033000001</v>
      </c>
      <c r="S31" s="374" t="str">
        <f t="shared" si="2"/>
        <v/>
      </c>
    </row>
    <row r="32" spans="1:19" s="8" customFormat="1" ht="21" customHeight="1">
      <c r="A32" s="119"/>
      <c r="B32" s="517"/>
      <c r="C32" s="518"/>
      <c r="D32" s="519"/>
      <c r="E32" s="424"/>
      <c r="F32" s="121"/>
      <c r="I32" s="121"/>
      <c r="J32" s="136" t="str">
        <f t="shared" si="3"/>
        <v/>
      </c>
      <c r="K32" s="137">
        <f t="shared" si="4"/>
        <v>1</v>
      </c>
      <c r="O32" s="8">
        <f>LARGE($R$24:$R$33,9)</f>
        <v>1.0000000022</v>
      </c>
      <c r="P32" s="375">
        <f t="shared" si="1"/>
        <v>1</v>
      </c>
      <c r="Q32" s="8">
        <f>1.0000000022</f>
        <v>1.0000000022</v>
      </c>
      <c r="R32" s="8">
        <f t="shared" si="5"/>
        <v>1.0000000022</v>
      </c>
      <c r="S32" s="374" t="str">
        <f t="shared" si="2"/>
        <v/>
      </c>
    </row>
    <row r="33" spans="1:16384" s="8" customFormat="1" ht="21" customHeight="1">
      <c r="A33" s="119"/>
      <c r="B33" s="520">
        <f>E29</f>
        <v>0.99999999999999989</v>
      </c>
      <c r="C33" s="521"/>
      <c r="D33" s="522"/>
      <c r="E33" s="167"/>
      <c r="F33" s="121"/>
      <c r="I33" s="121"/>
      <c r="J33" s="384" t="str">
        <f t="shared" si="3"/>
        <v/>
      </c>
      <c r="K33" s="385">
        <f t="shared" si="4"/>
        <v>1</v>
      </c>
      <c r="O33" s="8">
        <f>LARGE($R$24:$R$33,10)</f>
        <v>1.0000000011000001</v>
      </c>
      <c r="P33" s="375">
        <f t="shared" si="1"/>
        <v>1</v>
      </c>
      <c r="Q33" s="8">
        <f>1.0000000011</f>
        <v>1.0000000011000001</v>
      </c>
      <c r="R33" s="8">
        <f t="shared" si="5"/>
        <v>1.0000000011000001</v>
      </c>
      <c r="S33" s="374" t="str">
        <f t="shared" si="2"/>
        <v/>
      </c>
    </row>
    <row r="34" spans="1:16384" s="8" customFormat="1" ht="23">
      <c r="A34" s="119"/>
      <c r="B34" s="523"/>
      <c r="C34" s="524"/>
      <c r="D34" s="525"/>
      <c r="E34" s="157"/>
      <c r="F34" s="121"/>
      <c r="I34" s="121"/>
      <c r="L34" s="121"/>
      <c r="M34" s="121"/>
      <c r="N34" s="120"/>
    </row>
    <row r="35" spans="1:16384" s="8" customFormat="1" ht="20.25" hidden="1" customHeight="1">
      <c r="A35" s="119"/>
      <c r="B35" s="121"/>
      <c r="C35" s="160"/>
      <c r="D35" s="160"/>
      <c r="E35" s="160"/>
      <c r="F35" s="121"/>
      <c r="I35" s="161"/>
      <c r="J35" s="161"/>
      <c r="K35" s="161"/>
      <c r="L35" s="161"/>
      <c r="M35" s="161"/>
      <c r="N35" s="162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</row>
    <row r="36" spans="1:16384" s="56" customFormat="1" hidden="1">
      <c r="A36" s="112"/>
      <c r="B36" s="3"/>
      <c r="C36" s="3"/>
      <c r="D36" s="3"/>
      <c r="E36" s="3"/>
      <c r="F36" s="3"/>
      <c r="I36" s="55"/>
      <c r="J36" s="55"/>
      <c r="K36" s="55"/>
      <c r="L36" s="55"/>
      <c r="M36" s="55"/>
      <c r="N36" s="113"/>
      <c r="P36" s="3"/>
      <c r="Q36" s="3"/>
      <c r="R36" s="3"/>
      <c r="S36" s="3"/>
    </row>
    <row r="37" spans="1:16384" s="56" customFormat="1" hidden="1">
      <c r="A37" s="112"/>
      <c r="B37" s="3"/>
      <c r="C37" s="8"/>
      <c r="D37" s="8"/>
      <c r="E37" s="8"/>
      <c r="F37" s="8"/>
      <c r="M37" s="55"/>
      <c r="N37" s="114"/>
      <c r="O37" s="115"/>
      <c r="P37" s="151"/>
      <c r="Q37" s="121" t="e">
        <f>IF(AI146=AH147,"","ERRO!")</f>
        <v>#VALUE!</v>
      </c>
      <c r="R37" s="3"/>
      <c r="S37" s="3"/>
    </row>
    <row r="38" spans="1:16384" s="56" customFormat="1" hidden="1">
      <c r="A38" s="113"/>
      <c r="B38" s="8"/>
      <c r="C38" s="113"/>
      <c r="D38" s="113"/>
      <c r="E38" s="113"/>
      <c r="F38" s="8"/>
      <c r="N38" s="114"/>
      <c r="O38" s="115"/>
      <c r="P38" s="121"/>
      <c r="Q38" s="121" t="str">
        <f>IF(E29=B33,"","ERRO!")</f>
        <v/>
      </c>
      <c r="R38" s="3"/>
      <c r="S38" s="3"/>
    </row>
    <row r="39" spans="1:16384" ht="13.5" hidden="1" customHeight="1">
      <c r="A39" s="112"/>
      <c r="B39" s="112"/>
      <c r="C39" s="56"/>
      <c r="D39" s="56"/>
      <c r="E39" s="56"/>
      <c r="F39" s="112"/>
      <c r="I39" s="112"/>
      <c r="J39" s="112"/>
      <c r="K39" s="112"/>
      <c r="L39" s="112"/>
      <c r="M39" s="112"/>
      <c r="N39" s="113"/>
      <c r="O39" s="112"/>
      <c r="P39" s="151" t="s">
        <v>126</v>
      </c>
      <c r="Q39" s="121" t="s">
        <v>110</v>
      </c>
      <c r="R39" s="3"/>
      <c r="S39" s="3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  <c r="IW39" s="38"/>
      <c r="IX39" s="38"/>
      <c r="IY39" s="38"/>
      <c r="IZ39" s="38"/>
      <c r="JA39" s="38"/>
      <c r="JB39" s="38"/>
      <c r="JC39" s="38"/>
      <c r="JD39" s="38"/>
      <c r="JE39" s="38"/>
      <c r="JF39" s="38"/>
      <c r="JG39" s="38"/>
      <c r="JH39" s="38"/>
      <c r="JI39" s="38"/>
      <c r="JJ39" s="38"/>
      <c r="JK39" s="38"/>
      <c r="JL39" s="38"/>
      <c r="JM39" s="38"/>
      <c r="JN39" s="38"/>
      <c r="JO39" s="38"/>
      <c r="JP39" s="38"/>
      <c r="JQ39" s="38"/>
      <c r="JR39" s="38"/>
      <c r="JS39" s="38"/>
      <c r="JT39" s="38"/>
      <c r="JU39" s="38"/>
      <c r="JV39" s="38"/>
      <c r="JW39" s="38"/>
      <c r="JX39" s="38"/>
      <c r="JY39" s="38"/>
      <c r="JZ39" s="38"/>
      <c r="KA39" s="38"/>
      <c r="KB39" s="38"/>
      <c r="KC39" s="38"/>
      <c r="KD39" s="38"/>
      <c r="KE39" s="38"/>
      <c r="KF39" s="38"/>
      <c r="KG39" s="38"/>
      <c r="KH39" s="38"/>
      <c r="KI39" s="38"/>
      <c r="KJ39" s="38"/>
      <c r="KK39" s="38"/>
      <c r="KL39" s="38"/>
      <c r="KM39" s="38"/>
      <c r="KN39" s="38"/>
      <c r="KO39" s="38"/>
      <c r="KP39" s="38"/>
      <c r="KQ39" s="38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8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8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8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38"/>
      <c r="NT39" s="38"/>
      <c r="NU39" s="38"/>
      <c r="NV39" s="38"/>
      <c r="NW39" s="38"/>
      <c r="NX39" s="38"/>
      <c r="NY39" s="38"/>
      <c r="NZ39" s="38"/>
      <c r="OA39" s="38"/>
      <c r="OB39" s="38"/>
      <c r="OC39" s="38"/>
      <c r="OD39" s="38"/>
      <c r="OE39" s="38"/>
      <c r="OF39" s="38"/>
      <c r="OG39" s="38"/>
      <c r="OH39" s="38"/>
      <c r="OI39" s="38"/>
      <c r="OJ39" s="38"/>
      <c r="OK39" s="38"/>
      <c r="OL39" s="38"/>
      <c r="OM39" s="38"/>
      <c r="ON39" s="38"/>
      <c r="OO39" s="38"/>
      <c r="OP39" s="38"/>
      <c r="OQ39" s="38"/>
      <c r="OR39" s="38"/>
      <c r="OS39" s="38"/>
      <c r="OT39" s="38"/>
      <c r="OU39" s="38"/>
      <c r="OV39" s="38"/>
      <c r="OW39" s="38"/>
      <c r="OX39" s="38"/>
      <c r="OY39" s="38"/>
      <c r="OZ39" s="38"/>
      <c r="PA39" s="38"/>
      <c r="PB39" s="38"/>
      <c r="PC39" s="38"/>
      <c r="PD39" s="38"/>
      <c r="PE39" s="38"/>
      <c r="PF39" s="38"/>
      <c r="PG39" s="38"/>
      <c r="PH39" s="38"/>
      <c r="PI39" s="38"/>
      <c r="PJ39" s="38"/>
      <c r="PK39" s="38"/>
      <c r="PL39" s="38"/>
      <c r="PM39" s="38"/>
      <c r="PN39" s="38"/>
      <c r="PO39" s="38"/>
      <c r="PP39" s="38"/>
      <c r="PQ39" s="38"/>
      <c r="PR39" s="38"/>
      <c r="PS39" s="38"/>
      <c r="PT39" s="38"/>
      <c r="PU39" s="38"/>
      <c r="PV39" s="38"/>
      <c r="PW39" s="38"/>
      <c r="PX39" s="38"/>
      <c r="PY39" s="38"/>
      <c r="PZ39" s="38"/>
      <c r="QA39" s="38"/>
      <c r="QB39" s="38"/>
      <c r="QC39" s="38"/>
      <c r="QD39" s="38"/>
      <c r="QE39" s="38"/>
      <c r="QF39" s="38"/>
      <c r="QG39" s="38"/>
      <c r="QH39" s="38"/>
      <c r="QI39" s="38"/>
      <c r="QJ39" s="38"/>
      <c r="QK39" s="38"/>
      <c r="QL39" s="38"/>
      <c r="QM39" s="38"/>
      <c r="QN39" s="38"/>
      <c r="QO39" s="38"/>
      <c r="QP39" s="38"/>
      <c r="QQ39" s="38"/>
      <c r="QR39" s="38"/>
      <c r="QS39" s="38"/>
      <c r="QT39" s="38"/>
      <c r="QU39" s="38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8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8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8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8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8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8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8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8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8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8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8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8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8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8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8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8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8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8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8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E39" s="38"/>
      <c r="AGF39" s="38"/>
      <c r="AGG39" s="38"/>
      <c r="AGH39" s="38"/>
      <c r="AGI39" s="38"/>
      <c r="AGJ39" s="38"/>
      <c r="AGK39" s="38"/>
      <c r="AGL39" s="38"/>
      <c r="AGM39" s="38"/>
      <c r="AGN39" s="38"/>
      <c r="AGO39" s="38"/>
      <c r="AGP39" s="38"/>
      <c r="AGQ39" s="38"/>
      <c r="AGR39" s="38"/>
      <c r="AGS39" s="38"/>
      <c r="AGT39" s="38"/>
      <c r="AGU39" s="38"/>
      <c r="AGV39" s="38"/>
      <c r="AGW39" s="38"/>
      <c r="AGX39" s="38"/>
      <c r="AGY39" s="38"/>
      <c r="AGZ39" s="38"/>
      <c r="AHA39" s="38"/>
      <c r="AHB39" s="38"/>
      <c r="AHC39" s="38"/>
      <c r="AHD39" s="38"/>
      <c r="AHE39" s="38"/>
      <c r="AHF39" s="38"/>
      <c r="AHG39" s="38"/>
      <c r="AHH39" s="38"/>
      <c r="AHI39" s="38"/>
      <c r="AHJ39" s="38"/>
      <c r="AHK39" s="38"/>
      <c r="AHL39" s="38"/>
      <c r="AHM39" s="38"/>
      <c r="AHN39" s="38"/>
      <c r="AHO39" s="38"/>
      <c r="AHP39" s="38"/>
      <c r="AHQ39" s="38"/>
      <c r="AHR39" s="38"/>
      <c r="AHS39" s="38"/>
      <c r="AHT39" s="38"/>
      <c r="AHU39" s="38"/>
      <c r="AHV39" s="38"/>
      <c r="AHW39" s="38"/>
      <c r="AHX39" s="38"/>
      <c r="AHY39" s="38"/>
      <c r="AHZ39" s="38"/>
      <c r="AIA39" s="38"/>
      <c r="AIB39" s="38"/>
      <c r="AIC39" s="38"/>
      <c r="AID39" s="38"/>
      <c r="AIE39" s="38"/>
      <c r="AIF39" s="38"/>
      <c r="AIG39" s="38"/>
      <c r="AIH39" s="38"/>
      <c r="AII39" s="38"/>
      <c r="AIJ39" s="38"/>
      <c r="AIK39" s="38"/>
      <c r="AIL39" s="38"/>
      <c r="AIM39" s="38"/>
      <c r="AIN39" s="38"/>
      <c r="AIO39" s="38"/>
      <c r="AIP39" s="38"/>
      <c r="AIQ39" s="38"/>
      <c r="AIR39" s="38"/>
      <c r="AIS39" s="38"/>
      <c r="AIT39" s="38"/>
      <c r="AIU39" s="38"/>
      <c r="AIV39" s="38"/>
      <c r="AIW39" s="38"/>
      <c r="AIX39" s="38"/>
      <c r="AIY39" s="38"/>
      <c r="AIZ39" s="38"/>
      <c r="AJA39" s="38"/>
      <c r="AJB39" s="38"/>
      <c r="AJC39" s="38"/>
      <c r="AJD39" s="38"/>
      <c r="AJE39" s="38"/>
      <c r="AJF39" s="38"/>
      <c r="AJG39" s="38"/>
      <c r="AJH39" s="38"/>
      <c r="AJI39" s="38"/>
      <c r="AJJ39" s="38"/>
      <c r="AJK39" s="38"/>
      <c r="AJL39" s="38"/>
      <c r="AJM39" s="38"/>
      <c r="AJN39" s="38"/>
      <c r="AJO39" s="38"/>
      <c r="AJP39" s="38"/>
      <c r="AJQ39" s="38"/>
      <c r="AJR39" s="38"/>
      <c r="AJS39" s="38"/>
      <c r="AJT39" s="38"/>
      <c r="AJU39" s="38"/>
      <c r="AJV39" s="38"/>
      <c r="AJW39" s="38"/>
      <c r="AJX39" s="38"/>
      <c r="AJY39" s="38"/>
      <c r="AJZ39" s="38"/>
      <c r="AKA39" s="38"/>
      <c r="AKB39" s="38"/>
      <c r="AKC39" s="38"/>
      <c r="AKD39" s="38"/>
      <c r="AKE39" s="38"/>
      <c r="AKF39" s="38"/>
      <c r="AKG39" s="38"/>
      <c r="AKH39" s="38"/>
      <c r="AKI39" s="38"/>
      <c r="AKJ39" s="38"/>
      <c r="AKK39" s="38"/>
      <c r="AKL39" s="38"/>
      <c r="AKM39" s="38"/>
      <c r="AKN39" s="38"/>
      <c r="AKO39" s="38"/>
      <c r="AKP39" s="38"/>
      <c r="AKQ39" s="38"/>
      <c r="AKR39" s="38"/>
      <c r="AKS39" s="38"/>
      <c r="AKT39" s="38"/>
      <c r="AKU39" s="38"/>
      <c r="AKV39" s="38"/>
      <c r="AKW39" s="38"/>
      <c r="AKX39" s="38"/>
      <c r="AKY39" s="38"/>
      <c r="AKZ39" s="38"/>
      <c r="ALA39" s="38"/>
      <c r="ALB39" s="38"/>
      <c r="ALC39" s="38"/>
      <c r="ALD39" s="38"/>
      <c r="ALE39" s="38"/>
      <c r="ALF39" s="38"/>
      <c r="ALG39" s="38"/>
      <c r="ALH39" s="38"/>
      <c r="ALI39" s="38"/>
      <c r="ALJ39" s="38"/>
      <c r="ALK39" s="38"/>
      <c r="ALL39" s="38"/>
      <c r="ALM39" s="38"/>
      <c r="ALN39" s="38"/>
      <c r="ALO39" s="38"/>
      <c r="ALP39" s="38"/>
      <c r="ALQ39" s="38"/>
      <c r="ALR39" s="38"/>
      <c r="ALS39" s="38"/>
      <c r="ALT39" s="38"/>
      <c r="ALU39" s="38"/>
      <c r="ALV39" s="38"/>
      <c r="ALW39" s="38"/>
      <c r="ALX39" s="38"/>
      <c r="ALY39" s="38"/>
      <c r="ALZ39" s="38"/>
      <c r="AMA39" s="38"/>
      <c r="AMB39" s="38"/>
      <c r="AMC39" s="38"/>
      <c r="AMD39" s="38"/>
      <c r="AME39" s="38"/>
      <c r="AMF39" s="38"/>
      <c r="AMG39" s="38"/>
      <c r="AMH39" s="38"/>
      <c r="AMI39" s="38"/>
      <c r="AMJ39" s="38"/>
      <c r="AMK39" s="38"/>
      <c r="AML39" s="38"/>
      <c r="AMM39" s="38"/>
      <c r="AMN39" s="38"/>
      <c r="AMO39" s="38"/>
      <c r="AMP39" s="38"/>
      <c r="AMQ39" s="38"/>
      <c r="AMR39" s="38"/>
      <c r="AMS39" s="38"/>
      <c r="AMT39" s="38"/>
      <c r="AMU39" s="38"/>
      <c r="AMV39" s="38"/>
      <c r="AMW39" s="38"/>
      <c r="AMX39" s="38"/>
      <c r="AMY39" s="38"/>
      <c r="AMZ39" s="38"/>
      <c r="ANA39" s="38"/>
      <c r="ANB39" s="38"/>
      <c r="ANC39" s="38"/>
      <c r="AND39" s="38"/>
      <c r="ANE39" s="38"/>
      <c r="ANF39" s="38"/>
      <c r="ANG39" s="38"/>
      <c r="ANH39" s="38"/>
      <c r="ANI39" s="38"/>
      <c r="ANJ39" s="38"/>
      <c r="ANK39" s="38"/>
      <c r="ANL39" s="38"/>
      <c r="ANM39" s="38"/>
      <c r="ANN39" s="38"/>
      <c r="ANO39" s="38"/>
      <c r="ANP39" s="38"/>
      <c r="ANQ39" s="38"/>
      <c r="ANR39" s="38"/>
      <c r="ANS39" s="38"/>
      <c r="ANT39" s="38"/>
      <c r="ANU39" s="38"/>
      <c r="ANV39" s="38"/>
      <c r="ANW39" s="38"/>
      <c r="ANX39" s="38"/>
      <c r="ANY39" s="38"/>
      <c r="ANZ39" s="38"/>
      <c r="AOA39" s="38"/>
      <c r="AOB39" s="38"/>
      <c r="AOC39" s="38"/>
      <c r="AOD39" s="38"/>
      <c r="AOE39" s="38"/>
      <c r="AOF39" s="38"/>
      <c r="AOG39" s="38"/>
      <c r="AOH39" s="38"/>
      <c r="AOI39" s="38"/>
      <c r="AOJ39" s="38"/>
      <c r="AOK39" s="38"/>
      <c r="AOL39" s="38"/>
      <c r="AOM39" s="38"/>
      <c r="AON39" s="38"/>
      <c r="AOO39" s="38"/>
      <c r="AOP39" s="38"/>
      <c r="AOQ39" s="38"/>
      <c r="AOR39" s="38"/>
      <c r="AOS39" s="38"/>
      <c r="AOT39" s="38"/>
      <c r="AOU39" s="38"/>
      <c r="AOV39" s="38"/>
      <c r="AOW39" s="38"/>
      <c r="AOX39" s="38"/>
      <c r="AOY39" s="38"/>
      <c r="AOZ39" s="38"/>
      <c r="APA39" s="38"/>
      <c r="APB39" s="38"/>
      <c r="APC39" s="38"/>
      <c r="APD39" s="38"/>
      <c r="APE39" s="38"/>
      <c r="APF39" s="38"/>
      <c r="APG39" s="38"/>
      <c r="APH39" s="38"/>
      <c r="API39" s="38"/>
      <c r="APJ39" s="38"/>
      <c r="APK39" s="38"/>
      <c r="APL39" s="38"/>
      <c r="APM39" s="38"/>
      <c r="APN39" s="38"/>
      <c r="APO39" s="38"/>
      <c r="APP39" s="38"/>
      <c r="APQ39" s="38"/>
      <c r="APR39" s="38"/>
      <c r="APS39" s="38"/>
      <c r="APT39" s="38"/>
      <c r="APU39" s="38"/>
      <c r="APV39" s="38"/>
      <c r="APW39" s="38"/>
      <c r="APX39" s="38"/>
      <c r="APY39" s="38"/>
      <c r="APZ39" s="38"/>
      <c r="AQA39" s="38"/>
      <c r="AQB39" s="38"/>
      <c r="AQC39" s="38"/>
      <c r="AQD39" s="38"/>
      <c r="AQE39" s="38"/>
      <c r="AQF39" s="38"/>
      <c r="AQG39" s="38"/>
      <c r="AQH39" s="38"/>
      <c r="AQI39" s="38"/>
      <c r="AQJ39" s="38"/>
      <c r="AQK39" s="38"/>
      <c r="AQL39" s="38"/>
      <c r="AQM39" s="38"/>
      <c r="AQN39" s="38"/>
      <c r="AQO39" s="38"/>
      <c r="AQP39" s="38"/>
      <c r="AQQ39" s="38"/>
      <c r="AQR39" s="38"/>
      <c r="AQS39" s="38"/>
      <c r="AQT39" s="38"/>
      <c r="AQU39" s="38"/>
      <c r="AQV39" s="38"/>
      <c r="AQW39" s="38"/>
      <c r="AQX39" s="38"/>
      <c r="AQY39" s="38"/>
      <c r="AQZ39" s="38"/>
      <c r="ARA39" s="38"/>
      <c r="ARB39" s="38"/>
      <c r="ARC39" s="38"/>
      <c r="ARD39" s="38"/>
      <c r="ARE39" s="38"/>
      <c r="ARF39" s="38"/>
      <c r="ARG39" s="38"/>
      <c r="ARH39" s="38"/>
      <c r="ARI39" s="38"/>
      <c r="ARJ39" s="38"/>
      <c r="ARK39" s="38"/>
      <c r="ARL39" s="38"/>
      <c r="ARM39" s="38"/>
      <c r="ARN39" s="38"/>
      <c r="ARO39" s="38"/>
      <c r="ARP39" s="38"/>
      <c r="ARQ39" s="38"/>
      <c r="ARR39" s="38"/>
      <c r="ARS39" s="38"/>
      <c r="ART39" s="38"/>
      <c r="ARU39" s="38"/>
      <c r="ARV39" s="38"/>
      <c r="ARW39" s="38"/>
      <c r="ARX39" s="38"/>
      <c r="ARY39" s="38"/>
      <c r="ARZ39" s="38"/>
      <c r="ASA39" s="38"/>
      <c r="ASB39" s="38"/>
      <c r="ASC39" s="38"/>
      <c r="ASD39" s="38"/>
      <c r="ASE39" s="38"/>
      <c r="ASF39" s="38"/>
      <c r="ASG39" s="38"/>
      <c r="ASH39" s="38"/>
      <c r="ASI39" s="38"/>
      <c r="ASJ39" s="38"/>
      <c r="ASK39" s="38"/>
      <c r="ASL39" s="38"/>
      <c r="ASM39" s="38"/>
      <c r="ASN39" s="38"/>
      <c r="ASO39" s="38"/>
      <c r="ASP39" s="38"/>
      <c r="ASQ39" s="38"/>
      <c r="ASR39" s="38"/>
      <c r="ASS39" s="38"/>
      <c r="AST39" s="38"/>
      <c r="ASU39" s="38"/>
      <c r="ASV39" s="38"/>
      <c r="ASW39" s="38"/>
      <c r="ASX39" s="38"/>
      <c r="ASY39" s="38"/>
      <c r="ASZ39" s="38"/>
      <c r="ATA39" s="38"/>
      <c r="ATB39" s="38"/>
      <c r="ATC39" s="38"/>
      <c r="ATD39" s="38"/>
      <c r="ATE39" s="38"/>
      <c r="ATF39" s="38"/>
      <c r="ATG39" s="38"/>
      <c r="ATH39" s="38"/>
      <c r="ATI39" s="38"/>
      <c r="ATJ39" s="38"/>
      <c r="ATK39" s="38"/>
      <c r="ATL39" s="38"/>
      <c r="ATM39" s="38"/>
      <c r="ATN39" s="38"/>
      <c r="ATO39" s="38"/>
      <c r="ATP39" s="38"/>
      <c r="ATQ39" s="38"/>
      <c r="ATR39" s="38"/>
      <c r="ATS39" s="38"/>
      <c r="ATT39" s="38"/>
      <c r="ATU39" s="38"/>
      <c r="ATV39" s="38"/>
      <c r="ATW39" s="38"/>
      <c r="ATX39" s="38"/>
      <c r="ATY39" s="38"/>
      <c r="ATZ39" s="38"/>
      <c r="AUA39" s="38"/>
      <c r="AUB39" s="38"/>
      <c r="AUC39" s="38"/>
      <c r="AUD39" s="38"/>
      <c r="AUE39" s="38"/>
      <c r="AUF39" s="38"/>
      <c r="AUG39" s="38"/>
      <c r="AUH39" s="38"/>
      <c r="AUI39" s="38"/>
      <c r="AUJ39" s="38"/>
      <c r="AUK39" s="38"/>
      <c r="AUL39" s="38"/>
      <c r="AUM39" s="38"/>
      <c r="AUN39" s="38"/>
      <c r="AUO39" s="38"/>
      <c r="AUP39" s="38"/>
      <c r="AUQ39" s="38"/>
      <c r="AUR39" s="38"/>
      <c r="AUS39" s="38"/>
      <c r="AUT39" s="38"/>
      <c r="AUU39" s="38"/>
      <c r="AUV39" s="38"/>
      <c r="AUW39" s="38"/>
      <c r="AUX39" s="38"/>
      <c r="AUY39" s="38"/>
      <c r="AUZ39" s="38"/>
      <c r="AVA39" s="38"/>
      <c r="AVB39" s="38"/>
      <c r="AVC39" s="38"/>
      <c r="AVD39" s="38"/>
      <c r="AVE39" s="38"/>
      <c r="AVF39" s="38"/>
      <c r="AVG39" s="38"/>
      <c r="AVH39" s="38"/>
      <c r="AVI39" s="38"/>
      <c r="AVJ39" s="38"/>
      <c r="AVK39" s="38"/>
      <c r="AVL39" s="38"/>
      <c r="AVM39" s="38"/>
      <c r="AVN39" s="38"/>
      <c r="AVO39" s="38"/>
      <c r="AVP39" s="38"/>
      <c r="AVQ39" s="38"/>
      <c r="AVR39" s="38"/>
      <c r="AVS39" s="38"/>
      <c r="AVT39" s="38"/>
      <c r="AVU39" s="38"/>
      <c r="AVV39" s="38"/>
      <c r="AVW39" s="38"/>
      <c r="AVX39" s="38"/>
      <c r="AVY39" s="38"/>
      <c r="AVZ39" s="38"/>
      <c r="AWA39" s="38"/>
      <c r="AWB39" s="38"/>
      <c r="AWC39" s="38"/>
      <c r="AWD39" s="38"/>
      <c r="AWE39" s="38"/>
      <c r="AWF39" s="38"/>
      <c r="AWG39" s="38"/>
      <c r="AWH39" s="38"/>
      <c r="AWI39" s="38"/>
      <c r="AWJ39" s="38"/>
      <c r="AWK39" s="38"/>
      <c r="AWL39" s="38"/>
      <c r="AWM39" s="38"/>
      <c r="AWN39" s="38"/>
      <c r="AWO39" s="38"/>
      <c r="AWP39" s="38"/>
      <c r="AWQ39" s="38"/>
      <c r="AWR39" s="38"/>
      <c r="AWS39" s="38"/>
      <c r="AWT39" s="38"/>
      <c r="AWU39" s="38"/>
      <c r="AWV39" s="38"/>
      <c r="AWW39" s="38"/>
      <c r="AWX39" s="38"/>
      <c r="AWY39" s="38"/>
      <c r="AWZ39" s="38"/>
      <c r="AXA39" s="38"/>
      <c r="AXB39" s="38"/>
      <c r="AXC39" s="38"/>
      <c r="AXD39" s="38"/>
      <c r="AXE39" s="38"/>
      <c r="AXF39" s="38"/>
      <c r="AXG39" s="38"/>
      <c r="AXH39" s="38"/>
      <c r="AXI39" s="38"/>
      <c r="AXJ39" s="38"/>
      <c r="AXK39" s="38"/>
      <c r="AXL39" s="38"/>
      <c r="AXM39" s="38"/>
      <c r="AXN39" s="38"/>
      <c r="AXO39" s="38"/>
      <c r="AXP39" s="38"/>
      <c r="AXQ39" s="38"/>
      <c r="AXR39" s="38"/>
      <c r="AXS39" s="38"/>
      <c r="AXT39" s="38"/>
      <c r="AXU39" s="38"/>
      <c r="AXV39" s="38"/>
      <c r="AXW39" s="38"/>
      <c r="AXX39" s="38"/>
      <c r="AXY39" s="38"/>
      <c r="AXZ39" s="38"/>
      <c r="AYA39" s="38"/>
      <c r="AYB39" s="38"/>
      <c r="AYC39" s="38"/>
      <c r="AYD39" s="38"/>
      <c r="AYE39" s="38"/>
      <c r="AYF39" s="38"/>
      <c r="AYG39" s="38"/>
      <c r="AYH39" s="38"/>
      <c r="AYI39" s="38"/>
      <c r="AYJ39" s="38"/>
      <c r="AYK39" s="38"/>
      <c r="AYL39" s="38"/>
      <c r="AYM39" s="38"/>
      <c r="AYN39" s="38"/>
      <c r="AYO39" s="38"/>
      <c r="AYP39" s="38"/>
      <c r="AYQ39" s="38"/>
      <c r="AYR39" s="38"/>
      <c r="AYS39" s="38"/>
      <c r="AYT39" s="38"/>
      <c r="AYU39" s="38"/>
      <c r="AYV39" s="38"/>
      <c r="AYW39" s="38"/>
      <c r="AYX39" s="38"/>
      <c r="AYY39" s="38"/>
      <c r="AYZ39" s="38"/>
      <c r="AZA39" s="38"/>
      <c r="AZB39" s="38"/>
      <c r="AZC39" s="38"/>
      <c r="AZD39" s="38"/>
      <c r="AZE39" s="38"/>
      <c r="AZF39" s="38"/>
      <c r="AZG39" s="38"/>
      <c r="AZH39" s="38"/>
      <c r="AZI39" s="38"/>
      <c r="AZJ39" s="38"/>
      <c r="AZK39" s="38"/>
      <c r="AZL39" s="38"/>
      <c r="AZM39" s="38"/>
      <c r="AZN39" s="38"/>
      <c r="AZO39" s="38"/>
      <c r="AZP39" s="38"/>
      <c r="AZQ39" s="38"/>
      <c r="AZR39" s="38"/>
      <c r="AZS39" s="38"/>
      <c r="AZT39" s="38"/>
      <c r="AZU39" s="38"/>
      <c r="AZV39" s="38"/>
      <c r="AZW39" s="38"/>
      <c r="AZX39" s="38"/>
      <c r="AZY39" s="38"/>
      <c r="AZZ39" s="38"/>
      <c r="BAA39" s="38"/>
      <c r="BAB39" s="38"/>
      <c r="BAC39" s="38"/>
      <c r="BAD39" s="38"/>
      <c r="BAE39" s="38"/>
      <c r="BAF39" s="38"/>
      <c r="BAG39" s="38"/>
      <c r="BAH39" s="38"/>
      <c r="BAI39" s="38"/>
      <c r="BAJ39" s="38"/>
      <c r="BAK39" s="38"/>
      <c r="BAL39" s="38"/>
      <c r="BAM39" s="38"/>
      <c r="BAN39" s="38"/>
      <c r="BAO39" s="38"/>
      <c r="BAP39" s="38"/>
      <c r="BAQ39" s="38"/>
      <c r="BAR39" s="38"/>
      <c r="BAS39" s="38"/>
      <c r="BAT39" s="38"/>
      <c r="BAU39" s="38"/>
      <c r="BAV39" s="38"/>
      <c r="BAW39" s="38"/>
      <c r="BAX39" s="38"/>
      <c r="BAY39" s="38"/>
      <c r="BAZ39" s="38"/>
      <c r="BBA39" s="38"/>
      <c r="BBB39" s="38"/>
      <c r="BBC39" s="38"/>
      <c r="BBD39" s="38"/>
      <c r="BBE39" s="38"/>
      <c r="BBF39" s="38"/>
      <c r="BBG39" s="38"/>
      <c r="BBH39" s="38"/>
      <c r="BBI39" s="38"/>
      <c r="BBJ39" s="38"/>
      <c r="BBK39" s="38"/>
      <c r="BBL39" s="38"/>
      <c r="BBM39" s="38"/>
      <c r="BBN39" s="38"/>
      <c r="BBO39" s="38"/>
      <c r="BBP39" s="38"/>
      <c r="BBQ39" s="38"/>
      <c r="BBR39" s="38"/>
      <c r="BBS39" s="38"/>
      <c r="BBT39" s="38"/>
      <c r="BBU39" s="38"/>
      <c r="BBV39" s="38"/>
      <c r="BBW39" s="38"/>
      <c r="BBX39" s="38"/>
      <c r="BBY39" s="38"/>
      <c r="BBZ39" s="38"/>
      <c r="BCA39" s="38"/>
      <c r="BCB39" s="38"/>
      <c r="BCC39" s="38"/>
      <c r="BCD39" s="38"/>
      <c r="BCE39" s="38"/>
      <c r="BCF39" s="38"/>
      <c r="BCG39" s="38"/>
      <c r="BCH39" s="38"/>
      <c r="BCI39" s="38"/>
      <c r="BCJ39" s="38"/>
      <c r="BCK39" s="38"/>
      <c r="BCL39" s="38"/>
      <c r="BCM39" s="38"/>
      <c r="BCN39" s="38"/>
      <c r="BCO39" s="38"/>
      <c r="BCP39" s="38"/>
      <c r="BCQ39" s="38"/>
      <c r="BCR39" s="38"/>
      <c r="BCS39" s="38"/>
      <c r="BCT39" s="38"/>
      <c r="BCU39" s="38"/>
      <c r="BCV39" s="38"/>
      <c r="BCW39" s="38"/>
      <c r="BCX39" s="38"/>
      <c r="BCY39" s="38"/>
      <c r="BCZ39" s="38"/>
      <c r="BDA39" s="38"/>
      <c r="BDB39" s="38"/>
      <c r="BDC39" s="38"/>
      <c r="BDD39" s="38"/>
      <c r="BDE39" s="38"/>
      <c r="BDF39" s="38"/>
      <c r="BDG39" s="38"/>
      <c r="BDH39" s="38"/>
      <c r="BDI39" s="38"/>
      <c r="BDJ39" s="38"/>
      <c r="BDK39" s="38"/>
      <c r="BDL39" s="38"/>
      <c r="BDM39" s="38"/>
      <c r="BDN39" s="38"/>
      <c r="BDO39" s="38"/>
      <c r="BDP39" s="38"/>
      <c r="BDQ39" s="38"/>
      <c r="BDR39" s="38"/>
      <c r="BDS39" s="38"/>
      <c r="BDT39" s="38"/>
      <c r="BDU39" s="38"/>
      <c r="BDV39" s="38"/>
      <c r="BDW39" s="38"/>
      <c r="BDX39" s="38"/>
      <c r="BDY39" s="38"/>
      <c r="BDZ39" s="38"/>
      <c r="BEA39" s="38"/>
      <c r="BEB39" s="38"/>
      <c r="BEC39" s="38"/>
      <c r="BED39" s="38"/>
      <c r="BEE39" s="38"/>
      <c r="BEF39" s="38"/>
      <c r="BEG39" s="38"/>
      <c r="BEH39" s="38"/>
      <c r="BEI39" s="38"/>
      <c r="BEJ39" s="38"/>
      <c r="BEK39" s="38"/>
      <c r="BEL39" s="38"/>
      <c r="BEM39" s="38"/>
      <c r="BEN39" s="38"/>
      <c r="BEO39" s="38"/>
      <c r="BEP39" s="38"/>
      <c r="BEQ39" s="38"/>
      <c r="BER39" s="38"/>
      <c r="BES39" s="38"/>
      <c r="BET39" s="38"/>
      <c r="BEU39" s="38"/>
      <c r="BEV39" s="38"/>
      <c r="BEW39" s="38"/>
      <c r="BEX39" s="38"/>
      <c r="BEY39" s="38"/>
      <c r="BEZ39" s="38"/>
      <c r="BFA39" s="38"/>
      <c r="BFB39" s="38"/>
      <c r="BFC39" s="38"/>
      <c r="BFD39" s="38"/>
      <c r="BFE39" s="38"/>
      <c r="BFF39" s="38"/>
      <c r="BFG39" s="38"/>
      <c r="BFH39" s="38"/>
      <c r="BFI39" s="38"/>
      <c r="BFJ39" s="38"/>
      <c r="BFK39" s="38"/>
      <c r="BFL39" s="38"/>
      <c r="BFM39" s="38"/>
      <c r="BFN39" s="38"/>
      <c r="BFO39" s="38"/>
      <c r="BFP39" s="38"/>
      <c r="BFQ39" s="38"/>
      <c r="BFR39" s="38"/>
      <c r="BFS39" s="38"/>
      <c r="BFT39" s="38"/>
      <c r="BFU39" s="38"/>
      <c r="BFV39" s="38"/>
      <c r="BFW39" s="38"/>
      <c r="BFX39" s="38"/>
      <c r="BFY39" s="38"/>
      <c r="BFZ39" s="38"/>
      <c r="BGA39" s="38"/>
      <c r="BGB39" s="38"/>
      <c r="BGC39" s="38"/>
      <c r="BGD39" s="38"/>
      <c r="BGE39" s="38"/>
      <c r="BGF39" s="38"/>
      <c r="BGG39" s="38"/>
      <c r="BGH39" s="38"/>
      <c r="BGI39" s="38"/>
      <c r="BGJ39" s="38"/>
      <c r="BGK39" s="38"/>
      <c r="BGL39" s="38"/>
      <c r="BGM39" s="38"/>
      <c r="BGN39" s="38"/>
      <c r="BGO39" s="38"/>
      <c r="BGP39" s="38"/>
      <c r="BGQ39" s="38"/>
      <c r="BGR39" s="38"/>
      <c r="BGS39" s="38"/>
      <c r="BGT39" s="38"/>
      <c r="BGU39" s="38"/>
      <c r="BGV39" s="38"/>
      <c r="BGW39" s="38"/>
      <c r="BGX39" s="38"/>
      <c r="BGY39" s="38"/>
      <c r="BGZ39" s="38"/>
      <c r="BHA39" s="38"/>
      <c r="BHB39" s="38"/>
      <c r="BHC39" s="38"/>
      <c r="BHD39" s="38"/>
      <c r="BHE39" s="38"/>
      <c r="BHF39" s="38"/>
      <c r="BHG39" s="38"/>
      <c r="BHH39" s="38"/>
      <c r="BHI39" s="38"/>
      <c r="BHJ39" s="38"/>
      <c r="BHK39" s="38"/>
      <c r="BHL39" s="38"/>
      <c r="BHM39" s="38"/>
      <c r="BHN39" s="38"/>
      <c r="BHO39" s="38"/>
      <c r="BHP39" s="38"/>
      <c r="BHQ39" s="38"/>
      <c r="BHR39" s="38"/>
      <c r="BHS39" s="38"/>
      <c r="BHT39" s="38"/>
      <c r="BHU39" s="38"/>
      <c r="BHV39" s="38"/>
      <c r="BHW39" s="38"/>
      <c r="BHX39" s="38"/>
      <c r="BHY39" s="38"/>
      <c r="BHZ39" s="38"/>
      <c r="BIA39" s="38"/>
      <c r="BIB39" s="38"/>
      <c r="BIC39" s="38"/>
      <c r="BID39" s="38"/>
      <c r="BIE39" s="38"/>
      <c r="BIF39" s="38"/>
      <c r="BIG39" s="38"/>
      <c r="BIH39" s="38"/>
      <c r="BII39" s="38"/>
      <c r="BIJ39" s="38"/>
      <c r="BIK39" s="38"/>
      <c r="BIL39" s="38"/>
      <c r="BIM39" s="38"/>
      <c r="BIN39" s="38"/>
      <c r="BIO39" s="38"/>
      <c r="BIP39" s="38"/>
      <c r="BIQ39" s="38"/>
      <c r="BIR39" s="38"/>
      <c r="BIS39" s="38"/>
      <c r="BIT39" s="38"/>
      <c r="BIU39" s="38"/>
      <c r="BIV39" s="38"/>
      <c r="BIW39" s="38"/>
      <c r="BIX39" s="38"/>
      <c r="BIY39" s="38"/>
      <c r="BIZ39" s="38"/>
      <c r="BJA39" s="38"/>
      <c r="BJB39" s="38"/>
      <c r="BJC39" s="38"/>
      <c r="BJD39" s="38"/>
      <c r="BJE39" s="38"/>
      <c r="BJF39" s="38"/>
      <c r="BJG39" s="38"/>
      <c r="BJH39" s="38"/>
      <c r="BJI39" s="38"/>
      <c r="BJJ39" s="38"/>
      <c r="BJK39" s="38"/>
      <c r="BJL39" s="38"/>
      <c r="BJM39" s="38"/>
      <c r="BJN39" s="38"/>
      <c r="BJO39" s="38"/>
      <c r="BJP39" s="38"/>
      <c r="BJQ39" s="38"/>
      <c r="BJR39" s="38"/>
      <c r="BJS39" s="38"/>
      <c r="BJT39" s="38"/>
      <c r="BJU39" s="38"/>
      <c r="BJV39" s="38"/>
      <c r="BJW39" s="38"/>
      <c r="BJX39" s="38"/>
      <c r="BJY39" s="38"/>
      <c r="BJZ39" s="38"/>
      <c r="BKA39" s="38"/>
      <c r="BKB39" s="38"/>
      <c r="BKC39" s="38"/>
      <c r="BKD39" s="38"/>
      <c r="BKE39" s="38"/>
      <c r="BKF39" s="38"/>
      <c r="BKG39" s="38"/>
      <c r="BKH39" s="38"/>
      <c r="BKI39" s="38"/>
      <c r="BKJ39" s="38"/>
      <c r="BKK39" s="38"/>
      <c r="BKL39" s="38"/>
      <c r="BKM39" s="38"/>
      <c r="BKN39" s="38"/>
      <c r="BKO39" s="38"/>
      <c r="BKP39" s="38"/>
      <c r="BKQ39" s="38"/>
      <c r="BKR39" s="38"/>
      <c r="BKS39" s="38"/>
      <c r="BKT39" s="38"/>
      <c r="BKU39" s="38"/>
      <c r="BKV39" s="38"/>
      <c r="BKW39" s="38"/>
      <c r="BKX39" s="38"/>
      <c r="BKY39" s="38"/>
      <c r="BKZ39" s="38"/>
      <c r="BLA39" s="38"/>
      <c r="BLB39" s="38"/>
      <c r="BLC39" s="38"/>
      <c r="BLD39" s="38"/>
      <c r="BLE39" s="38"/>
      <c r="BLF39" s="38"/>
      <c r="BLG39" s="38"/>
      <c r="BLH39" s="38"/>
      <c r="BLI39" s="38"/>
      <c r="BLJ39" s="38"/>
      <c r="BLK39" s="38"/>
      <c r="BLL39" s="38"/>
      <c r="BLM39" s="38"/>
      <c r="BLN39" s="38"/>
      <c r="BLO39" s="38"/>
      <c r="BLP39" s="38"/>
      <c r="BLQ39" s="38"/>
      <c r="BLR39" s="38"/>
      <c r="BLS39" s="38"/>
      <c r="BLT39" s="38"/>
      <c r="BLU39" s="38"/>
      <c r="BLV39" s="38"/>
      <c r="BLW39" s="38"/>
      <c r="BLX39" s="38"/>
      <c r="BLY39" s="38"/>
      <c r="BLZ39" s="38"/>
      <c r="BMA39" s="38"/>
      <c r="BMB39" s="38"/>
      <c r="BMC39" s="38"/>
      <c r="BMD39" s="38"/>
      <c r="BME39" s="38"/>
      <c r="BMF39" s="38"/>
      <c r="BMG39" s="38"/>
      <c r="BMH39" s="38"/>
      <c r="BMI39" s="38"/>
      <c r="BMJ39" s="38"/>
      <c r="BMK39" s="38"/>
      <c r="BML39" s="38"/>
      <c r="BMM39" s="38"/>
      <c r="BMN39" s="38"/>
      <c r="BMO39" s="38"/>
      <c r="BMP39" s="38"/>
      <c r="BMQ39" s="38"/>
      <c r="BMR39" s="38"/>
      <c r="BMS39" s="38"/>
      <c r="BMT39" s="38"/>
      <c r="BMU39" s="38"/>
      <c r="BMV39" s="38"/>
      <c r="BMW39" s="38"/>
      <c r="BMX39" s="38"/>
      <c r="BMY39" s="38"/>
      <c r="BMZ39" s="38"/>
      <c r="BNA39" s="38"/>
      <c r="BNB39" s="38"/>
      <c r="BNC39" s="38"/>
      <c r="BND39" s="38"/>
      <c r="BNE39" s="38"/>
      <c r="BNF39" s="38"/>
      <c r="BNG39" s="38"/>
      <c r="BNH39" s="38"/>
      <c r="BNI39" s="38"/>
      <c r="BNJ39" s="38"/>
      <c r="BNK39" s="38"/>
      <c r="BNL39" s="38"/>
      <c r="BNM39" s="38"/>
      <c r="BNN39" s="38"/>
      <c r="BNO39" s="38"/>
      <c r="BNP39" s="38"/>
      <c r="BNQ39" s="38"/>
      <c r="BNR39" s="38"/>
      <c r="BNS39" s="38"/>
      <c r="BNT39" s="38"/>
      <c r="BNU39" s="38"/>
      <c r="BNV39" s="38"/>
      <c r="BNW39" s="38"/>
      <c r="BNX39" s="38"/>
      <c r="BNY39" s="38"/>
      <c r="BNZ39" s="38"/>
      <c r="BOA39" s="38"/>
      <c r="BOB39" s="38"/>
      <c r="BOC39" s="38"/>
      <c r="BOD39" s="38"/>
      <c r="BOE39" s="38"/>
      <c r="BOF39" s="38"/>
      <c r="BOG39" s="38"/>
      <c r="BOH39" s="38"/>
      <c r="BOI39" s="38"/>
      <c r="BOJ39" s="38"/>
      <c r="BOK39" s="38"/>
      <c r="BOL39" s="38"/>
      <c r="BOM39" s="38"/>
      <c r="BON39" s="38"/>
      <c r="BOO39" s="38"/>
      <c r="BOP39" s="38"/>
      <c r="BOQ39" s="38"/>
      <c r="BOR39" s="38"/>
      <c r="BOS39" s="38"/>
      <c r="BOT39" s="38"/>
      <c r="BOU39" s="38"/>
      <c r="BOV39" s="38"/>
      <c r="BOW39" s="38"/>
      <c r="BOX39" s="38"/>
      <c r="BOY39" s="38"/>
      <c r="BOZ39" s="38"/>
      <c r="BPA39" s="38"/>
      <c r="BPB39" s="38"/>
      <c r="BPC39" s="38"/>
      <c r="BPD39" s="38"/>
      <c r="BPE39" s="38"/>
      <c r="BPF39" s="38"/>
      <c r="BPG39" s="38"/>
      <c r="BPH39" s="38"/>
      <c r="BPI39" s="38"/>
      <c r="BPJ39" s="38"/>
      <c r="BPK39" s="38"/>
      <c r="BPL39" s="38"/>
      <c r="BPM39" s="38"/>
      <c r="BPN39" s="38"/>
      <c r="BPO39" s="38"/>
      <c r="BPP39" s="38"/>
      <c r="BPQ39" s="38"/>
      <c r="BPR39" s="38"/>
      <c r="BPS39" s="38"/>
      <c r="BPT39" s="38"/>
      <c r="BPU39" s="38"/>
      <c r="BPV39" s="38"/>
      <c r="BPW39" s="38"/>
      <c r="BPX39" s="38"/>
      <c r="BPY39" s="38"/>
      <c r="BPZ39" s="38"/>
      <c r="BQA39" s="38"/>
      <c r="BQB39" s="38"/>
      <c r="BQC39" s="38"/>
      <c r="BQD39" s="38"/>
      <c r="BQE39" s="38"/>
      <c r="BQF39" s="38"/>
      <c r="BQG39" s="38"/>
      <c r="BQH39" s="38"/>
      <c r="BQI39" s="38"/>
      <c r="BQJ39" s="38"/>
      <c r="BQK39" s="38"/>
      <c r="BQL39" s="38"/>
      <c r="BQM39" s="38"/>
      <c r="BQN39" s="38"/>
      <c r="BQO39" s="38"/>
      <c r="BQP39" s="38"/>
      <c r="BQQ39" s="38"/>
      <c r="BQR39" s="38"/>
      <c r="BQS39" s="38"/>
      <c r="BQT39" s="38"/>
      <c r="BQU39" s="38"/>
      <c r="BQV39" s="38"/>
      <c r="BQW39" s="38"/>
      <c r="BQX39" s="38"/>
      <c r="BQY39" s="38"/>
      <c r="BQZ39" s="38"/>
      <c r="BRA39" s="38"/>
      <c r="BRB39" s="38"/>
      <c r="BRC39" s="38"/>
      <c r="BRD39" s="38"/>
      <c r="BRE39" s="38"/>
      <c r="BRF39" s="38"/>
      <c r="BRG39" s="38"/>
      <c r="BRH39" s="38"/>
      <c r="BRI39" s="38"/>
      <c r="BRJ39" s="38"/>
      <c r="BRK39" s="38"/>
      <c r="BRL39" s="38"/>
      <c r="BRM39" s="38"/>
      <c r="BRN39" s="38"/>
      <c r="BRO39" s="38"/>
      <c r="BRP39" s="38"/>
      <c r="BRQ39" s="38"/>
      <c r="BRR39" s="38"/>
      <c r="BRS39" s="38"/>
      <c r="BRT39" s="38"/>
      <c r="BRU39" s="38"/>
      <c r="BRV39" s="38"/>
      <c r="BRW39" s="38"/>
      <c r="BRX39" s="38"/>
      <c r="BRY39" s="38"/>
      <c r="BRZ39" s="38"/>
      <c r="BSA39" s="38"/>
      <c r="BSB39" s="38"/>
      <c r="BSC39" s="38"/>
      <c r="BSD39" s="38"/>
      <c r="BSE39" s="38"/>
      <c r="BSF39" s="38"/>
      <c r="BSG39" s="38"/>
      <c r="BSH39" s="38"/>
      <c r="BSI39" s="38"/>
      <c r="BSJ39" s="38"/>
      <c r="BSK39" s="38"/>
      <c r="BSL39" s="38"/>
      <c r="BSM39" s="38"/>
      <c r="BSN39" s="38"/>
      <c r="BSO39" s="38"/>
      <c r="BSP39" s="38"/>
      <c r="BSQ39" s="38"/>
      <c r="BSR39" s="38"/>
      <c r="BSS39" s="38"/>
      <c r="BST39" s="38"/>
      <c r="BSU39" s="38"/>
      <c r="BSV39" s="38"/>
      <c r="BSW39" s="38"/>
      <c r="BSX39" s="38"/>
      <c r="BSY39" s="38"/>
      <c r="BSZ39" s="38"/>
      <c r="BTA39" s="38"/>
      <c r="BTB39" s="38"/>
      <c r="BTC39" s="38"/>
      <c r="BTD39" s="38"/>
      <c r="BTE39" s="38"/>
      <c r="BTF39" s="38"/>
      <c r="BTG39" s="38"/>
      <c r="BTH39" s="38"/>
      <c r="BTI39" s="38"/>
      <c r="BTJ39" s="38"/>
      <c r="BTK39" s="38"/>
      <c r="BTL39" s="38"/>
      <c r="BTM39" s="38"/>
      <c r="BTN39" s="38"/>
      <c r="BTO39" s="38"/>
      <c r="BTP39" s="38"/>
      <c r="BTQ39" s="38"/>
      <c r="BTR39" s="38"/>
      <c r="BTS39" s="38"/>
      <c r="BTT39" s="38"/>
      <c r="BTU39" s="38"/>
      <c r="BTV39" s="38"/>
      <c r="BTW39" s="38"/>
      <c r="BTX39" s="38"/>
      <c r="BTY39" s="38"/>
      <c r="BTZ39" s="38"/>
      <c r="BUA39" s="38"/>
      <c r="BUB39" s="38"/>
      <c r="BUC39" s="38"/>
      <c r="BUD39" s="38"/>
      <c r="BUE39" s="38"/>
      <c r="BUF39" s="38"/>
      <c r="BUG39" s="38"/>
      <c r="BUH39" s="38"/>
      <c r="BUI39" s="38"/>
      <c r="BUJ39" s="38"/>
      <c r="BUK39" s="38"/>
      <c r="BUL39" s="38"/>
      <c r="BUM39" s="38"/>
      <c r="BUN39" s="38"/>
      <c r="BUO39" s="38"/>
      <c r="BUP39" s="38"/>
      <c r="BUQ39" s="38"/>
      <c r="BUR39" s="38"/>
      <c r="BUS39" s="38"/>
      <c r="BUT39" s="38"/>
      <c r="BUU39" s="38"/>
      <c r="BUV39" s="38"/>
      <c r="BUW39" s="38"/>
      <c r="BUX39" s="38"/>
      <c r="BUY39" s="38"/>
      <c r="BUZ39" s="38"/>
      <c r="BVA39" s="38"/>
      <c r="BVB39" s="38"/>
      <c r="BVC39" s="38"/>
      <c r="BVD39" s="38"/>
      <c r="BVE39" s="38"/>
      <c r="BVF39" s="38"/>
      <c r="BVG39" s="38"/>
      <c r="BVH39" s="38"/>
      <c r="BVI39" s="38"/>
      <c r="BVJ39" s="38"/>
      <c r="BVK39" s="38"/>
      <c r="BVL39" s="38"/>
      <c r="BVM39" s="38"/>
      <c r="BVN39" s="38"/>
      <c r="BVO39" s="38"/>
      <c r="BVP39" s="38"/>
      <c r="BVQ39" s="38"/>
      <c r="BVR39" s="38"/>
      <c r="BVS39" s="38"/>
      <c r="BVT39" s="38"/>
      <c r="BVU39" s="38"/>
      <c r="BVV39" s="38"/>
      <c r="BVW39" s="38"/>
      <c r="BVX39" s="38"/>
      <c r="BVY39" s="38"/>
      <c r="BVZ39" s="38"/>
      <c r="BWA39" s="38"/>
      <c r="BWB39" s="38"/>
      <c r="BWC39" s="38"/>
      <c r="BWD39" s="38"/>
      <c r="BWE39" s="38"/>
      <c r="BWF39" s="38"/>
      <c r="BWG39" s="38"/>
      <c r="BWH39" s="38"/>
      <c r="BWI39" s="38"/>
      <c r="BWJ39" s="38"/>
      <c r="BWK39" s="38"/>
      <c r="BWL39" s="38"/>
      <c r="BWM39" s="38"/>
      <c r="BWN39" s="38"/>
      <c r="BWO39" s="38"/>
      <c r="BWP39" s="38"/>
      <c r="BWQ39" s="38"/>
      <c r="BWR39" s="38"/>
      <c r="BWS39" s="38"/>
      <c r="BWT39" s="38"/>
      <c r="BWU39" s="38"/>
      <c r="BWV39" s="38"/>
      <c r="BWW39" s="38"/>
      <c r="BWX39" s="38"/>
      <c r="BWY39" s="38"/>
      <c r="BWZ39" s="38"/>
      <c r="BXA39" s="38"/>
      <c r="BXB39" s="38"/>
      <c r="BXC39" s="38"/>
      <c r="BXD39" s="38"/>
      <c r="BXE39" s="38"/>
      <c r="BXF39" s="38"/>
      <c r="BXG39" s="38"/>
      <c r="BXH39" s="38"/>
      <c r="BXI39" s="38"/>
      <c r="BXJ39" s="38"/>
      <c r="BXK39" s="38"/>
      <c r="BXL39" s="38"/>
      <c r="BXM39" s="38"/>
      <c r="BXN39" s="38"/>
      <c r="BXO39" s="38"/>
      <c r="BXP39" s="38"/>
      <c r="BXQ39" s="38"/>
      <c r="BXR39" s="38"/>
      <c r="BXS39" s="38"/>
      <c r="BXT39" s="38"/>
      <c r="BXU39" s="38"/>
      <c r="BXV39" s="38"/>
      <c r="BXW39" s="38"/>
      <c r="BXX39" s="38"/>
      <c r="BXY39" s="38"/>
      <c r="BXZ39" s="38"/>
      <c r="BYA39" s="38"/>
      <c r="BYB39" s="38"/>
      <c r="BYC39" s="38"/>
      <c r="BYD39" s="38"/>
      <c r="BYE39" s="38"/>
      <c r="BYF39" s="38"/>
      <c r="BYG39" s="38"/>
      <c r="BYH39" s="38"/>
      <c r="BYI39" s="38"/>
      <c r="BYJ39" s="38"/>
      <c r="BYK39" s="38"/>
      <c r="BYL39" s="38"/>
      <c r="BYM39" s="38"/>
      <c r="BYN39" s="38"/>
      <c r="BYO39" s="38"/>
      <c r="BYP39" s="38"/>
      <c r="BYQ39" s="38"/>
      <c r="BYR39" s="38"/>
      <c r="BYS39" s="38"/>
      <c r="BYT39" s="38"/>
      <c r="BYU39" s="38"/>
      <c r="BYV39" s="38"/>
      <c r="BYW39" s="38"/>
      <c r="BYX39" s="38"/>
      <c r="BYY39" s="38"/>
      <c r="BYZ39" s="38"/>
      <c r="BZA39" s="38"/>
      <c r="BZB39" s="38"/>
      <c r="BZC39" s="38"/>
      <c r="BZD39" s="38"/>
      <c r="BZE39" s="38"/>
      <c r="BZF39" s="38"/>
      <c r="BZG39" s="38"/>
      <c r="BZH39" s="38"/>
      <c r="BZI39" s="38"/>
      <c r="BZJ39" s="38"/>
      <c r="BZK39" s="38"/>
      <c r="BZL39" s="38"/>
      <c r="BZM39" s="38"/>
      <c r="BZN39" s="38"/>
      <c r="BZO39" s="38"/>
      <c r="BZP39" s="38"/>
      <c r="BZQ39" s="38"/>
      <c r="BZR39" s="38"/>
      <c r="BZS39" s="38"/>
      <c r="BZT39" s="38"/>
      <c r="BZU39" s="38"/>
      <c r="BZV39" s="38"/>
      <c r="BZW39" s="38"/>
      <c r="BZX39" s="38"/>
      <c r="BZY39" s="38"/>
      <c r="BZZ39" s="38"/>
      <c r="CAA39" s="38"/>
      <c r="CAB39" s="38"/>
      <c r="CAC39" s="38"/>
      <c r="CAD39" s="38"/>
      <c r="CAE39" s="38"/>
      <c r="CAF39" s="38"/>
      <c r="CAG39" s="38"/>
      <c r="CAH39" s="38"/>
      <c r="CAI39" s="38"/>
      <c r="CAJ39" s="38"/>
      <c r="CAK39" s="38"/>
      <c r="CAL39" s="38"/>
      <c r="CAM39" s="38"/>
      <c r="CAN39" s="38"/>
      <c r="CAO39" s="38"/>
      <c r="CAP39" s="38"/>
      <c r="CAQ39" s="38"/>
      <c r="CAR39" s="38"/>
      <c r="CAS39" s="38"/>
      <c r="CAT39" s="38"/>
      <c r="CAU39" s="38"/>
      <c r="CAV39" s="38"/>
      <c r="CAW39" s="38"/>
      <c r="CAX39" s="38"/>
      <c r="CAY39" s="38"/>
      <c r="CAZ39" s="38"/>
      <c r="CBA39" s="38"/>
      <c r="CBB39" s="38"/>
      <c r="CBC39" s="38"/>
      <c r="CBD39" s="38"/>
      <c r="CBE39" s="38"/>
      <c r="CBF39" s="38"/>
      <c r="CBG39" s="38"/>
      <c r="CBH39" s="38"/>
      <c r="CBI39" s="38"/>
      <c r="CBJ39" s="38"/>
      <c r="CBK39" s="38"/>
      <c r="CBL39" s="38"/>
      <c r="CBM39" s="38"/>
      <c r="CBN39" s="38"/>
      <c r="CBO39" s="38"/>
      <c r="CBP39" s="38"/>
      <c r="CBQ39" s="38"/>
      <c r="CBR39" s="38"/>
      <c r="CBS39" s="38"/>
      <c r="CBT39" s="38"/>
      <c r="CBU39" s="38"/>
      <c r="CBV39" s="38"/>
      <c r="CBW39" s="38"/>
      <c r="CBX39" s="38"/>
      <c r="CBY39" s="38"/>
      <c r="CBZ39" s="38"/>
      <c r="CCA39" s="38"/>
      <c r="CCB39" s="38"/>
      <c r="CCC39" s="38"/>
      <c r="CCD39" s="38"/>
      <c r="CCE39" s="38"/>
      <c r="CCF39" s="38"/>
      <c r="CCG39" s="38"/>
      <c r="CCH39" s="38"/>
      <c r="CCI39" s="38"/>
      <c r="CCJ39" s="38"/>
      <c r="CCK39" s="38"/>
      <c r="CCL39" s="38"/>
      <c r="CCM39" s="38"/>
      <c r="CCN39" s="38"/>
      <c r="CCO39" s="38"/>
      <c r="CCP39" s="38"/>
      <c r="CCQ39" s="38"/>
      <c r="CCR39" s="38"/>
      <c r="CCS39" s="38"/>
      <c r="CCT39" s="38"/>
      <c r="CCU39" s="38"/>
      <c r="CCV39" s="38"/>
      <c r="CCW39" s="38"/>
      <c r="CCX39" s="38"/>
      <c r="CCY39" s="38"/>
      <c r="CCZ39" s="38"/>
      <c r="CDA39" s="38"/>
      <c r="CDB39" s="38"/>
      <c r="CDC39" s="38"/>
      <c r="CDD39" s="38"/>
      <c r="CDE39" s="38"/>
      <c r="CDF39" s="38"/>
      <c r="CDG39" s="38"/>
      <c r="CDH39" s="38"/>
      <c r="CDI39" s="38"/>
      <c r="CDJ39" s="38"/>
      <c r="CDK39" s="38"/>
      <c r="CDL39" s="38"/>
      <c r="CDM39" s="38"/>
      <c r="CDN39" s="38"/>
      <c r="CDO39" s="38"/>
      <c r="CDP39" s="38"/>
      <c r="CDQ39" s="38"/>
      <c r="CDR39" s="38"/>
      <c r="CDS39" s="38"/>
      <c r="CDT39" s="38"/>
      <c r="CDU39" s="38"/>
      <c r="CDV39" s="38"/>
      <c r="CDW39" s="38"/>
      <c r="CDX39" s="38"/>
      <c r="CDY39" s="38"/>
      <c r="CDZ39" s="38"/>
      <c r="CEA39" s="38"/>
      <c r="CEB39" s="38"/>
      <c r="CEC39" s="38"/>
      <c r="CED39" s="38"/>
      <c r="CEE39" s="38"/>
      <c r="CEF39" s="38"/>
      <c r="CEG39" s="38"/>
      <c r="CEH39" s="38"/>
      <c r="CEI39" s="38"/>
      <c r="CEJ39" s="38"/>
      <c r="CEK39" s="38"/>
      <c r="CEL39" s="38"/>
      <c r="CEM39" s="38"/>
      <c r="CEN39" s="38"/>
      <c r="CEO39" s="38"/>
      <c r="CEP39" s="38"/>
      <c r="CEQ39" s="38"/>
      <c r="CER39" s="38"/>
      <c r="CES39" s="38"/>
      <c r="CET39" s="38"/>
      <c r="CEU39" s="38"/>
      <c r="CEV39" s="38"/>
      <c r="CEW39" s="38"/>
      <c r="CEX39" s="38"/>
      <c r="CEY39" s="38"/>
      <c r="CEZ39" s="38"/>
      <c r="CFA39" s="38"/>
      <c r="CFB39" s="38"/>
      <c r="CFC39" s="38"/>
      <c r="CFD39" s="38"/>
      <c r="CFE39" s="38"/>
      <c r="CFF39" s="38"/>
      <c r="CFG39" s="38"/>
      <c r="CFH39" s="38"/>
      <c r="CFI39" s="38"/>
      <c r="CFJ39" s="38"/>
      <c r="CFK39" s="38"/>
      <c r="CFL39" s="38"/>
      <c r="CFM39" s="38"/>
      <c r="CFN39" s="38"/>
      <c r="CFO39" s="38"/>
      <c r="CFP39" s="38"/>
      <c r="CFQ39" s="38"/>
      <c r="CFR39" s="38"/>
      <c r="CFS39" s="38"/>
      <c r="CFT39" s="38"/>
      <c r="CFU39" s="38"/>
      <c r="CFV39" s="38"/>
      <c r="CFW39" s="38"/>
      <c r="CFX39" s="38"/>
      <c r="CFY39" s="38"/>
      <c r="CFZ39" s="38"/>
      <c r="CGA39" s="38"/>
      <c r="CGB39" s="38"/>
      <c r="CGC39" s="38"/>
      <c r="CGD39" s="38"/>
      <c r="CGE39" s="38"/>
      <c r="CGF39" s="38"/>
      <c r="CGG39" s="38"/>
      <c r="CGH39" s="38"/>
      <c r="CGI39" s="38"/>
      <c r="CGJ39" s="38"/>
      <c r="CGK39" s="38"/>
      <c r="CGL39" s="38"/>
      <c r="CGM39" s="38"/>
      <c r="CGN39" s="38"/>
      <c r="CGO39" s="38"/>
      <c r="CGP39" s="38"/>
      <c r="CGQ39" s="38"/>
      <c r="CGR39" s="38"/>
      <c r="CGS39" s="38"/>
      <c r="CGT39" s="38"/>
      <c r="CGU39" s="38"/>
      <c r="CGV39" s="38"/>
      <c r="CGW39" s="38"/>
      <c r="CGX39" s="38"/>
      <c r="CGY39" s="38"/>
      <c r="CGZ39" s="38"/>
      <c r="CHA39" s="38"/>
      <c r="CHB39" s="38"/>
      <c r="CHC39" s="38"/>
      <c r="CHD39" s="38"/>
      <c r="CHE39" s="38"/>
      <c r="CHF39" s="38"/>
      <c r="CHG39" s="38"/>
      <c r="CHH39" s="38"/>
      <c r="CHI39" s="38"/>
      <c r="CHJ39" s="38"/>
      <c r="CHK39" s="38"/>
      <c r="CHL39" s="38"/>
      <c r="CHM39" s="38"/>
      <c r="CHN39" s="38"/>
      <c r="CHO39" s="38"/>
      <c r="CHP39" s="38"/>
      <c r="CHQ39" s="38"/>
      <c r="CHR39" s="38"/>
      <c r="CHS39" s="38"/>
      <c r="CHT39" s="38"/>
      <c r="CHU39" s="38"/>
      <c r="CHV39" s="38"/>
      <c r="CHW39" s="38"/>
      <c r="CHX39" s="38"/>
      <c r="CHY39" s="38"/>
      <c r="CHZ39" s="38"/>
      <c r="CIA39" s="38"/>
      <c r="CIB39" s="38"/>
      <c r="CIC39" s="38"/>
      <c r="CID39" s="38"/>
      <c r="CIE39" s="38"/>
      <c r="CIF39" s="38"/>
      <c r="CIG39" s="38"/>
      <c r="CIH39" s="38"/>
      <c r="CII39" s="38"/>
      <c r="CIJ39" s="38"/>
      <c r="CIK39" s="38"/>
      <c r="CIL39" s="38"/>
      <c r="CIM39" s="38"/>
      <c r="CIN39" s="38"/>
      <c r="CIO39" s="38"/>
      <c r="CIP39" s="38"/>
      <c r="CIQ39" s="38"/>
      <c r="CIR39" s="38"/>
      <c r="CIS39" s="38"/>
      <c r="CIT39" s="38"/>
      <c r="CIU39" s="38"/>
      <c r="CIV39" s="38"/>
      <c r="CIW39" s="38"/>
      <c r="CIX39" s="38"/>
      <c r="CIY39" s="38"/>
      <c r="CIZ39" s="38"/>
      <c r="CJA39" s="38"/>
      <c r="CJB39" s="38"/>
      <c r="CJC39" s="38"/>
      <c r="CJD39" s="38"/>
      <c r="CJE39" s="38"/>
      <c r="CJF39" s="38"/>
      <c r="CJG39" s="38"/>
      <c r="CJH39" s="38"/>
      <c r="CJI39" s="38"/>
      <c r="CJJ39" s="38"/>
      <c r="CJK39" s="38"/>
      <c r="CJL39" s="38"/>
      <c r="CJM39" s="38"/>
      <c r="CJN39" s="38"/>
      <c r="CJO39" s="38"/>
      <c r="CJP39" s="38"/>
      <c r="CJQ39" s="38"/>
      <c r="CJR39" s="38"/>
      <c r="CJS39" s="38"/>
      <c r="CJT39" s="38"/>
      <c r="CJU39" s="38"/>
      <c r="CJV39" s="38"/>
      <c r="CJW39" s="38"/>
      <c r="CJX39" s="38"/>
      <c r="CJY39" s="38"/>
      <c r="CJZ39" s="38"/>
      <c r="CKA39" s="38"/>
      <c r="CKB39" s="38"/>
      <c r="CKC39" s="38"/>
      <c r="CKD39" s="38"/>
      <c r="CKE39" s="38"/>
      <c r="CKF39" s="38"/>
      <c r="CKG39" s="38"/>
      <c r="CKH39" s="38"/>
      <c r="CKI39" s="38"/>
      <c r="CKJ39" s="38"/>
      <c r="CKK39" s="38"/>
      <c r="CKL39" s="38"/>
      <c r="CKM39" s="38"/>
      <c r="CKN39" s="38"/>
      <c r="CKO39" s="38"/>
      <c r="CKP39" s="38"/>
      <c r="CKQ39" s="38"/>
      <c r="CKR39" s="38"/>
      <c r="CKS39" s="38"/>
      <c r="CKT39" s="38"/>
      <c r="CKU39" s="38"/>
      <c r="CKV39" s="38"/>
      <c r="CKW39" s="38"/>
      <c r="CKX39" s="38"/>
      <c r="CKY39" s="38"/>
      <c r="CKZ39" s="38"/>
      <c r="CLA39" s="38"/>
      <c r="CLB39" s="38"/>
      <c r="CLC39" s="38"/>
      <c r="CLD39" s="38"/>
      <c r="CLE39" s="38"/>
      <c r="CLF39" s="38"/>
      <c r="CLG39" s="38"/>
      <c r="CLH39" s="38"/>
      <c r="CLI39" s="38"/>
      <c r="CLJ39" s="38"/>
      <c r="CLK39" s="38"/>
      <c r="CLL39" s="38"/>
      <c r="CLM39" s="38"/>
      <c r="CLN39" s="38"/>
      <c r="CLO39" s="38"/>
      <c r="CLP39" s="38"/>
      <c r="CLQ39" s="38"/>
      <c r="CLR39" s="38"/>
      <c r="CLS39" s="38"/>
      <c r="CLT39" s="38"/>
      <c r="CLU39" s="38"/>
      <c r="CLV39" s="38"/>
      <c r="CLW39" s="38"/>
      <c r="CLX39" s="38"/>
      <c r="CLY39" s="38"/>
      <c r="CLZ39" s="38"/>
      <c r="CMA39" s="38"/>
      <c r="CMB39" s="38"/>
      <c r="CMC39" s="38"/>
      <c r="CMD39" s="38"/>
      <c r="CME39" s="38"/>
      <c r="CMF39" s="38"/>
      <c r="CMG39" s="38"/>
      <c r="CMH39" s="38"/>
      <c r="CMI39" s="38"/>
      <c r="CMJ39" s="38"/>
      <c r="CMK39" s="38"/>
      <c r="CML39" s="38"/>
      <c r="CMM39" s="38"/>
      <c r="CMN39" s="38"/>
      <c r="CMO39" s="38"/>
      <c r="CMP39" s="38"/>
      <c r="CMQ39" s="38"/>
      <c r="CMR39" s="38"/>
      <c r="CMS39" s="38"/>
      <c r="CMT39" s="38"/>
      <c r="CMU39" s="38"/>
      <c r="CMV39" s="38"/>
      <c r="CMW39" s="38"/>
      <c r="CMX39" s="38"/>
      <c r="CMY39" s="38"/>
      <c r="CMZ39" s="38"/>
      <c r="CNA39" s="38"/>
      <c r="CNB39" s="38"/>
      <c r="CNC39" s="38"/>
      <c r="CND39" s="38"/>
      <c r="CNE39" s="38"/>
      <c r="CNF39" s="38"/>
      <c r="CNG39" s="38"/>
      <c r="CNH39" s="38"/>
      <c r="CNI39" s="38"/>
      <c r="CNJ39" s="38"/>
      <c r="CNK39" s="38"/>
      <c r="CNL39" s="38"/>
      <c r="CNM39" s="38"/>
      <c r="CNN39" s="38"/>
      <c r="CNO39" s="38"/>
      <c r="CNP39" s="38"/>
      <c r="CNQ39" s="38"/>
      <c r="CNR39" s="38"/>
      <c r="CNS39" s="38"/>
      <c r="CNT39" s="38"/>
      <c r="CNU39" s="38"/>
      <c r="CNV39" s="38"/>
      <c r="CNW39" s="38"/>
      <c r="CNX39" s="38"/>
      <c r="CNY39" s="38"/>
      <c r="CNZ39" s="38"/>
      <c r="COA39" s="38"/>
      <c r="COB39" s="38"/>
      <c r="COC39" s="38"/>
      <c r="COD39" s="38"/>
      <c r="COE39" s="38"/>
      <c r="COF39" s="38"/>
      <c r="COG39" s="38"/>
      <c r="COH39" s="38"/>
      <c r="COI39" s="38"/>
      <c r="COJ39" s="38"/>
      <c r="COK39" s="38"/>
      <c r="COL39" s="38"/>
      <c r="COM39" s="38"/>
      <c r="CON39" s="38"/>
      <c r="COO39" s="38"/>
      <c r="COP39" s="38"/>
      <c r="COQ39" s="38"/>
      <c r="COR39" s="38"/>
      <c r="COS39" s="38"/>
      <c r="COT39" s="38"/>
      <c r="COU39" s="38"/>
      <c r="COV39" s="38"/>
      <c r="COW39" s="38"/>
      <c r="COX39" s="38"/>
      <c r="COY39" s="38"/>
      <c r="COZ39" s="38"/>
      <c r="CPA39" s="38"/>
      <c r="CPB39" s="38"/>
      <c r="CPC39" s="38"/>
      <c r="CPD39" s="38"/>
      <c r="CPE39" s="38"/>
      <c r="CPF39" s="38"/>
      <c r="CPG39" s="38"/>
      <c r="CPH39" s="38"/>
      <c r="CPI39" s="38"/>
      <c r="CPJ39" s="38"/>
      <c r="CPK39" s="38"/>
      <c r="CPL39" s="38"/>
      <c r="CPM39" s="38"/>
      <c r="CPN39" s="38"/>
      <c r="CPO39" s="38"/>
      <c r="CPP39" s="38"/>
      <c r="CPQ39" s="38"/>
      <c r="CPR39" s="38"/>
      <c r="CPS39" s="38"/>
      <c r="CPT39" s="38"/>
      <c r="CPU39" s="38"/>
      <c r="CPV39" s="38"/>
      <c r="CPW39" s="38"/>
      <c r="CPX39" s="38"/>
      <c r="CPY39" s="38"/>
      <c r="CPZ39" s="38"/>
      <c r="CQA39" s="38"/>
      <c r="CQB39" s="38"/>
      <c r="CQC39" s="38"/>
      <c r="CQD39" s="38"/>
      <c r="CQE39" s="38"/>
      <c r="CQF39" s="38"/>
      <c r="CQG39" s="38"/>
      <c r="CQH39" s="38"/>
      <c r="CQI39" s="38"/>
      <c r="CQJ39" s="38"/>
      <c r="CQK39" s="38"/>
      <c r="CQL39" s="38"/>
      <c r="CQM39" s="38"/>
      <c r="CQN39" s="38"/>
      <c r="CQO39" s="38"/>
      <c r="CQP39" s="38"/>
      <c r="CQQ39" s="38"/>
      <c r="CQR39" s="38"/>
      <c r="CQS39" s="38"/>
      <c r="CQT39" s="38"/>
      <c r="CQU39" s="38"/>
      <c r="CQV39" s="38"/>
      <c r="CQW39" s="38"/>
      <c r="CQX39" s="38"/>
      <c r="CQY39" s="38"/>
      <c r="CQZ39" s="38"/>
      <c r="CRA39" s="38"/>
      <c r="CRB39" s="38"/>
      <c r="CRC39" s="38"/>
      <c r="CRD39" s="38"/>
      <c r="CRE39" s="38"/>
      <c r="CRF39" s="38"/>
      <c r="CRG39" s="38"/>
      <c r="CRH39" s="38"/>
      <c r="CRI39" s="38"/>
      <c r="CRJ39" s="38"/>
      <c r="CRK39" s="38"/>
      <c r="CRL39" s="38"/>
      <c r="CRM39" s="38"/>
      <c r="CRN39" s="38"/>
      <c r="CRO39" s="38"/>
      <c r="CRP39" s="38"/>
      <c r="CRQ39" s="38"/>
      <c r="CRR39" s="38"/>
      <c r="CRS39" s="38"/>
      <c r="CRT39" s="38"/>
      <c r="CRU39" s="38"/>
      <c r="CRV39" s="38"/>
      <c r="CRW39" s="38"/>
      <c r="CRX39" s="38"/>
      <c r="CRY39" s="38"/>
      <c r="CRZ39" s="38"/>
      <c r="CSA39" s="38"/>
      <c r="CSB39" s="38"/>
      <c r="CSC39" s="38"/>
      <c r="CSD39" s="38"/>
      <c r="CSE39" s="38"/>
      <c r="CSF39" s="38"/>
      <c r="CSG39" s="38"/>
      <c r="CSH39" s="38"/>
      <c r="CSI39" s="38"/>
      <c r="CSJ39" s="38"/>
      <c r="CSK39" s="38"/>
      <c r="CSL39" s="38"/>
      <c r="CSM39" s="38"/>
      <c r="CSN39" s="38"/>
      <c r="CSO39" s="38"/>
      <c r="CSP39" s="38"/>
      <c r="CSQ39" s="38"/>
      <c r="CSR39" s="38"/>
      <c r="CSS39" s="38"/>
      <c r="CST39" s="38"/>
      <c r="CSU39" s="38"/>
      <c r="CSV39" s="38"/>
      <c r="CSW39" s="38"/>
      <c r="CSX39" s="38"/>
      <c r="CSY39" s="38"/>
      <c r="CSZ39" s="38"/>
      <c r="CTA39" s="38"/>
      <c r="CTB39" s="38"/>
      <c r="CTC39" s="38"/>
      <c r="CTD39" s="38"/>
      <c r="CTE39" s="38"/>
      <c r="CTF39" s="38"/>
      <c r="CTG39" s="38"/>
      <c r="CTH39" s="38"/>
      <c r="CTI39" s="38"/>
      <c r="CTJ39" s="38"/>
      <c r="CTK39" s="38"/>
      <c r="CTL39" s="38"/>
      <c r="CTM39" s="38"/>
      <c r="CTN39" s="38"/>
      <c r="CTO39" s="38"/>
      <c r="CTP39" s="38"/>
      <c r="CTQ39" s="38"/>
      <c r="CTR39" s="38"/>
      <c r="CTS39" s="38"/>
      <c r="CTT39" s="38"/>
      <c r="CTU39" s="38"/>
      <c r="CTV39" s="38"/>
      <c r="CTW39" s="38"/>
      <c r="CTX39" s="38"/>
      <c r="CTY39" s="38"/>
      <c r="CTZ39" s="38"/>
      <c r="CUA39" s="38"/>
      <c r="CUB39" s="38"/>
      <c r="CUC39" s="38"/>
      <c r="CUD39" s="38"/>
      <c r="CUE39" s="38"/>
      <c r="CUF39" s="38"/>
      <c r="CUG39" s="38"/>
      <c r="CUH39" s="38"/>
      <c r="CUI39" s="38"/>
      <c r="CUJ39" s="38"/>
      <c r="CUK39" s="38"/>
      <c r="CUL39" s="38"/>
      <c r="CUM39" s="38"/>
      <c r="CUN39" s="38"/>
      <c r="CUO39" s="38"/>
      <c r="CUP39" s="38"/>
      <c r="CUQ39" s="38"/>
      <c r="CUR39" s="38"/>
      <c r="CUS39" s="38"/>
      <c r="CUT39" s="38"/>
      <c r="CUU39" s="38"/>
      <c r="CUV39" s="38"/>
      <c r="CUW39" s="38"/>
      <c r="CUX39" s="38"/>
      <c r="CUY39" s="38"/>
      <c r="CUZ39" s="38"/>
      <c r="CVA39" s="38"/>
      <c r="CVB39" s="38"/>
      <c r="CVC39" s="38"/>
      <c r="CVD39" s="38"/>
      <c r="CVE39" s="38"/>
      <c r="CVF39" s="38"/>
      <c r="CVG39" s="38"/>
      <c r="CVH39" s="38"/>
      <c r="CVI39" s="38"/>
      <c r="CVJ39" s="38"/>
      <c r="CVK39" s="38"/>
      <c r="CVL39" s="38"/>
      <c r="CVM39" s="38"/>
      <c r="CVN39" s="38"/>
      <c r="CVO39" s="38"/>
      <c r="CVP39" s="38"/>
      <c r="CVQ39" s="38"/>
      <c r="CVR39" s="38"/>
      <c r="CVS39" s="38"/>
      <c r="CVT39" s="38"/>
      <c r="CVU39" s="38"/>
      <c r="CVV39" s="38"/>
      <c r="CVW39" s="38"/>
      <c r="CVX39" s="38"/>
      <c r="CVY39" s="38"/>
      <c r="CVZ39" s="38"/>
      <c r="CWA39" s="38"/>
      <c r="CWB39" s="38"/>
      <c r="CWC39" s="38"/>
      <c r="CWD39" s="38"/>
      <c r="CWE39" s="38"/>
      <c r="CWF39" s="38"/>
      <c r="CWG39" s="38"/>
      <c r="CWH39" s="38"/>
      <c r="CWI39" s="38"/>
      <c r="CWJ39" s="38"/>
      <c r="CWK39" s="38"/>
      <c r="CWL39" s="38"/>
      <c r="CWM39" s="38"/>
      <c r="CWN39" s="38"/>
      <c r="CWO39" s="38"/>
      <c r="CWP39" s="38"/>
      <c r="CWQ39" s="38"/>
      <c r="CWR39" s="38"/>
      <c r="CWS39" s="38"/>
      <c r="CWT39" s="38"/>
      <c r="CWU39" s="38"/>
      <c r="CWV39" s="38"/>
      <c r="CWW39" s="38"/>
      <c r="CWX39" s="38"/>
      <c r="CWY39" s="38"/>
      <c r="CWZ39" s="38"/>
      <c r="CXA39" s="38"/>
      <c r="CXB39" s="38"/>
      <c r="CXC39" s="38"/>
      <c r="CXD39" s="38"/>
      <c r="CXE39" s="38"/>
      <c r="CXF39" s="38"/>
      <c r="CXG39" s="38"/>
      <c r="CXH39" s="38"/>
      <c r="CXI39" s="38"/>
      <c r="CXJ39" s="38"/>
      <c r="CXK39" s="38"/>
      <c r="CXL39" s="38"/>
      <c r="CXM39" s="38"/>
      <c r="CXN39" s="38"/>
      <c r="CXO39" s="38"/>
      <c r="CXP39" s="38"/>
      <c r="CXQ39" s="38"/>
      <c r="CXR39" s="38"/>
      <c r="CXS39" s="38"/>
      <c r="CXT39" s="38"/>
      <c r="CXU39" s="38"/>
      <c r="CXV39" s="38"/>
      <c r="CXW39" s="38"/>
      <c r="CXX39" s="38"/>
      <c r="CXY39" s="38"/>
      <c r="CXZ39" s="38"/>
      <c r="CYA39" s="38"/>
      <c r="CYB39" s="38"/>
      <c r="CYC39" s="38"/>
      <c r="CYD39" s="38"/>
      <c r="CYE39" s="38"/>
      <c r="CYF39" s="38"/>
      <c r="CYG39" s="38"/>
      <c r="CYH39" s="38"/>
      <c r="CYI39" s="38"/>
      <c r="CYJ39" s="38"/>
      <c r="CYK39" s="38"/>
      <c r="CYL39" s="38"/>
      <c r="CYM39" s="38"/>
      <c r="CYN39" s="38"/>
      <c r="CYO39" s="38"/>
      <c r="CYP39" s="38"/>
      <c r="CYQ39" s="38"/>
      <c r="CYR39" s="38"/>
      <c r="CYS39" s="38"/>
      <c r="CYT39" s="38"/>
      <c r="CYU39" s="38"/>
      <c r="CYV39" s="38"/>
      <c r="CYW39" s="38"/>
      <c r="CYX39" s="38"/>
      <c r="CYY39" s="38"/>
      <c r="CYZ39" s="38"/>
      <c r="CZA39" s="38"/>
      <c r="CZB39" s="38"/>
      <c r="CZC39" s="38"/>
      <c r="CZD39" s="38"/>
      <c r="CZE39" s="38"/>
      <c r="CZF39" s="38"/>
      <c r="CZG39" s="38"/>
      <c r="CZH39" s="38"/>
      <c r="CZI39" s="38"/>
      <c r="CZJ39" s="38"/>
      <c r="CZK39" s="38"/>
      <c r="CZL39" s="38"/>
      <c r="CZM39" s="38"/>
      <c r="CZN39" s="38"/>
      <c r="CZO39" s="38"/>
      <c r="CZP39" s="38"/>
      <c r="CZQ39" s="38"/>
      <c r="CZR39" s="38"/>
      <c r="CZS39" s="38"/>
      <c r="CZT39" s="38"/>
      <c r="CZU39" s="38"/>
      <c r="CZV39" s="38"/>
      <c r="CZW39" s="38"/>
      <c r="CZX39" s="38"/>
      <c r="CZY39" s="38"/>
      <c r="CZZ39" s="38"/>
      <c r="DAA39" s="38"/>
      <c r="DAB39" s="38"/>
      <c r="DAC39" s="38"/>
      <c r="DAD39" s="38"/>
      <c r="DAE39" s="38"/>
      <c r="DAF39" s="38"/>
      <c r="DAG39" s="38"/>
      <c r="DAH39" s="38"/>
      <c r="DAI39" s="38"/>
      <c r="DAJ39" s="38"/>
      <c r="DAK39" s="38"/>
      <c r="DAL39" s="38"/>
      <c r="DAM39" s="38"/>
      <c r="DAN39" s="38"/>
      <c r="DAO39" s="38"/>
      <c r="DAP39" s="38"/>
      <c r="DAQ39" s="38"/>
      <c r="DAR39" s="38"/>
      <c r="DAS39" s="38"/>
      <c r="DAT39" s="38"/>
      <c r="DAU39" s="38"/>
      <c r="DAV39" s="38"/>
      <c r="DAW39" s="38"/>
      <c r="DAX39" s="38"/>
      <c r="DAY39" s="38"/>
      <c r="DAZ39" s="38"/>
      <c r="DBA39" s="38"/>
      <c r="DBB39" s="38"/>
      <c r="DBC39" s="38"/>
      <c r="DBD39" s="38"/>
      <c r="DBE39" s="38"/>
      <c r="DBF39" s="38"/>
      <c r="DBG39" s="38"/>
      <c r="DBH39" s="38"/>
      <c r="DBI39" s="38"/>
      <c r="DBJ39" s="38"/>
      <c r="DBK39" s="38"/>
      <c r="DBL39" s="38"/>
      <c r="DBM39" s="38"/>
      <c r="DBN39" s="38"/>
      <c r="DBO39" s="38"/>
      <c r="DBP39" s="38"/>
      <c r="DBQ39" s="38"/>
      <c r="DBR39" s="38"/>
      <c r="DBS39" s="38"/>
      <c r="DBT39" s="38"/>
      <c r="DBU39" s="38"/>
      <c r="DBV39" s="38"/>
      <c r="DBW39" s="38"/>
      <c r="DBX39" s="38"/>
      <c r="DBY39" s="38"/>
      <c r="DBZ39" s="38"/>
      <c r="DCA39" s="38"/>
      <c r="DCB39" s="38"/>
      <c r="DCC39" s="38"/>
      <c r="DCD39" s="38"/>
      <c r="DCE39" s="38"/>
      <c r="DCF39" s="38"/>
      <c r="DCG39" s="38"/>
      <c r="DCH39" s="38"/>
      <c r="DCI39" s="38"/>
      <c r="DCJ39" s="38"/>
      <c r="DCK39" s="38"/>
      <c r="DCL39" s="38"/>
      <c r="DCM39" s="38"/>
      <c r="DCN39" s="38"/>
      <c r="DCO39" s="38"/>
      <c r="DCP39" s="38"/>
      <c r="DCQ39" s="38"/>
      <c r="DCR39" s="38"/>
      <c r="DCS39" s="38"/>
      <c r="DCT39" s="38"/>
      <c r="DCU39" s="38"/>
      <c r="DCV39" s="38"/>
      <c r="DCW39" s="38"/>
      <c r="DCX39" s="38"/>
      <c r="DCY39" s="38"/>
      <c r="DCZ39" s="38"/>
      <c r="DDA39" s="38"/>
      <c r="DDB39" s="38"/>
      <c r="DDC39" s="38"/>
      <c r="DDD39" s="38"/>
      <c r="DDE39" s="38"/>
      <c r="DDF39" s="38"/>
      <c r="DDG39" s="38"/>
      <c r="DDH39" s="38"/>
      <c r="DDI39" s="38"/>
      <c r="DDJ39" s="38"/>
      <c r="DDK39" s="38"/>
      <c r="DDL39" s="38"/>
      <c r="DDM39" s="38"/>
      <c r="DDN39" s="38"/>
      <c r="DDO39" s="38"/>
      <c r="DDP39" s="38"/>
      <c r="DDQ39" s="38"/>
      <c r="DDR39" s="38"/>
      <c r="DDS39" s="38"/>
      <c r="DDT39" s="38"/>
      <c r="DDU39" s="38"/>
      <c r="DDV39" s="38"/>
      <c r="DDW39" s="38"/>
      <c r="DDX39" s="38"/>
      <c r="DDY39" s="38"/>
      <c r="DDZ39" s="38"/>
      <c r="DEA39" s="38"/>
      <c r="DEB39" s="38"/>
      <c r="DEC39" s="38"/>
      <c r="DED39" s="38"/>
      <c r="DEE39" s="38"/>
      <c r="DEF39" s="38"/>
      <c r="DEG39" s="38"/>
      <c r="DEH39" s="38"/>
      <c r="DEI39" s="38"/>
      <c r="DEJ39" s="38"/>
      <c r="DEK39" s="38"/>
      <c r="DEL39" s="38"/>
      <c r="DEM39" s="38"/>
      <c r="DEN39" s="38"/>
      <c r="DEO39" s="38"/>
      <c r="DEP39" s="38"/>
      <c r="DEQ39" s="38"/>
      <c r="DER39" s="38"/>
      <c r="DES39" s="38"/>
      <c r="DET39" s="38"/>
      <c r="DEU39" s="38"/>
      <c r="DEV39" s="38"/>
      <c r="DEW39" s="38"/>
      <c r="DEX39" s="38"/>
      <c r="DEY39" s="38"/>
      <c r="DEZ39" s="38"/>
      <c r="DFA39" s="38"/>
      <c r="DFB39" s="38"/>
      <c r="DFC39" s="38"/>
      <c r="DFD39" s="38"/>
      <c r="DFE39" s="38"/>
      <c r="DFF39" s="38"/>
      <c r="DFG39" s="38"/>
      <c r="DFH39" s="38"/>
      <c r="DFI39" s="38"/>
      <c r="DFJ39" s="38"/>
      <c r="DFK39" s="38"/>
      <c r="DFL39" s="38"/>
      <c r="DFM39" s="38"/>
      <c r="DFN39" s="38"/>
      <c r="DFO39" s="38"/>
      <c r="DFP39" s="38"/>
      <c r="DFQ39" s="38"/>
      <c r="DFR39" s="38"/>
      <c r="DFS39" s="38"/>
      <c r="DFT39" s="38"/>
      <c r="DFU39" s="38"/>
      <c r="DFV39" s="38"/>
      <c r="DFW39" s="38"/>
      <c r="DFX39" s="38"/>
      <c r="DFY39" s="38"/>
      <c r="DFZ39" s="38"/>
      <c r="DGA39" s="38"/>
      <c r="DGB39" s="38"/>
      <c r="DGC39" s="38"/>
      <c r="DGD39" s="38"/>
      <c r="DGE39" s="38"/>
      <c r="DGF39" s="38"/>
      <c r="DGG39" s="38"/>
      <c r="DGH39" s="38"/>
      <c r="DGI39" s="38"/>
      <c r="DGJ39" s="38"/>
      <c r="DGK39" s="38"/>
      <c r="DGL39" s="38"/>
      <c r="DGM39" s="38"/>
      <c r="DGN39" s="38"/>
      <c r="DGO39" s="38"/>
      <c r="DGP39" s="38"/>
      <c r="DGQ39" s="38"/>
      <c r="DGR39" s="38"/>
      <c r="DGS39" s="38"/>
      <c r="DGT39" s="38"/>
      <c r="DGU39" s="38"/>
      <c r="DGV39" s="38"/>
      <c r="DGW39" s="38"/>
      <c r="DGX39" s="38"/>
      <c r="DGY39" s="38"/>
      <c r="DGZ39" s="38"/>
      <c r="DHA39" s="38"/>
      <c r="DHB39" s="38"/>
      <c r="DHC39" s="38"/>
      <c r="DHD39" s="38"/>
      <c r="DHE39" s="38"/>
      <c r="DHF39" s="38"/>
      <c r="DHG39" s="38"/>
      <c r="DHH39" s="38"/>
      <c r="DHI39" s="38"/>
      <c r="DHJ39" s="38"/>
      <c r="DHK39" s="38"/>
      <c r="DHL39" s="38"/>
      <c r="DHM39" s="38"/>
      <c r="DHN39" s="38"/>
      <c r="DHO39" s="38"/>
      <c r="DHP39" s="38"/>
      <c r="DHQ39" s="38"/>
      <c r="DHR39" s="38"/>
      <c r="DHS39" s="38"/>
      <c r="DHT39" s="38"/>
      <c r="DHU39" s="38"/>
      <c r="DHV39" s="38"/>
      <c r="DHW39" s="38"/>
      <c r="DHX39" s="38"/>
      <c r="DHY39" s="38"/>
      <c r="DHZ39" s="38"/>
      <c r="DIA39" s="38"/>
      <c r="DIB39" s="38"/>
      <c r="DIC39" s="38"/>
      <c r="DID39" s="38"/>
      <c r="DIE39" s="38"/>
      <c r="DIF39" s="38"/>
      <c r="DIG39" s="38"/>
      <c r="DIH39" s="38"/>
      <c r="DII39" s="38"/>
      <c r="DIJ39" s="38"/>
      <c r="DIK39" s="38"/>
      <c r="DIL39" s="38"/>
      <c r="DIM39" s="38"/>
      <c r="DIN39" s="38"/>
      <c r="DIO39" s="38"/>
      <c r="DIP39" s="38"/>
      <c r="DIQ39" s="38"/>
      <c r="DIR39" s="38"/>
      <c r="DIS39" s="38"/>
      <c r="DIT39" s="38"/>
      <c r="DIU39" s="38"/>
      <c r="DIV39" s="38"/>
      <c r="DIW39" s="38"/>
      <c r="DIX39" s="38"/>
      <c r="DIY39" s="38"/>
      <c r="DIZ39" s="38"/>
      <c r="DJA39" s="38"/>
      <c r="DJB39" s="38"/>
      <c r="DJC39" s="38"/>
      <c r="DJD39" s="38"/>
      <c r="DJE39" s="38"/>
      <c r="DJF39" s="38"/>
      <c r="DJG39" s="38"/>
      <c r="DJH39" s="38"/>
      <c r="DJI39" s="38"/>
      <c r="DJJ39" s="38"/>
      <c r="DJK39" s="38"/>
      <c r="DJL39" s="38"/>
      <c r="DJM39" s="38"/>
      <c r="DJN39" s="38"/>
      <c r="DJO39" s="38"/>
      <c r="DJP39" s="38"/>
      <c r="DJQ39" s="38"/>
      <c r="DJR39" s="38"/>
      <c r="DJS39" s="38"/>
      <c r="DJT39" s="38"/>
      <c r="DJU39" s="38"/>
      <c r="DJV39" s="38"/>
      <c r="DJW39" s="38"/>
      <c r="DJX39" s="38"/>
      <c r="DJY39" s="38"/>
      <c r="DJZ39" s="38"/>
      <c r="DKA39" s="38"/>
      <c r="DKB39" s="38"/>
      <c r="DKC39" s="38"/>
      <c r="DKD39" s="38"/>
      <c r="DKE39" s="38"/>
      <c r="DKF39" s="38"/>
      <c r="DKG39" s="38"/>
      <c r="DKH39" s="38"/>
      <c r="DKI39" s="38"/>
      <c r="DKJ39" s="38"/>
      <c r="DKK39" s="38"/>
      <c r="DKL39" s="38"/>
      <c r="DKM39" s="38"/>
      <c r="DKN39" s="38"/>
      <c r="DKO39" s="38"/>
      <c r="DKP39" s="38"/>
      <c r="DKQ39" s="38"/>
      <c r="DKR39" s="38"/>
      <c r="DKS39" s="38"/>
      <c r="DKT39" s="38"/>
      <c r="DKU39" s="38"/>
      <c r="DKV39" s="38"/>
      <c r="DKW39" s="38"/>
      <c r="DKX39" s="38"/>
      <c r="DKY39" s="38"/>
      <c r="DKZ39" s="38"/>
      <c r="DLA39" s="38"/>
      <c r="DLB39" s="38"/>
      <c r="DLC39" s="38"/>
      <c r="DLD39" s="38"/>
      <c r="DLE39" s="38"/>
      <c r="DLF39" s="38"/>
      <c r="DLG39" s="38"/>
      <c r="DLH39" s="38"/>
      <c r="DLI39" s="38"/>
      <c r="DLJ39" s="38"/>
      <c r="DLK39" s="38"/>
      <c r="DLL39" s="38"/>
      <c r="DLM39" s="38"/>
      <c r="DLN39" s="38"/>
      <c r="DLO39" s="38"/>
      <c r="DLP39" s="38"/>
      <c r="DLQ39" s="38"/>
      <c r="DLR39" s="38"/>
      <c r="DLS39" s="38"/>
      <c r="DLT39" s="38"/>
      <c r="DLU39" s="38"/>
      <c r="DLV39" s="38"/>
      <c r="DLW39" s="38"/>
      <c r="DLX39" s="38"/>
      <c r="DLY39" s="38"/>
      <c r="DLZ39" s="38"/>
      <c r="DMA39" s="38"/>
      <c r="DMB39" s="38"/>
      <c r="DMC39" s="38"/>
      <c r="DMD39" s="38"/>
      <c r="DME39" s="38"/>
      <c r="DMF39" s="38"/>
      <c r="DMG39" s="38"/>
      <c r="DMH39" s="38"/>
      <c r="DMI39" s="38"/>
      <c r="DMJ39" s="38"/>
      <c r="DMK39" s="38"/>
      <c r="DML39" s="38"/>
      <c r="DMM39" s="38"/>
      <c r="DMN39" s="38"/>
      <c r="DMO39" s="38"/>
      <c r="DMP39" s="38"/>
      <c r="DMQ39" s="38"/>
      <c r="DMR39" s="38"/>
      <c r="DMS39" s="38"/>
      <c r="DMT39" s="38"/>
      <c r="DMU39" s="38"/>
      <c r="DMV39" s="38"/>
      <c r="DMW39" s="38"/>
      <c r="DMX39" s="38"/>
      <c r="DMY39" s="38"/>
      <c r="DMZ39" s="38"/>
      <c r="DNA39" s="38"/>
      <c r="DNB39" s="38"/>
      <c r="DNC39" s="38"/>
      <c r="DND39" s="38"/>
      <c r="DNE39" s="38"/>
      <c r="DNF39" s="38"/>
      <c r="DNG39" s="38"/>
      <c r="DNH39" s="38"/>
      <c r="DNI39" s="38"/>
      <c r="DNJ39" s="38"/>
      <c r="DNK39" s="38"/>
      <c r="DNL39" s="38"/>
      <c r="DNM39" s="38"/>
      <c r="DNN39" s="38"/>
      <c r="DNO39" s="38"/>
      <c r="DNP39" s="38"/>
      <c r="DNQ39" s="38"/>
      <c r="DNR39" s="38"/>
      <c r="DNS39" s="38"/>
      <c r="DNT39" s="38"/>
      <c r="DNU39" s="38"/>
      <c r="DNV39" s="38"/>
      <c r="DNW39" s="38"/>
      <c r="DNX39" s="38"/>
      <c r="DNY39" s="38"/>
      <c r="DNZ39" s="38"/>
      <c r="DOA39" s="38"/>
      <c r="DOB39" s="38"/>
      <c r="DOC39" s="38"/>
      <c r="DOD39" s="38"/>
      <c r="DOE39" s="38"/>
      <c r="DOF39" s="38"/>
      <c r="DOG39" s="38"/>
      <c r="DOH39" s="38"/>
      <c r="DOI39" s="38"/>
      <c r="DOJ39" s="38"/>
      <c r="DOK39" s="38"/>
      <c r="DOL39" s="38"/>
      <c r="DOM39" s="38"/>
      <c r="DON39" s="38"/>
      <c r="DOO39" s="38"/>
      <c r="DOP39" s="38"/>
      <c r="DOQ39" s="38"/>
      <c r="DOR39" s="38"/>
      <c r="DOS39" s="38"/>
      <c r="DOT39" s="38"/>
      <c r="DOU39" s="38"/>
      <c r="DOV39" s="38"/>
      <c r="DOW39" s="38"/>
      <c r="DOX39" s="38"/>
      <c r="DOY39" s="38"/>
      <c r="DOZ39" s="38"/>
      <c r="DPA39" s="38"/>
      <c r="DPB39" s="38"/>
      <c r="DPC39" s="38"/>
      <c r="DPD39" s="38"/>
      <c r="DPE39" s="38"/>
      <c r="DPF39" s="38"/>
      <c r="DPG39" s="38"/>
      <c r="DPH39" s="38"/>
      <c r="DPI39" s="38"/>
      <c r="DPJ39" s="38"/>
      <c r="DPK39" s="38"/>
      <c r="DPL39" s="38"/>
      <c r="DPM39" s="38"/>
      <c r="DPN39" s="38"/>
      <c r="DPO39" s="38"/>
      <c r="DPP39" s="38"/>
      <c r="DPQ39" s="38"/>
      <c r="DPR39" s="38"/>
      <c r="DPS39" s="38"/>
      <c r="DPT39" s="38"/>
      <c r="DPU39" s="38"/>
      <c r="DPV39" s="38"/>
      <c r="DPW39" s="38"/>
      <c r="DPX39" s="38"/>
      <c r="DPY39" s="38"/>
      <c r="DPZ39" s="38"/>
      <c r="DQA39" s="38"/>
      <c r="DQB39" s="38"/>
      <c r="DQC39" s="38"/>
      <c r="DQD39" s="38"/>
      <c r="DQE39" s="38"/>
      <c r="DQF39" s="38"/>
      <c r="DQG39" s="38"/>
      <c r="DQH39" s="38"/>
      <c r="DQI39" s="38"/>
      <c r="DQJ39" s="38"/>
      <c r="DQK39" s="38"/>
      <c r="DQL39" s="38"/>
      <c r="DQM39" s="38"/>
      <c r="DQN39" s="38"/>
      <c r="DQO39" s="38"/>
      <c r="DQP39" s="38"/>
      <c r="DQQ39" s="38"/>
      <c r="DQR39" s="38"/>
      <c r="DQS39" s="38"/>
      <c r="DQT39" s="38"/>
      <c r="DQU39" s="38"/>
      <c r="DQV39" s="38"/>
      <c r="DQW39" s="38"/>
      <c r="DQX39" s="38"/>
      <c r="DQY39" s="38"/>
      <c r="DQZ39" s="38"/>
      <c r="DRA39" s="38"/>
      <c r="DRB39" s="38"/>
      <c r="DRC39" s="38"/>
      <c r="DRD39" s="38"/>
      <c r="DRE39" s="38"/>
      <c r="DRF39" s="38"/>
      <c r="DRG39" s="38"/>
      <c r="DRH39" s="38"/>
      <c r="DRI39" s="38"/>
      <c r="DRJ39" s="38"/>
      <c r="DRK39" s="38"/>
      <c r="DRL39" s="38"/>
      <c r="DRM39" s="38"/>
      <c r="DRN39" s="38"/>
      <c r="DRO39" s="38"/>
      <c r="DRP39" s="38"/>
      <c r="DRQ39" s="38"/>
      <c r="DRR39" s="38"/>
      <c r="DRS39" s="38"/>
      <c r="DRT39" s="38"/>
      <c r="DRU39" s="38"/>
      <c r="DRV39" s="38"/>
      <c r="DRW39" s="38"/>
      <c r="DRX39" s="38"/>
      <c r="DRY39" s="38"/>
      <c r="DRZ39" s="38"/>
      <c r="DSA39" s="38"/>
      <c r="DSB39" s="38"/>
      <c r="DSC39" s="38"/>
      <c r="DSD39" s="38"/>
      <c r="DSE39" s="38"/>
      <c r="DSF39" s="38"/>
      <c r="DSG39" s="38"/>
      <c r="DSH39" s="38"/>
      <c r="DSI39" s="38"/>
      <c r="DSJ39" s="38"/>
      <c r="DSK39" s="38"/>
      <c r="DSL39" s="38"/>
      <c r="DSM39" s="38"/>
      <c r="DSN39" s="38"/>
      <c r="DSO39" s="38"/>
      <c r="DSP39" s="38"/>
      <c r="DSQ39" s="38"/>
      <c r="DSR39" s="38"/>
      <c r="DSS39" s="38"/>
      <c r="DST39" s="38"/>
      <c r="DSU39" s="38"/>
      <c r="DSV39" s="38"/>
      <c r="DSW39" s="38"/>
      <c r="DSX39" s="38"/>
      <c r="DSY39" s="38"/>
      <c r="DSZ39" s="38"/>
      <c r="DTA39" s="38"/>
      <c r="DTB39" s="38"/>
      <c r="DTC39" s="38"/>
      <c r="DTD39" s="38"/>
      <c r="DTE39" s="38"/>
      <c r="DTF39" s="38"/>
      <c r="DTG39" s="38"/>
      <c r="DTH39" s="38"/>
      <c r="DTI39" s="38"/>
      <c r="DTJ39" s="38"/>
      <c r="DTK39" s="38"/>
      <c r="DTL39" s="38"/>
      <c r="DTM39" s="38"/>
      <c r="DTN39" s="38"/>
      <c r="DTO39" s="38"/>
      <c r="DTP39" s="38"/>
      <c r="DTQ39" s="38"/>
      <c r="DTR39" s="38"/>
      <c r="DTS39" s="38"/>
      <c r="DTT39" s="38"/>
      <c r="DTU39" s="38"/>
      <c r="DTV39" s="38"/>
      <c r="DTW39" s="38"/>
      <c r="DTX39" s="38"/>
      <c r="DTY39" s="38"/>
      <c r="DTZ39" s="38"/>
      <c r="DUA39" s="38"/>
      <c r="DUB39" s="38"/>
      <c r="DUC39" s="38"/>
      <c r="DUD39" s="38"/>
      <c r="DUE39" s="38"/>
      <c r="DUF39" s="38"/>
      <c r="DUG39" s="38"/>
      <c r="DUH39" s="38"/>
      <c r="DUI39" s="38"/>
      <c r="DUJ39" s="38"/>
      <c r="DUK39" s="38"/>
      <c r="DUL39" s="38"/>
      <c r="DUM39" s="38"/>
      <c r="DUN39" s="38"/>
      <c r="DUO39" s="38"/>
      <c r="DUP39" s="38"/>
      <c r="DUQ39" s="38"/>
      <c r="DUR39" s="38"/>
      <c r="DUS39" s="38"/>
      <c r="DUT39" s="38"/>
      <c r="DUU39" s="38"/>
      <c r="DUV39" s="38"/>
      <c r="DUW39" s="38"/>
      <c r="DUX39" s="38"/>
      <c r="DUY39" s="38"/>
      <c r="DUZ39" s="38"/>
      <c r="DVA39" s="38"/>
      <c r="DVB39" s="38"/>
      <c r="DVC39" s="38"/>
      <c r="DVD39" s="38"/>
      <c r="DVE39" s="38"/>
      <c r="DVF39" s="38"/>
      <c r="DVG39" s="38"/>
      <c r="DVH39" s="38"/>
      <c r="DVI39" s="38"/>
      <c r="DVJ39" s="38"/>
      <c r="DVK39" s="38"/>
      <c r="DVL39" s="38"/>
      <c r="DVM39" s="38"/>
      <c r="DVN39" s="38"/>
      <c r="DVO39" s="38"/>
      <c r="DVP39" s="38"/>
      <c r="DVQ39" s="38"/>
      <c r="DVR39" s="38"/>
      <c r="DVS39" s="38"/>
      <c r="DVT39" s="38"/>
      <c r="DVU39" s="38"/>
      <c r="DVV39" s="38"/>
      <c r="DVW39" s="38"/>
      <c r="DVX39" s="38"/>
      <c r="DVY39" s="38"/>
      <c r="DVZ39" s="38"/>
      <c r="DWA39" s="38"/>
      <c r="DWB39" s="38"/>
      <c r="DWC39" s="38"/>
      <c r="DWD39" s="38"/>
      <c r="DWE39" s="38"/>
      <c r="DWF39" s="38"/>
      <c r="DWG39" s="38"/>
      <c r="DWH39" s="38"/>
      <c r="DWI39" s="38"/>
      <c r="DWJ39" s="38"/>
      <c r="DWK39" s="38"/>
      <c r="DWL39" s="38"/>
      <c r="DWM39" s="38"/>
      <c r="DWN39" s="38"/>
      <c r="DWO39" s="38"/>
      <c r="DWP39" s="38"/>
      <c r="DWQ39" s="38"/>
      <c r="DWR39" s="38"/>
      <c r="DWS39" s="38"/>
      <c r="DWT39" s="38"/>
      <c r="DWU39" s="38"/>
      <c r="DWV39" s="38"/>
      <c r="DWW39" s="38"/>
      <c r="DWX39" s="38"/>
      <c r="DWY39" s="38"/>
      <c r="DWZ39" s="38"/>
      <c r="DXA39" s="38"/>
      <c r="DXB39" s="38"/>
      <c r="DXC39" s="38"/>
      <c r="DXD39" s="38"/>
      <c r="DXE39" s="38"/>
      <c r="DXF39" s="38"/>
      <c r="DXG39" s="38"/>
      <c r="DXH39" s="38"/>
      <c r="DXI39" s="38"/>
      <c r="DXJ39" s="38"/>
      <c r="DXK39" s="38"/>
      <c r="DXL39" s="38"/>
      <c r="DXM39" s="38"/>
      <c r="DXN39" s="38"/>
      <c r="DXO39" s="38"/>
      <c r="DXP39" s="38"/>
      <c r="DXQ39" s="38"/>
      <c r="DXR39" s="38"/>
      <c r="DXS39" s="38"/>
      <c r="DXT39" s="38"/>
      <c r="DXU39" s="38"/>
      <c r="DXV39" s="38"/>
      <c r="DXW39" s="38"/>
      <c r="DXX39" s="38"/>
      <c r="DXY39" s="38"/>
      <c r="DXZ39" s="38"/>
      <c r="DYA39" s="38"/>
      <c r="DYB39" s="38"/>
      <c r="DYC39" s="38"/>
      <c r="DYD39" s="38"/>
      <c r="DYE39" s="38"/>
      <c r="DYF39" s="38"/>
      <c r="DYG39" s="38"/>
      <c r="DYH39" s="38"/>
      <c r="DYI39" s="38"/>
      <c r="DYJ39" s="38"/>
      <c r="DYK39" s="38"/>
      <c r="DYL39" s="38"/>
      <c r="DYM39" s="38"/>
      <c r="DYN39" s="38"/>
      <c r="DYO39" s="38"/>
      <c r="DYP39" s="38"/>
      <c r="DYQ39" s="38"/>
      <c r="DYR39" s="38"/>
      <c r="DYS39" s="38"/>
      <c r="DYT39" s="38"/>
      <c r="DYU39" s="38"/>
      <c r="DYV39" s="38"/>
      <c r="DYW39" s="38"/>
      <c r="DYX39" s="38"/>
      <c r="DYY39" s="38"/>
      <c r="DYZ39" s="38"/>
      <c r="DZA39" s="38"/>
      <c r="DZB39" s="38"/>
      <c r="DZC39" s="38"/>
      <c r="DZD39" s="38"/>
      <c r="DZE39" s="38"/>
      <c r="DZF39" s="38"/>
      <c r="DZG39" s="38"/>
      <c r="DZH39" s="38"/>
      <c r="DZI39" s="38"/>
      <c r="DZJ39" s="38"/>
      <c r="DZK39" s="38"/>
      <c r="DZL39" s="38"/>
      <c r="DZM39" s="38"/>
      <c r="DZN39" s="38"/>
      <c r="DZO39" s="38"/>
      <c r="DZP39" s="38"/>
      <c r="DZQ39" s="38"/>
      <c r="DZR39" s="38"/>
      <c r="DZS39" s="38"/>
      <c r="DZT39" s="38"/>
      <c r="DZU39" s="38"/>
      <c r="DZV39" s="38"/>
      <c r="DZW39" s="38"/>
      <c r="DZX39" s="38"/>
      <c r="DZY39" s="38"/>
      <c r="DZZ39" s="38"/>
      <c r="EAA39" s="38"/>
      <c r="EAB39" s="38"/>
      <c r="EAC39" s="38"/>
      <c r="EAD39" s="38"/>
      <c r="EAE39" s="38"/>
      <c r="EAF39" s="38"/>
      <c r="EAG39" s="38"/>
      <c r="EAH39" s="38"/>
      <c r="EAI39" s="38"/>
      <c r="EAJ39" s="38"/>
      <c r="EAK39" s="38"/>
      <c r="EAL39" s="38"/>
      <c r="EAM39" s="38"/>
      <c r="EAN39" s="38"/>
      <c r="EAO39" s="38"/>
      <c r="EAP39" s="38"/>
      <c r="EAQ39" s="38"/>
      <c r="EAR39" s="38"/>
      <c r="EAS39" s="38"/>
      <c r="EAT39" s="38"/>
      <c r="EAU39" s="38"/>
      <c r="EAV39" s="38"/>
      <c r="EAW39" s="38"/>
      <c r="EAX39" s="38"/>
      <c r="EAY39" s="38"/>
      <c r="EAZ39" s="38"/>
      <c r="EBA39" s="38"/>
      <c r="EBB39" s="38"/>
      <c r="EBC39" s="38"/>
      <c r="EBD39" s="38"/>
      <c r="EBE39" s="38"/>
      <c r="EBF39" s="38"/>
      <c r="EBG39" s="38"/>
      <c r="EBH39" s="38"/>
      <c r="EBI39" s="38"/>
      <c r="EBJ39" s="38"/>
      <c r="EBK39" s="38"/>
      <c r="EBL39" s="38"/>
      <c r="EBM39" s="38"/>
      <c r="EBN39" s="38"/>
      <c r="EBO39" s="38"/>
      <c r="EBP39" s="38"/>
      <c r="EBQ39" s="38"/>
      <c r="EBR39" s="38"/>
      <c r="EBS39" s="38"/>
      <c r="EBT39" s="38"/>
      <c r="EBU39" s="38"/>
      <c r="EBV39" s="38"/>
      <c r="EBW39" s="38"/>
      <c r="EBX39" s="38"/>
      <c r="EBY39" s="38"/>
      <c r="EBZ39" s="38"/>
      <c r="ECA39" s="38"/>
      <c r="ECB39" s="38"/>
      <c r="ECC39" s="38"/>
      <c r="ECD39" s="38"/>
      <c r="ECE39" s="38"/>
      <c r="ECF39" s="38"/>
      <c r="ECG39" s="38"/>
      <c r="ECH39" s="38"/>
      <c r="ECI39" s="38"/>
      <c r="ECJ39" s="38"/>
      <c r="ECK39" s="38"/>
      <c r="ECL39" s="38"/>
      <c r="ECM39" s="38"/>
      <c r="ECN39" s="38"/>
      <c r="ECO39" s="38"/>
      <c r="ECP39" s="38"/>
      <c r="ECQ39" s="38"/>
      <c r="ECR39" s="38"/>
      <c r="ECS39" s="38"/>
      <c r="ECT39" s="38"/>
      <c r="ECU39" s="38"/>
      <c r="ECV39" s="38"/>
      <c r="ECW39" s="38"/>
      <c r="ECX39" s="38"/>
      <c r="ECY39" s="38"/>
      <c r="ECZ39" s="38"/>
      <c r="EDA39" s="38"/>
      <c r="EDB39" s="38"/>
      <c r="EDC39" s="38"/>
      <c r="EDD39" s="38"/>
      <c r="EDE39" s="38"/>
      <c r="EDF39" s="38"/>
      <c r="EDG39" s="38"/>
      <c r="EDH39" s="38"/>
      <c r="EDI39" s="38"/>
      <c r="EDJ39" s="38"/>
      <c r="EDK39" s="38"/>
      <c r="EDL39" s="38"/>
      <c r="EDM39" s="38"/>
      <c r="EDN39" s="38"/>
      <c r="EDO39" s="38"/>
      <c r="EDP39" s="38"/>
      <c r="EDQ39" s="38"/>
      <c r="EDR39" s="38"/>
      <c r="EDS39" s="38"/>
      <c r="EDT39" s="38"/>
      <c r="EDU39" s="38"/>
      <c r="EDV39" s="38"/>
      <c r="EDW39" s="38"/>
      <c r="EDX39" s="38"/>
      <c r="EDY39" s="38"/>
      <c r="EDZ39" s="38"/>
      <c r="EEA39" s="38"/>
      <c r="EEB39" s="38"/>
      <c r="EEC39" s="38"/>
      <c r="EED39" s="38"/>
      <c r="EEE39" s="38"/>
      <c r="EEF39" s="38"/>
      <c r="EEG39" s="38"/>
      <c r="EEH39" s="38"/>
      <c r="EEI39" s="38"/>
      <c r="EEJ39" s="38"/>
      <c r="EEK39" s="38"/>
      <c r="EEL39" s="38"/>
      <c r="EEM39" s="38"/>
      <c r="EEN39" s="38"/>
      <c r="EEO39" s="38"/>
      <c r="EEP39" s="38"/>
      <c r="EEQ39" s="38"/>
      <c r="EER39" s="38"/>
      <c r="EES39" s="38"/>
      <c r="EET39" s="38"/>
      <c r="EEU39" s="38"/>
      <c r="EEV39" s="38"/>
      <c r="EEW39" s="38"/>
      <c r="EEX39" s="38"/>
      <c r="EEY39" s="38"/>
      <c r="EEZ39" s="38"/>
      <c r="EFA39" s="38"/>
      <c r="EFB39" s="38"/>
      <c r="EFC39" s="38"/>
      <c r="EFD39" s="38"/>
      <c r="EFE39" s="38"/>
      <c r="EFF39" s="38"/>
      <c r="EFG39" s="38"/>
      <c r="EFH39" s="38"/>
      <c r="EFI39" s="38"/>
      <c r="EFJ39" s="38"/>
      <c r="EFK39" s="38"/>
      <c r="EFL39" s="38"/>
      <c r="EFM39" s="38"/>
      <c r="EFN39" s="38"/>
      <c r="EFO39" s="38"/>
      <c r="EFP39" s="38"/>
      <c r="EFQ39" s="38"/>
      <c r="EFR39" s="38"/>
      <c r="EFS39" s="38"/>
      <c r="EFT39" s="38"/>
      <c r="EFU39" s="38"/>
      <c r="EFV39" s="38"/>
      <c r="EFW39" s="38"/>
      <c r="EFX39" s="38"/>
      <c r="EFY39" s="38"/>
      <c r="EFZ39" s="38"/>
      <c r="EGA39" s="38"/>
      <c r="EGB39" s="38"/>
      <c r="EGC39" s="38"/>
      <c r="EGD39" s="38"/>
      <c r="EGE39" s="38"/>
      <c r="EGF39" s="38"/>
      <c r="EGG39" s="38"/>
      <c r="EGH39" s="38"/>
      <c r="EGI39" s="38"/>
      <c r="EGJ39" s="38"/>
      <c r="EGK39" s="38"/>
      <c r="EGL39" s="38"/>
      <c r="EGM39" s="38"/>
      <c r="EGN39" s="38"/>
      <c r="EGO39" s="38"/>
      <c r="EGP39" s="38"/>
      <c r="EGQ39" s="38"/>
      <c r="EGR39" s="38"/>
      <c r="EGS39" s="38"/>
      <c r="EGT39" s="38"/>
      <c r="EGU39" s="38"/>
      <c r="EGV39" s="38"/>
      <c r="EGW39" s="38"/>
      <c r="EGX39" s="38"/>
      <c r="EGY39" s="38"/>
      <c r="EGZ39" s="38"/>
      <c r="EHA39" s="38"/>
      <c r="EHB39" s="38"/>
      <c r="EHC39" s="38"/>
      <c r="EHD39" s="38"/>
      <c r="EHE39" s="38"/>
      <c r="EHF39" s="38"/>
      <c r="EHG39" s="38"/>
      <c r="EHH39" s="38"/>
      <c r="EHI39" s="38"/>
      <c r="EHJ39" s="38"/>
      <c r="EHK39" s="38"/>
      <c r="EHL39" s="38"/>
      <c r="EHM39" s="38"/>
      <c r="EHN39" s="38"/>
      <c r="EHO39" s="38"/>
      <c r="EHP39" s="38"/>
      <c r="EHQ39" s="38"/>
      <c r="EHR39" s="38"/>
      <c r="EHS39" s="38"/>
      <c r="EHT39" s="38"/>
      <c r="EHU39" s="38"/>
      <c r="EHV39" s="38"/>
      <c r="EHW39" s="38"/>
      <c r="EHX39" s="38"/>
      <c r="EHY39" s="38"/>
      <c r="EHZ39" s="38"/>
      <c r="EIA39" s="38"/>
      <c r="EIB39" s="38"/>
      <c r="EIC39" s="38"/>
      <c r="EID39" s="38"/>
      <c r="EIE39" s="38"/>
      <c r="EIF39" s="38"/>
      <c r="EIG39" s="38"/>
      <c r="EIH39" s="38"/>
      <c r="EII39" s="38"/>
      <c r="EIJ39" s="38"/>
      <c r="EIK39" s="38"/>
      <c r="EIL39" s="38"/>
      <c r="EIM39" s="38"/>
      <c r="EIN39" s="38"/>
      <c r="EIO39" s="38"/>
      <c r="EIP39" s="38"/>
      <c r="EIQ39" s="38"/>
      <c r="EIR39" s="38"/>
      <c r="EIS39" s="38"/>
      <c r="EIT39" s="38"/>
      <c r="EIU39" s="38"/>
      <c r="EIV39" s="38"/>
      <c r="EIW39" s="38"/>
      <c r="EIX39" s="38"/>
      <c r="EIY39" s="38"/>
      <c r="EIZ39" s="38"/>
      <c r="EJA39" s="38"/>
      <c r="EJB39" s="38"/>
      <c r="EJC39" s="38"/>
      <c r="EJD39" s="38"/>
      <c r="EJE39" s="38"/>
      <c r="EJF39" s="38"/>
      <c r="EJG39" s="38"/>
      <c r="EJH39" s="38"/>
      <c r="EJI39" s="38"/>
      <c r="EJJ39" s="38"/>
      <c r="EJK39" s="38"/>
      <c r="EJL39" s="38"/>
      <c r="EJM39" s="38"/>
      <c r="EJN39" s="38"/>
      <c r="EJO39" s="38"/>
      <c r="EJP39" s="38"/>
      <c r="EJQ39" s="38"/>
      <c r="EJR39" s="38"/>
      <c r="EJS39" s="38"/>
      <c r="EJT39" s="38"/>
      <c r="EJU39" s="38"/>
      <c r="EJV39" s="38"/>
      <c r="EJW39" s="38"/>
      <c r="EJX39" s="38"/>
      <c r="EJY39" s="38"/>
      <c r="EJZ39" s="38"/>
      <c r="EKA39" s="38"/>
      <c r="EKB39" s="38"/>
      <c r="EKC39" s="38"/>
      <c r="EKD39" s="38"/>
      <c r="EKE39" s="38"/>
      <c r="EKF39" s="38"/>
      <c r="EKG39" s="38"/>
      <c r="EKH39" s="38"/>
      <c r="EKI39" s="38"/>
      <c r="EKJ39" s="38"/>
      <c r="EKK39" s="38"/>
      <c r="EKL39" s="38"/>
      <c r="EKM39" s="38"/>
      <c r="EKN39" s="38"/>
      <c r="EKO39" s="38"/>
      <c r="EKP39" s="38"/>
      <c r="EKQ39" s="38"/>
      <c r="EKR39" s="38"/>
      <c r="EKS39" s="38"/>
      <c r="EKT39" s="38"/>
      <c r="EKU39" s="38"/>
      <c r="EKV39" s="38"/>
      <c r="EKW39" s="38"/>
      <c r="EKX39" s="38"/>
      <c r="EKY39" s="38"/>
      <c r="EKZ39" s="38"/>
      <c r="ELA39" s="38"/>
      <c r="ELB39" s="38"/>
      <c r="ELC39" s="38"/>
      <c r="ELD39" s="38"/>
      <c r="ELE39" s="38"/>
      <c r="ELF39" s="38"/>
      <c r="ELG39" s="38"/>
      <c r="ELH39" s="38"/>
      <c r="ELI39" s="38"/>
      <c r="ELJ39" s="38"/>
      <c r="ELK39" s="38"/>
      <c r="ELL39" s="38"/>
      <c r="ELM39" s="38"/>
      <c r="ELN39" s="38"/>
      <c r="ELO39" s="38"/>
      <c r="ELP39" s="38"/>
      <c r="ELQ39" s="38"/>
      <c r="ELR39" s="38"/>
      <c r="ELS39" s="38"/>
      <c r="ELT39" s="38"/>
      <c r="ELU39" s="38"/>
      <c r="ELV39" s="38"/>
      <c r="ELW39" s="38"/>
      <c r="ELX39" s="38"/>
      <c r="ELY39" s="38"/>
      <c r="ELZ39" s="38"/>
      <c r="EMA39" s="38"/>
      <c r="EMB39" s="38"/>
      <c r="EMC39" s="38"/>
      <c r="EMD39" s="38"/>
      <c r="EME39" s="38"/>
      <c r="EMF39" s="38"/>
      <c r="EMG39" s="38"/>
      <c r="EMH39" s="38"/>
      <c r="EMI39" s="38"/>
      <c r="EMJ39" s="38"/>
      <c r="EMK39" s="38"/>
      <c r="EML39" s="38"/>
      <c r="EMM39" s="38"/>
      <c r="EMN39" s="38"/>
      <c r="EMO39" s="38"/>
      <c r="EMP39" s="38"/>
      <c r="EMQ39" s="38"/>
      <c r="EMR39" s="38"/>
      <c r="EMS39" s="38"/>
      <c r="EMT39" s="38"/>
      <c r="EMU39" s="38"/>
      <c r="EMV39" s="38"/>
      <c r="EMW39" s="38"/>
      <c r="EMX39" s="38"/>
      <c r="EMY39" s="38"/>
      <c r="EMZ39" s="38"/>
      <c r="ENA39" s="38"/>
      <c r="ENB39" s="38"/>
      <c r="ENC39" s="38"/>
      <c r="END39" s="38"/>
      <c r="ENE39" s="38"/>
      <c r="ENF39" s="38"/>
      <c r="ENG39" s="38"/>
      <c r="ENH39" s="38"/>
      <c r="ENI39" s="38"/>
      <c r="ENJ39" s="38"/>
      <c r="ENK39" s="38"/>
      <c r="ENL39" s="38"/>
      <c r="ENM39" s="38"/>
      <c r="ENN39" s="38"/>
      <c r="ENO39" s="38"/>
      <c r="ENP39" s="38"/>
      <c r="ENQ39" s="38"/>
      <c r="ENR39" s="38"/>
      <c r="ENS39" s="38"/>
      <c r="ENT39" s="38"/>
      <c r="ENU39" s="38"/>
      <c r="ENV39" s="38"/>
      <c r="ENW39" s="38"/>
      <c r="ENX39" s="38"/>
      <c r="ENY39" s="38"/>
      <c r="ENZ39" s="38"/>
      <c r="EOA39" s="38"/>
      <c r="EOB39" s="38"/>
      <c r="EOC39" s="38"/>
      <c r="EOD39" s="38"/>
      <c r="EOE39" s="38"/>
      <c r="EOF39" s="38"/>
      <c r="EOG39" s="38"/>
      <c r="EOH39" s="38"/>
      <c r="EOI39" s="38"/>
      <c r="EOJ39" s="38"/>
      <c r="EOK39" s="38"/>
      <c r="EOL39" s="38"/>
      <c r="EOM39" s="38"/>
      <c r="EON39" s="38"/>
      <c r="EOO39" s="38"/>
      <c r="EOP39" s="38"/>
      <c r="EOQ39" s="38"/>
      <c r="EOR39" s="38"/>
      <c r="EOS39" s="38"/>
      <c r="EOT39" s="38"/>
      <c r="EOU39" s="38"/>
      <c r="EOV39" s="38"/>
      <c r="EOW39" s="38"/>
      <c r="EOX39" s="38"/>
      <c r="EOY39" s="38"/>
      <c r="EOZ39" s="38"/>
      <c r="EPA39" s="38"/>
      <c r="EPB39" s="38"/>
      <c r="EPC39" s="38"/>
      <c r="EPD39" s="38"/>
      <c r="EPE39" s="38"/>
      <c r="EPF39" s="38"/>
      <c r="EPG39" s="38"/>
      <c r="EPH39" s="38"/>
      <c r="EPI39" s="38"/>
      <c r="EPJ39" s="38"/>
      <c r="EPK39" s="38"/>
      <c r="EPL39" s="38"/>
      <c r="EPM39" s="38"/>
      <c r="EPN39" s="38"/>
      <c r="EPO39" s="38"/>
      <c r="EPP39" s="38"/>
      <c r="EPQ39" s="38"/>
      <c r="EPR39" s="38"/>
      <c r="EPS39" s="38"/>
      <c r="EPT39" s="38"/>
      <c r="EPU39" s="38"/>
      <c r="EPV39" s="38"/>
      <c r="EPW39" s="38"/>
      <c r="EPX39" s="38"/>
      <c r="EPY39" s="38"/>
      <c r="EPZ39" s="38"/>
      <c r="EQA39" s="38"/>
      <c r="EQB39" s="38"/>
      <c r="EQC39" s="38"/>
      <c r="EQD39" s="38"/>
      <c r="EQE39" s="38"/>
      <c r="EQF39" s="38"/>
      <c r="EQG39" s="38"/>
      <c r="EQH39" s="38"/>
      <c r="EQI39" s="38"/>
      <c r="EQJ39" s="38"/>
      <c r="EQK39" s="38"/>
      <c r="EQL39" s="38"/>
      <c r="EQM39" s="38"/>
      <c r="EQN39" s="38"/>
      <c r="EQO39" s="38"/>
      <c r="EQP39" s="38"/>
      <c r="EQQ39" s="38"/>
      <c r="EQR39" s="38"/>
      <c r="EQS39" s="38"/>
      <c r="EQT39" s="38"/>
      <c r="EQU39" s="38"/>
      <c r="EQV39" s="38"/>
      <c r="EQW39" s="38"/>
      <c r="EQX39" s="38"/>
      <c r="EQY39" s="38"/>
      <c r="EQZ39" s="38"/>
      <c r="ERA39" s="38"/>
      <c r="ERB39" s="38"/>
      <c r="ERC39" s="38"/>
      <c r="ERD39" s="38"/>
      <c r="ERE39" s="38"/>
      <c r="ERF39" s="38"/>
      <c r="ERG39" s="38"/>
      <c r="ERH39" s="38"/>
      <c r="ERI39" s="38"/>
      <c r="ERJ39" s="38"/>
      <c r="ERK39" s="38"/>
      <c r="ERL39" s="38"/>
      <c r="ERM39" s="38"/>
      <c r="ERN39" s="38"/>
      <c r="ERO39" s="38"/>
      <c r="ERP39" s="38"/>
      <c r="ERQ39" s="38"/>
      <c r="ERR39" s="38"/>
      <c r="ERS39" s="38"/>
      <c r="ERT39" s="38"/>
      <c r="ERU39" s="38"/>
      <c r="ERV39" s="38"/>
      <c r="ERW39" s="38"/>
      <c r="ERX39" s="38"/>
      <c r="ERY39" s="38"/>
      <c r="ERZ39" s="38"/>
      <c r="ESA39" s="38"/>
      <c r="ESB39" s="38"/>
      <c r="ESC39" s="38"/>
      <c r="ESD39" s="38"/>
      <c r="ESE39" s="38"/>
      <c r="ESF39" s="38"/>
      <c r="ESG39" s="38"/>
      <c r="ESH39" s="38"/>
      <c r="ESI39" s="38"/>
      <c r="ESJ39" s="38"/>
      <c r="ESK39" s="38"/>
      <c r="ESL39" s="38"/>
      <c r="ESM39" s="38"/>
      <c r="ESN39" s="38"/>
      <c r="ESO39" s="38"/>
      <c r="ESP39" s="38"/>
      <c r="ESQ39" s="38"/>
      <c r="ESR39" s="38"/>
      <c r="ESS39" s="38"/>
      <c r="EST39" s="38"/>
      <c r="ESU39" s="38"/>
      <c r="ESV39" s="38"/>
      <c r="ESW39" s="38"/>
      <c r="ESX39" s="38"/>
      <c r="ESY39" s="38"/>
      <c r="ESZ39" s="38"/>
      <c r="ETA39" s="38"/>
      <c r="ETB39" s="38"/>
      <c r="ETC39" s="38"/>
      <c r="ETD39" s="38"/>
      <c r="ETE39" s="38"/>
      <c r="ETF39" s="38"/>
      <c r="ETG39" s="38"/>
      <c r="ETH39" s="38"/>
      <c r="ETI39" s="38"/>
      <c r="ETJ39" s="38"/>
      <c r="ETK39" s="38"/>
      <c r="ETL39" s="38"/>
      <c r="ETM39" s="38"/>
      <c r="ETN39" s="38"/>
      <c r="ETO39" s="38"/>
      <c r="ETP39" s="38"/>
      <c r="ETQ39" s="38"/>
      <c r="ETR39" s="38"/>
      <c r="ETS39" s="38"/>
      <c r="ETT39" s="38"/>
      <c r="ETU39" s="38"/>
      <c r="ETV39" s="38"/>
      <c r="ETW39" s="38"/>
      <c r="ETX39" s="38"/>
      <c r="ETY39" s="38"/>
      <c r="ETZ39" s="38"/>
      <c r="EUA39" s="38"/>
      <c r="EUB39" s="38"/>
      <c r="EUC39" s="38"/>
      <c r="EUD39" s="38"/>
      <c r="EUE39" s="38"/>
      <c r="EUF39" s="38"/>
      <c r="EUG39" s="38"/>
      <c r="EUH39" s="38"/>
      <c r="EUI39" s="38"/>
      <c r="EUJ39" s="38"/>
      <c r="EUK39" s="38"/>
      <c r="EUL39" s="38"/>
      <c r="EUM39" s="38"/>
      <c r="EUN39" s="38"/>
      <c r="EUO39" s="38"/>
      <c r="EUP39" s="38"/>
      <c r="EUQ39" s="38"/>
      <c r="EUR39" s="38"/>
      <c r="EUS39" s="38"/>
      <c r="EUT39" s="38"/>
      <c r="EUU39" s="38"/>
      <c r="EUV39" s="38"/>
      <c r="EUW39" s="38"/>
      <c r="EUX39" s="38"/>
      <c r="EUY39" s="38"/>
      <c r="EUZ39" s="38"/>
      <c r="EVA39" s="38"/>
      <c r="EVB39" s="38"/>
      <c r="EVC39" s="38"/>
      <c r="EVD39" s="38"/>
      <c r="EVE39" s="38"/>
      <c r="EVF39" s="38"/>
      <c r="EVG39" s="38"/>
      <c r="EVH39" s="38"/>
      <c r="EVI39" s="38"/>
      <c r="EVJ39" s="38"/>
      <c r="EVK39" s="38"/>
      <c r="EVL39" s="38"/>
      <c r="EVM39" s="38"/>
      <c r="EVN39" s="38"/>
      <c r="EVO39" s="38"/>
      <c r="EVP39" s="38"/>
      <c r="EVQ39" s="38"/>
      <c r="EVR39" s="38"/>
      <c r="EVS39" s="38"/>
      <c r="EVT39" s="38"/>
      <c r="EVU39" s="38"/>
      <c r="EVV39" s="38"/>
      <c r="EVW39" s="38"/>
      <c r="EVX39" s="38"/>
      <c r="EVY39" s="38"/>
      <c r="EVZ39" s="38"/>
      <c r="EWA39" s="38"/>
      <c r="EWB39" s="38"/>
      <c r="EWC39" s="38"/>
      <c r="EWD39" s="38"/>
      <c r="EWE39" s="38"/>
      <c r="EWF39" s="38"/>
      <c r="EWG39" s="38"/>
      <c r="EWH39" s="38"/>
      <c r="EWI39" s="38"/>
      <c r="EWJ39" s="38"/>
      <c r="EWK39" s="38"/>
      <c r="EWL39" s="38"/>
      <c r="EWM39" s="38"/>
      <c r="EWN39" s="38"/>
      <c r="EWO39" s="38"/>
      <c r="EWP39" s="38"/>
      <c r="EWQ39" s="38"/>
      <c r="EWR39" s="38"/>
      <c r="EWS39" s="38"/>
      <c r="EWT39" s="38"/>
      <c r="EWU39" s="38"/>
      <c r="EWV39" s="38"/>
      <c r="EWW39" s="38"/>
      <c r="EWX39" s="38"/>
      <c r="EWY39" s="38"/>
      <c r="EWZ39" s="38"/>
      <c r="EXA39" s="38"/>
      <c r="EXB39" s="38"/>
      <c r="EXC39" s="38"/>
      <c r="EXD39" s="38"/>
      <c r="EXE39" s="38"/>
      <c r="EXF39" s="38"/>
      <c r="EXG39" s="38"/>
      <c r="EXH39" s="38"/>
      <c r="EXI39" s="38"/>
      <c r="EXJ39" s="38"/>
      <c r="EXK39" s="38"/>
      <c r="EXL39" s="38"/>
      <c r="EXM39" s="38"/>
      <c r="EXN39" s="38"/>
      <c r="EXO39" s="38"/>
      <c r="EXP39" s="38"/>
      <c r="EXQ39" s="38"/>
      <c r="EXR39" s="38"/>
      <c r="EXS39" s="38"/>
      <c r="EXT39" s="38"/>
      <c r="EXU39" s="38"/>
      <c r="EXV39" s="38"/>
      <c r="EXW39" s="38"/>
      <c r="EXX39" s="38"/>
      <c r="EXY39" s="38"/>
      <c r="EXZ39" s="38"/>
      <c r="EYA39" s="38"/>
      <c r="EYB39" s="38"/>
      <c r="EYC39" s="38"/>
      <c r="EYD39" s="38"/>
      <c r="EYE39" s="38"/>
      <c r="EYF39" s="38"/>
      <c r="EYG39" s="38"/>
      <c r="EYH39" s="38"/>
      <c r="EYI39" s="38"/>
      <c r="EYJ39" s="38"/>
      <c r="EYK39" s="38"/>
      <c r="EYL39" s="38"/>
      <c r="EYM39" s="38"/>
      <c r="EYN39" s="38"/>
      <c r="EYO39" s="38"/>
      <c r="EYP39" s="38"/>
      <c r="EYQ39" s="38"/>
      <c r="EYR39" s="38"/>
      <c r="EYS39" s="38"/>
      <c r="EYT39" s="38"/>
      <c r="EYU39" s="38"/>
      <c r="EYV39" s="38"/>
      <c r="EYW39" s="38"/>
      <c r="EYX39" s="38"/>
      <c r="EYY39" s="38"/>
      <c r="EYZ39" s="38"/>
      <c r="EZA39" s="38"/>
      <c r="EZB39" s="38"/>
      <c r="EZC39" s="38"/>
      <c r="EZD39" s="38"/>
      <c r="EZE39" s="38"/>
      <c r="EZF39" s="38"/>
      <c r="EZG39" s="38"/>
      <c r="EZH39" s="38"/>
      <c r="EZI39" s="38"/>
      <c r="EZJ39" s="38"/>
      <c r="EZK39" s="38"/>
      <c r="EZL39" s="38"/>
      <c r="EZM39" s="38"/>
      <c r="EZN39" s="38"/>
      <c r="EZO39" s="38"/>
      <c r="EZP39" s="38"/>
      <c r="EZQ39" s="38"/>
      <c r="EZR39" s="38"/>
      <c r="EZS39" s="38"/>
      <c r="EZT39" s="38"/>
      <c r="EZU39" s="38"/>
      <c r="EZV39" s="38"/>
      <c r="EZW39" s="38"/>
      <c r="EZX39" s="38"/>
      <c r="EZY39" s="38"/>
      <c r="EZZ39" s="38"/>
      <c r="FAA39" s="38"/>
      <c r="FAB39" s="38"/>
      <c r="FAC39" s="38"/>
      <c r="FAD39" s="38"/>
      <c r="FAE39" s="38"/>
      <c r="FAF39" s="38"/>
      <c r="FAG39" s="38"/>
      <c r="FAH39" s="38"/>
      <c r="FAI39" s="38"/>
      <c r="FAJ39" s="38"/>
      <c r="FAK39" s="38"/>
      <c r="FAL39" s="38"/>
      <c r="FAM39" s="38"/>
      <c r="FAN39" s="38"/>
      <c r="FAO39" s="38"/>
      <c r="FAP39" s="38"/>
      <c r="FAQ39" s="38"/>
      <c r="FAR39" s="38"/>
      <c r="FAS39" s="38"/>
      <c r="FAT39" s="38"/>
      <c r="FAU39" s="38"/>
      <c r="FAV39" s="38"/>
      <c r="FAW39" s="38"/>
      <c r="FAX39" s="38"/>
      <c r="FAY39" s="38"/>
      <c r="FAZ39" s="38"/>
      <c r="FBA39" s="38"/>
      <c r="FBB39" s="38"/>
      <c r="FBC39" s="38"/>
      <c r="FBD39" s="38"/>
      <c r="FBE39" s="38"/>
      <c r="FBF39" s="38"/>
      <c r="FBG39" s="38"/>
      <c r="FBH39" s="38"/>
      <c r="FBI39" s="38"/>
      <c r="FBJ39" s="38"/>
      <c r="FBK39" s="38"/>
      <c r="FBL39" s="38"/>
      <c r="FBM39" s="38"/>
      <c r="FBN39" s="38"/>
      <c r="FBO39" s="38"/>
      <c r="FBP39" s="38"/>
      <c r="FBQ39" s="38"/>
      <c r="FBR39" s="38"/>
      <c r="FBS39" s="38"/>
      <c r="FBT39" s="38"/>
      <c r="FBU39" s="38"/>
      <c r="FBV39" s="38"/>
      <c r="FBW39" s="38"/>
      <c r="FBX39" s="38"/>
      <c r="FBY39" s="38"/>
      <c r="FBZ39" s="38"/>
      <c r="FCA39" s="38"/>
      <c r="FCB39" s="38"/>
      <c r="FCC39" s="38"/>
      <c r="FCD39" s="38"/>
      <c r="FCE39" s="38"/>
      <c r="FCF39" s="38"/>
      <c r="FCG39" s="38"/>
      <c r="FCH39" s="38"/>
      <c r="FCI39" s="38"/>
      <c r="FCJ39" s="38"/>
      <c r="FCK39" s="38"/>
      <c r="FCL39" s="38"/>
      <c r="FCM39" s="38"/>
      <c r="FCN39" s="38"/>
      <c r="FCO39" s="38"/>
      <c r="FCP39" s="38"/>
      <c r="FCQ39" s="38"/>
      <c r="FCR39" s="38"/>
      <c r="FCS39" s="38"/>
      <c r="FCT39" s="38"/>
      <c r="FCU39" s="38"/>
      <c r="FCV39" s="38"/>
      <c r="FCW39" s="38"/>
      <c r="FCX39" s="38"/>
      <c r="FCY39" s="38"/>
      <c r="FCZ39" s="38"/>
      <c r="FDA39" s="38"/>
      <c r="FDB39" s="38"/>
      <c r="FDC39" s="38"/>
      <c r="FDD39" s="38"/>
      <c r="FDE39" s="38"/>
      <c r="FDF39" s="38"/>
      <c r="FDG39" s="38"/>
      <c r="FDH39" s="38"/>
      <c r="FDI39" s="38"/>
      <c r="FDJ39" s="38"/>
      <c r="FDK39" s="38"/>
      <c r="FDL39" s="38"/>
      <c r="FDM39" s="38"/>
      <c r="FDN39" s="38"/>
      <c r="FDO39" s="38"/>
      <c r="FDP39" s="38"/>
      <c r="FDQ39" s="38"/>
      <c r="FDR39" s="38"/>
      <c r="FDS39" s="38"/>
      <c r="FDT39" s="38"/>
      <c r="FDU39" s="38"/>
      <c r="FDV39" s="38"/>
      <c r="FDW39" s="38"/>
      <c r="FDX39" s="38"/>
      <c r="FDY39" s="38"/>
      <c r="FDZ39" s="38"/>
      <c r="FEA39" s="38"/>
      <c r="FEB39" s="38"/>
      <c r="FEC39" s="38"/>
      <c r="FED39" s="38"/>
      <c r="FEE39" s="38"/>
      <c r="FEF39" s="38"/>
      <c r="FEG39" s="38"/>
      <c r="FEH39" s="38"/>
      <c r="FEI39" s="38"/>
      <c r="FEJ39" s="38"/>
      <c r="FEK39" s="38"/>
      <c r="FEL39" s="38"/>
      <c r="FEM39" s="38"/>
      <c r="FEN39" s="38"/>
      <c r="FEO39" s="38"/>
      <c r="FEP39" s="38"/>
      <c r="FEQ39" s="38"/>
      <c r="FER39" s="38"/>
      <c r="FES39" s="38"/>
      <c r="FET39" s="38"/>
      <c r="FEU39" s="38"/>
      <c r="FEV39" s="38"/>
      <c r="FEW39" s="38"/>
      <c r="FEX39" s="38"/>
      <c r="FEY39" s="38"/>
      <c r="FEZ39" s="38"/>
      <c r="FFA39" s="38"/>
      <c r="FFB39" s="38"/>
      <c r="FFC39" s="38"/>
      <c r="FFD39" s="38"/>
      <c r="FFE39" s="38"/>
      <c r="FFF39" s="38"/>
      <c r="FFG39" s="38"/>
      <c r="FFH39" s="38"/>
      <c r="FFI39" s="38"/>
      <c r="FFJ39" s="38"/>
      <c r="FFK39" s="38"/>
      <c r="FFL39" s="38"/>
      <c r="FFM39" s="38"/>
      <c r="FFN39" s="38"/>
      <c r="FFO39" s="38"/>
      <c r="FFP39" s="38"/>
      <c r="FFQ39" s="38"/>
      <c r="FFR39" s="38"/>
      <c r="FFS39" s="38"/>
      <c r="FFT39" s="38"/>
      <c r="FFU39" s="38"/>
      <c r="FFV39" s="38"/>
      <c r="FFW39" s="38"/>
      <c r="FFX39" s="38"/>
      <c r="FFY39" s="38"/>
      <c r="FFZ39" s="38"/>
      <c r="FGA39" s="38"/>
      <c r="FGB39" s="38"/>
      <c r="FGC39" s="38"/>
      <c r="FGD39" s="38"/>
      <c r="FGE39" s="38"/>
      <c r="FGF39" s="38"/>
      <c r="FGG39" s="38"/>
      <c r="FGH39" s="38"/>
      <c r="FGI39" s="38"/>
      <c r="FGJ39" s="38"/>
      <c r="FGK39" s="38"/>
      <c r="FGL39" s="38"/>
      <c r="FGM39" s="38"/>
      <c r="FGN39" s="38"/>
      <c r="FGO39" s="38"/>
      <c r="FGP39" s="38"/>
      <c r="FGQ39" s="38"/>
      <c r="FGR39" s="38"/>
      <c r="FGS39" s="38"/>
      <c r="FGT39" s="38"/>
      <c r="FGU39" s="38"/>
      <c r="FGV39" s="38"/>
      <c r="FGW39" s="38"/>
      <c r="FGX39" s="38"/>
      <c r="FGY39" s="38"/>
      <c r="FGZ39" s="38"/>
      <c r="FHA39" s="38"/>
      <c r="FHB39" s="38"/>
      <c r="FHC39" s="38"/>
      <c r="FHD39" s="38"/>
      <c r="FHE39" s="38"/>
      <c r="FHF39" s="38"/>
      <c r="FHG39" s="38"/>
      <c r="FHH39" s="38"/>
      <c r="FHI39" s="38"/>
      <c r="FHJ39" s="38"/>
      <c r="FHK39" s="38"/>
      <c r="FHL39" s="38"/>
      <c r="FHM39" s="38"/>
      <c r="FHN39" s="38"/>
      <c r="FHO39" s="38"/>
      <c r="FHP39" s="38"/>
      <c r="FHQ39" s="38"/>
      <c r="FHR39" s="38"/>
      <c r="FHS39" s="38"/>
      <c r="FHT39" s="38"/>
      <c r="FHU39" s="38"/>
      <c r="FHV39" s="38"/>
      <c r="FHW39" s="38"/>
      <c r="FHX39" s="38"/>
      <c r="FHY39" s="38"/>
      <c r="FHZ39" s="38"/>
      <c r="FIA39" s="38"/>
      <c r="FIB39" s="38"/>
      <c r="FIC39" s="38"/>
      <c r="FID39" s="38"/>
      <c r="FIE39" s="38"/>
      <c r="FIF39" s="38"/>
      <c r="FIG39" s="38"/>
      <c r="FIH39" s="38"/>
      <c r="FII39" s="38"/>
      <c r="FIJ39" s="38"/>
      <c r="FIK39" s="38"/>
      <c r="FIL39" s="38"/>
      <c r="FIM39" s="38"/>
      <c r="FIN39" s="38"/>
      <c r="FIO39" s="38"/>
      <c r="FIP39" s="38"/>
      <c r="FIQ39" s="38"/>
      <c r="FIR39" s="38"/>
      <c r="FIS39" s="38"/>
      <c r="FIT39" s="38"/>
      <c r="FIU39" s="38"/>
      <c r="FIV39" s="38"/>
      <c r="FIW39" s="38"/>
      <c r="FIX39" s="38"/>
      <c r="FIY39" s="38"/>
      <c r="FIZ39" s="38"/>
      <c r="FJA39" s="38"/>
      <c r="FJB39" s="38"/>
      <c r="FJC39" s="38"/>
      <c r="FJD39" s="38"/>
      <c r="FJE39" s="38"/>
      <c r="FJF39" s="38"/>
      <c r="FJG39" s="38"/>
      <c r="FJH39" s="38"/>
      <c r="FJI39" s="38"/>
      <c r="FJJ39" s="38"/>
      <c r="FJK39" s="38"/>
      <c r="FJL39" s="38"/>
      <c r="FJM39" s="38"/>
      <c r="FJN39" s="38"/>
      <c r="FJO39" s="38"/>
      <c r="FJP39" s="38"/>
      <c r="FJQ39" s="38"/>
      <c r="FJR39" s="38"/>
      <c r="FJS39" s="38"/>
      <c r="FJT39" s="38"/>
      <c r="FJU39" s="38"/>
      <c r="FJV39" s="38"/>
      <c r="FJW39" s="38"/>
      <c r="FJX39" s="38"/>
      <c r="FJY39" s="38"/>
      <c r="FJZ39" s="38"/>
      <c r="FKA39" s="38"/>
      <c r="FKB39" s="38"/>
      <c r="FKC39" s="38"/>
      <c r="FKD39" s="38"/>
      <c r="FKE39" s="38"/>
      <c r="FKF39" s="38"/>
      <c r="FKG39" s="38"/>
      <c r="FKH39" s="38"/>
      <c r="FKI39" s="38"/>
      <c r="FKJ39" s="38"/>
      <c r="FKK39" s="38"/>
      <c r="FKL39" s="38"/>
      <c r="FKM39" s="38"/>
      <c r="FKN39" s="38"/>
      <c r="FKO39" s="38"/>
      <c r="FKP39" s="38"/>
      <c r="FKQ39" s="38"/>
      <c r="FKR39" s="38"/>
      <c r="FKS39" s="38"/>
      <c r="FKT39" s="38"/>
      <c r="FKU39" s="38"/>
      <c r="FKV39" s="38"/>
      <c r="FKW39" s="38"/>
      <c r="FKX39" s="38"/>
      <c r="FKY39" s="38"/>
      <c r="FKZ39" s="38"/>
      <c r="FLA39" s="38"/>
      <c r="FLB39" s="38"/>
      <c r="FLC39" s="38"/>
      <c r="FLD39" s="38"/>
      <c r="FLE39" s="38"/>
      <c r="FLF39" s="38"/>
      <c r="FLG39" s="38"/>
      <c r="FLH39" s="38"/>
      <c r="FLI39" s="38"/>
      <c r="FLJ39" s="38"/>
      <c r="FLK39" s="38"/>
      <c r="FLL39" s="38"/>
      <c r="FLM39" s="38"/>
      <c r="FLN39" s="38"/>
      <c r="FLO39" s="38"/>
      <c r="FLP39" s="38"/>
      <c r="FLQ39" s="38"/>
      <c r="FLR39" s="38"/>
      <c r="FLS39" s="38"/>
      <c r="FLT39" s="38"/>
      <c r="FLU39" s="38"/>
      <c r="FLV39" s="38"/>
      <c r="FLW39" s="38"/>
      <c r="FLX39" s="38"/>
      <c r="FLY39" s="38"/>
      <c r="FLZ39" s="38"/>
      <c r="FMA39" s="38"/>
      <c r="FMB39" s="38"/>
      <c r="FMC39" s="38"/>
      <c r="FMD39" s="38"/>
      <c r="FME39" s="38"/>
      <c r="FMF39" s="38"/>
      <c r="FMG39" s="38"/>
      <c r="FMH39" s="38"/>
      <c r="FMI39" s="38"/>
      <c r="FMJ39" s="38"/>
      <c r="FMK39" s="38"/>
      <c r="FML39" s="38"/>
      <c r="FMM39" s="38"/>
      <c r="FMN39" s="38"/>
      <c r="FMO39" s="38"/>
      <c r="FMP39" s="38"/>
      <c r="FMQ39" s="38"/>
      <c r="FMR39" s="38"/>
      <c r="FMS39" s="38"/>
      <c r="FMT39" s="38"/>
      <c r="FMU39" s="38"/>
      <c r="FMV39" s="38"/>
      <c r="FMW39" s="38"/>
      <c r="FMX39" s="38"/>
      <c r="FMY39" s="38"/>
      <c r="FMZ39" s="38"/>
      <c r="FNA39" s="38"/>
      <c r="FNB39" s="38"/>
      <c r="FNC39" s="38"/>
      <c r="FND39" s="38"/>
      <c r="FNE39" s="38"/>
      <c r="FNF39" s="38"/>
      <c r="FNG39" s="38"/>
      <c r="FNH39" s="38"/>
      <c r="FNI39" s="38"/>
      <c r="FNJ39" s="38"/>
      <c r="FNK39" s="38"/>
      <c r="FNL39" s="38"/>
      <c r="FNM39" s="38"/>
      <c r="FNN39" s="38"/>
      <c r="FNO39" s="38"/>
      <c r="FNP39" s="38"/>
      <c r="FNQ39" s="38"/>
      <c r="FNR39" s="38"/>
      <c r="FNS39" s="38"/>
      <c r="FNT39" s="38"/>
      <c r="FNU39" s="38"/>
      <c r="FNV39" s="38"/>
      <c r="FNW39" s="38"/>
      <c r="FNX39" s="38"/>
      <c r="FNY39" s="38"/>
      <c r="FNZ39" s="38"/>
      <c r="FOA39" s="38"/>
      <c r="FOB39" s="38"/>
      <c r="FOC39" s="38"/>
      <c r="FOD39" s="38"/>
      <c r="FOE39" s="38"/>
      <c r="FOF39" s="38"/>
      <c r="FOG39" s="38"/>
      <c r="FOH39" s="38"/>
      <c r="FOI39" s="38"/>
      <c r="FOJ39" s="38"/>
      <c r="FOK39" s="38"/>
      <c r="FOL39" s="38"/>
      <c r="FOM39" s="38"/>
      <c r="FON39" s="38"/>
      <c r="FOO39" s="38"/>
      <c r="FOP39" s="38"/>
      <c r="FOQ39" s="38"/>
      <c r="FOR39" s="38"/>
      <c r="FOS39" s="38"/>
      <c r="FOT39" s="38"/>
      <c r="FOU39" s="38"/>
      <c r="FOV39" s="38"/>
      <c r="FOW39" s="38"/>
      <c r="FOX39" s="38"/>
      <c r="FOY39" s="38"/>
      <c r="FOZ39" s="38"/>
      <c r="FPA39" s="38"/>
      <c r="FPB39" s="38"/>
      <c r="FPC39" s="38"/>
      <c r="FPD39" s="38"/>
      <c r="FPE39" s="38"/>
      <c r="FPF39" s="38"/>
      <c r="FPG39" s="38"/>
      <c r="FPH39" s="38"/>
      <c r="FPI39" s="38"/>
      <c r="FPJ39" s="38"/>
      <c r="FPK39" s="38"/>
      <c r="FPL39" s="38"/>
      <c r="FPM39" s="38"/>
      <c r="FPN39" s="38"/>
      <c r="FPO39" s="38"/>
      <c r="FPP39" s="38"/>
      <c r="FPQ39" s="38"/>
      <c r="FPR39" s="38"/>
      <c r="FPS39" s="38"/>
      <c r="FPT39" s="38"/>
      <c r="FPU39" s="38"/>
      <c r="FPV39" s="38"/>
      <c r="FPW39" s="38"/>
      <c r="FPX39" s="38"/>
      <c r="FPY39" s="38"/>
      <c r="FPZ39" s="38"/>
      <c r="FQA39" s="38"/>
      <c r="FQB39" s="38"/>
      <c r="FQC39" s="38"/>
      <c r="FQD39" s="38"/>
      <c r="FQE39" s="38"/>
      <c r="FQF39" s="38"/>
      <c r="FQG39" s="38"/>
      <c r="FQH39" s="38"/>
      <c r="FQI39" s="38"/>
      <c r="FQJ39" s="38"/>
      <c r="FQK39" s="38"/>
      <c r="FQL39" s="38"/>
      <c r="FQM39" s="38"/>
      <c r="FQN39" s="38"/>
      <c r="FQO39" s="38"/>
      <c r="FQP39" s="38"/>
      <c r="FQQ39" s="38"/>
      <c r="FQR39" s="38"/>
      <c r="FQS39" s="38"/>
      <c r="FQT39" s="38"/>
      <c r="FQU39" s="38"/>
      <c r="FQV39" s="38"/>
      <c r="FQW39" s="38"/>
      <c r="FQX39" s="38"/>
      <c r="FQY39" s="38"/>
      <c r="FQZ39" s="38"/>
      <c r="FRA39" s="38"/>
      <c r="FRB39" s="38"/>
      <c r="FRC39" s="38"/>
      <c r="FRD39" s="38"/>
      <c r="FRE39" s="38"/>
      <c r="FRF39" s="38"/>
      <c r="FRG39" s="38"/>
      <c r="FRH39" s="38"/>
      <c r="FRI39" s="38"/>
      <c r="FRJ39" s="38"/>
      <c r="FRK39" s="38"/>
      <c r="FRL39" s="38"/>
      <c r="FRM39" s="38"/>
      <c r="FRN39" s="38"/>
      <c r="FRO39" s="38"/>
      <c r="FRP39" s="38"/>
      <c r="FRQ39" s="38"/>
      <c r="FRR39" s="38"/>
      <c r="FRS39" s="38"/>
      <c r="FRT39" s="38"/>
      <c r="FRU39" s="38"/>
      <c r="FRV39" s="38"/>
      <c r="FRW39" s="38"/>
      <c r="FRX39" s="38"/>
      <c r="FRY39" s="38"/>
      <c r="FRZ39" s="38"/>
      <c r="FSA39" s="38"/>
      <c r="FSB39" s="38"/>
      <c r="FSC39" s="38"/>
      <c r="FSD39" s="38"/>
      <c r="FSE39" s="38"/>
      <c r="FSF39" s="38"/>
      <c r="FSG39" s="38"/>
      <c r="FSH39" s="38"/>
      <c r="FSI39" s="38"/>
      <c r="FSJ39" s="38"/>
      <c r="FSK39" s="38"/>
      <c r="FSL39" s="38"/>
      <c r="FSM39" s="38"/>
      <c r="FSN39" s="38"/>
      <c r="FSO39" s="38"/>
      <c r="FSP39" s="38"/>
      <c r="FSQ39" s="38"/>
      <c r="FSR39" s="38"/>
      <c r="FSS39" s="38"/>
      <c r="FST39" s="38"/>
      <c r="FSU39" s="38"/>
      <c r="FSV39" s="38"/>
      <c r="FSW39" s="38"/>
      <c r="FSX39" s="38"/>
      <c r="FSY39" s="38"/>
      <c r="FSZ39" s="38"/>
      <c r="FTA39" s="38"/>
      <c r="FTB39" s="38"/>
      <c r="FTC39" s="38"/>
      <c r="FTD39" s="38"/>
      <c r="FTE39" s="38"/>
      <c r="FTF39" s="38"/>
      <c r="FTG39" s="38"/>
      <c r="FTH39" s="38"/>
      <c r="FTI39" s="38"/>
      <c r="FTJ39" s="38"/>
      <c r="FTK39" s="38"/>
      <c r="FTL39" s="38"/>
      <c r="FTM39" s="38"/>
      <c r="FTN39" s="38"/>
      <c r="FTO39" s="38"/>
      <c r="FTP39" s="38"/>
      <c r="FTQ39" s="38"/>
      <c r="FTR39" s="38"/>
      <c r="FTS39" s="38"/>
      <c r="FTT39" s="38"/>
      <c r="FTU39" s="38"/>
      <c r="FTV39" s="38"/>
      <c r="FTW39" s="38"/>
      <c r="FTX39" s="38"/>
      <c r="FTY39" s="38"/>
      <c r="FTZ39" s="38"/>
      <c r="FUA39" s="38"/>
      <c r="FUB39" s="38"/>
      <c r="FUC39" s="38"/>
      <c r="FUD39" s="38"/>
      <c r="FUE39" s="38"/>
      <c r="FUF39" s="38"/>
      <c r="FUG39" s="38"/>
      <c r="FUH39" s="38"/>
      <c r="FUI39" s="38"/>
      <c r="FUJ39" s="38"/>
      <c r="FUK39" s="38"/>
      <c r="FUL39" s="38"/>
      <c r="FUM39" s="38"/>
      <c r="FUN39" s="38"/>
      <c r="FUO39" s="38"/>
      <c r="FUP39" s="38"/>
      <c r="FUQ39" s="38"/>
      <c r="FUR39" s="38"/>
      <c r="FUS39" s="38"/>
      <c r="FUT39" s="38"/>
      <c r="FUU39" s="38"/>
      <c r="FUV39" s="38"/>
      <c r="FUW39" s="38"/>
      <c r="FUX39" s="38"/>
      <c r="FUY39" s="38"/>
      <c r="FUZ39" s="38"/>
      <c r="FVA39" s="38"/>
      <c r="FVB39" s="38"/>
      <c r="FVC39" s="38"/>
      <c r="FVD39" s="38"/>
      <c r="FVE39" s="38"/>
      <c r="FVF39" s="38"/>
      <c r="FVG39" s="38"/>
      <c r="FVH39" s="38"/>
      <c r="FVI39" s="38"/>
      <c r="FVJ39" s="38"/>
      <c r="FVK39" s="38"/>
      <c r="FVL39" s="38"/>
      <c r="FVM39" s="38"/>
      <c r="FVN39" s="38"/>
      <c r="FVO39" s="38"/>
      <c r="FVP39" s="38"/>
      <c r="FVQ39" s="38"/>
      <c r="FVR39" s="38"/>
      <c r="FVS39" s="38"/>
      <c r="FVT39" s="38"/>
      <c r="FVU39" s="38"/>
      <c r="FVV39" s="38"/>
      <c r="FVW39" s="38"/>
      <c r="FVX39" s="38"/>
      <c r="FVY39" s="38"/>
      <c r="FVZ39" s="38"/>
      <c r="FWA39" s="38"/>
      <c r="FWB39" s="38"/>
      <c r="FWC39" s="38"/>
      <c r="FWD39" s="38"/>
      <c r="FWE39" s="38"/>
      <c r="FWF39" s="38"/>
      <c r="FWG39" s="38"/>
      <c r="FWH39" s="38"/>
      <c r="FWI39" s="38"/>
      <c r="FWJ39" s="38"/>
      <c r="FWK39" s="38"/>
      <c r="FWL39" s="38"/>
      <c r="FWM39" s="38"/>
      <c r="FWN39" s="38"/>
      <c r="FWO39" s="38"/>
      <c r="FWP39" s="38"/>
      <c r="FWQ39" s="38"/>
      <c r="FWR39" s="38"/>
      <c r="FWS39" s="38"/>
      <c r="FWT39" s="38"/>
      <c r="FWU39" s="38"/>
      <c r="FWV39" s="38"/>
      <c r="FWW39" s="38"/>
      <c r="FWX39" s="38"/>
      <c r="FWY39" s="38"/>
      <c r="FWZ39" s="38"/>
      <c r="FXA39" s="38"/>
      <c r="FXB39" s="38"/>
      <c r="FXC39" s="38"/>
      <c r="FXD39" s="38"/>
      <c r="FXE39" s="38"/>
      <c r="FXF39" s="38"/>
      <c r="FXG39" s="38"/>
      <c r="FXH39" s="38"/>
      <c r="FXI39" s="38"/>
      <c r="FXJ39" s="38"/>
      <c r="FXK39" s="38"/>
      <c r="FXL39" s="38"/>
      <c r="FXM39" s="38"/>
      <c r="FXN39" s="38"/>
      <c r="FXO39" s="38"/>
      <c r="FXP39" s="38"/>
      <c r="FXQ39" s="38"/>
      <c r="FXR39" s="38"/>
      <c r="FXS39" s="38"/>
      <c r="FXT39" s="38"/>
      <c r="FXU39" s="38"/>
      <c r="FXV39" s="38"/>
      <c r="FXW39" s="38"/>
      <c r="FXX39" s="38"/>
      <c r="FXY39" s="38"/>
      <c r="FXZ39" s="38"/>
      <c r="FYA39" s="38"/>
      <c r="FYB39" s="38"/>
      <c r="FYC39" s="38"/>
      <c r="FYD39" s="38"/>
      <c r="FYE39" s="38"/>
      <c r="FYF39" s="38"/>
      <c r="FYG39" s="38"/>
      <c r="FYH39" s="38"/>
      <c r="FYI39" s="38"/>
      <c r="FYJ39" s="38"/>
      <c r="FYK39" s="38"/>
      <c r="FYL39" s="38"/>
      <c r="FYM39" s="38"/>
      <c r="FYN39" s="38"/>
      <c r="FYO39" s="38"/>
      <c r="FYP39" s="38"/>
      <c r="FYQ39" s="38"/>
      <c r="FYR39" s="38"/>
      <c r="FYS39" s="38"/>
      <c r="FYT39" s="38"/>
      <c r="FYU39" s="38"/>
      <c r="FYV39" s="38"/>
      <c r="FYW39" s="38"/>
      <c r="FYX39" s="38"/>
      <c r="FYY39" s="38"/>
      <c r="FYZ39" s="38"/>
      <c r="FZA39" s="38"/>
      <c r="FZB39" s="38"/>
      <c r="FZC39" s="38"/>
      <c r="FZD39" s="38"/>
      <c r="FZE39" s="38"/>
      <c r="FZF39" s="38"/>
      <c r="FZG39" s="38"/>
      <c r="FZH39" s="38"/>
      <c r="FZI39" s="38"/>
      <c r="FZJ39" s="38"/>
      <c r="FZK39" s="38"/>
      <c r="FZL39" s="38"/>
      <c r="FZM39" s="38"/>
      <c r="FZN39" s="38"/>
      <c r="FZO39" s="38"/>
      <c r="FZP39" s="38"/>
      <c r="FZQ39" s="38"/>
      <c r="FZR39" s="38"/>
      <c r="FZS39" s="38"/>
      <c r="FZT39" s="38"/>
      <c r="FZU39" s="38"/>
      <c r="FZV39" s="38"/>
      <c r="FZW39" s="38"/>
      <c r="FZX39" s="38"/>
      <c r="FZY39" s="38"/>
      <c r="FZZ39" s="38"/>
      <c r="GAA39" s="38"/>
      <c r="GAB39" s="38"/>
      <c r="GAC39" s="38"/>
      <c r="GAD39" s="38"/>
      <c r="GAE39" s="38"/>
      <c r="GAF39" s="38"/>
      <c r="GAG39" s="38"/>
      <c r="GAH39" s="38"/>
      <c r="GAI39" s="38"/>
      <c r="GAJ39" s="38"/>
      <c r="GAK39" s="38"/>
      <c r="GAL39" s="38"/>
      <c r="GAM39" s="38"/>
      <c r="GAN39" s="38"/>
      <c r="GAO39" s="38"/>
      <c r="GAP39" s="38"/>
      <c r="GAQ39" s="38"/>
      <c r="GAR39" s="38"/>
      <c r="GAS39" s="38"/>
      <c r="GAT39" s="38"/>
      <c r="GAU39" s="38"/>
      <c r="GAV39" s="38"/>
      <c r="GAW39" s="38"/>
      <c r="GAX39" s="38"/>
      <c r="GAY39" s="38"/>
      <c r="GAZ39" s="38"/>
      <c r="GBA39" s="38"/>
      <c r="GBB39" s="38"/>
      <c r="GBC39" s="38"/>
      <c r="GBD39" s="38"/>
      <c r="GBE39" s="38"/>
      <c r="GBF39" s="38"/>
      <c r="GBG39" s="38"/>
      <c r="GBH39" s="38"/>
      <c r="GBI39" s="38"/>
      <c r="GBJ39" s="38"/>
      <c r="GBK39" s="38"/>
      <c r="GBL39" s="38"/>
      <c r="GBM39" s="38"/>
      <c r="GBN39" s="38"/>
      <c r="GBO39" s="38"/>
      <c r="GBP39" s="38"/>
      <c r="GBQ39" s="38"/>
      <c r="GBR39" s="38"/>
      <c r="GBS39" s="38"/>
      <c r="GBT39" s="38"/>
      <c r="GBU39" s="38"/>
      <c r="GBV39" s="38"/>
      <c r="GBW39" s="38"/>
      <c r="GBX39" s="38"/>
      <c r="GBY39" s="38"/>
      <c r="GBZ39" s="38"/>
      <c r="GCA39" s="38"/>
      <c r="GCB39" s="38"/>
      <c r="GCC39" s="38"/>
      <c r="GCD39" s="38"/>
      <c r="GCE39" s="38"/>
      <c r="GCF39" s="38"/>
      <c r="GCG39" s="38"/>
      <c r="GCH39" s="38"/>
      <c r="GCI39" s="38"/>
      <c r="GCJ39" s="38"/>
      <c r="GCK39" s="38"/>
      <c r="GCL39" s="38"/>
      <c r="GCM39" s="38"/>
      <c r="GCN39" s="38"/>
      <c r="GCO39" s="38"/>
      <c r="GCP39" s="38"/>
      <c r="GCQ39" s="38"/>
      <c r="GCR39" s="38"/>
      <c r="GCS39" s="38"/>
      <c r="GCT39" s="38"/>
      <c r="GCU39" s="38"/>
      <c r="GCV39" s="38"/>
      <c r="GCW39" s="38"/>
      <c r="GCX39" s="38"/>
      <c r="GCY39" s="38"/>
      <c r="GCZ39" s="38"/>
      <c r="GDA39" s="38"/>
      <c r="GDB39" s="38"/>
      <c r="GDC39" s="38"/>
      <c r="GDD39" s="38"/>
      <c r="GDE39" s="38"/>
      <c r="GDF39" s="38"/>
      <c r="GDG39" s="38"/>
      <c r="GDH39" s="38"/>
      <c r="GDI39" s="38"/>
      <c r="GDJ39" s="38"/>
      <c r="GDK39" s="38"/>
      <c r="GDL39" s="38"/>
      <c r="GDM39" s="38"/>
      <c r="GDN39" s="38"/>
      <c r="GDO39" s="38"/>
      <c r="GDP39" s="38"/>
      <c r="GDQ39" s="38"/>
      <c r="GDR39" s="38"/>
      <c r="GDS39" s="38"/>
      <c r="GDT39" s="38"/>
      <c r="GDU39" s="38"/>
      <c r="GDV39" s="38"/>
      <c r="GDW39" s="38"/>
      <c r="GDX39" s="38"/>
      <c r="GDY39" s="38"/>
      <c r="GDZ39" s="38"/>
      <c r="GEA39" s="38"/>
      <c r="GEB39" s="38"/>
      <c r="GEC39" s="38"/>
      <c r="GED39" s="38"/>
      <c r="GEE39" s="38"/>
      <c r="GEF39" s="38"/>
      <c r="GEG39" s="38"/>
      <c r="GEH39" s="38"/>
      <c r="GEI39" s="38"/>
      <c r="GEJ39" s="38"/>
      <c r="GEK39" s="38"/>
      <c r="GEL39" s="38"/>
      <c r="GEM39" s="38"/>
      <c r="GEN39" s="38"/>
      <c r="GEO39" s="38"/>
      <c r="GEP39" s="38"/>
      <c r="GEQ39" s="38"/>
      <c r="GER39" s="38"/>
      <c r="GES39" s="38"/>
      <c r="GET39" s="38"/>
      <c r="GEU39" s="38"/>
      <c r="GEV39" s="38"/>
      <c r="GEW39" s="38"/>
      <c r="GEX39" s="38"/>
      <c r="GEY39" s="38"/>
      <c r="GEZ39" s="38"/>
      <c r="GFA39" s="38"/>
      <c r="GFB39" s="38"/>
      <c r="GFC39" s="38"/>
      <c r="GFD39" s="38"/>
      <c r="GFE39" s="38"/>
      <c r="GFF39" s="38"/>
      <c r="GFG39" s="38"/>
      <c r="GFH39" s="38"/>
      <c r="GFI39" s="38"/>
      <c r="GFJ39" s="38"/>
      <c r="GFK39" s="38"/>
      <c r="GFL39" s="38"/>
      <c r="GFM39" s="38"/>
      <c r="GFN39" s="38"/>
      <c r="GFO39" s="38"/>
      <c r="GFP39" s="38"/>
      <c r="GFQ39" s="38"/>
      <c r="GFR39" s="38"/>
      <c r="GFS39" s="38"/>
      <c r="GFT39" s="38"/>
      <c r="GFU39" s="38"/>
      <c r="GFV39" s="38"/>
      <c r="GFW39" s="38"/>
      <c r="GFX39" s="38"/>
      <c r="GFY39" s="38"/>
      <c r="GFZ39" s="38"/>
      <c r="GGA39" s="38"/>
      <c r="GGB39" s="38"/>
      <c r="GGC39" s="38"/>
      <c r="GGD39" s="38"/>
      <c r="GGE39" s="38"/>
      <c r="GGF39" s="38"/>
      <c r="GGG39" s="38"/>
      <c r="GGH39" s="38"/>
      <c r="GGI39" s="38"/>
      <c r="GGJ39" s="38"/>
      <c r="GGK39" s="38"/>
      <c r="GGL39" s="38"/>
      <c r="GGM39" s="38"/>
      <c r="GGN39" s="38"/>
      <c r="GGO39" s="38"/>
      <c r="GGP39" s="38"/>
      <c r="GGQ39" s="38"/>
      <c r="GGR39" s="38"/>
      <c r="GGS39" s="38"/>
      <c r="GGT39" s="38"/>
      <c r="GGU39" s="38"/>
      <c r="GGV39" s="38"/>
      <c r="GGW39" s="38"/>
      <c r="GGX39" s="38"/>
      <c r="GGY39" s="38"/>
      <c r="GGZ39" s="38"/>
      <c r="GHA39" s="38"/>
      <c r="GHB39" s="38"/>
      <c r="GHC39" s="38"/>
      <c r="GHD39" s="38"/>
      <c r="GHE39" s="38"/>
      <c r="GHF39" s="38"/>
      <c r="GHG39" s="38"/>
      <c r="GHH39" s="38"/>
      <c r="GHI39" s="38"/>
      <c r="GHJ39" s="38"/>
      <c r="GHK39" s="38"/>
      <c r="GHL39" s="38"/>
      <c r="GHM39" s="38"/>
      <c r="GHN39" s="38"/>
      <c r="GHO39" s="38"/>
      <c r="GHP39" s="38"/>
      <c r="GHQ39" s="38"/>
      <c r="GHR39" s="38"/>
      <c r="GHS39" s="38"/>
      <c r="GHT39" s="38"/>
      <c r="GHU39" s="38"/>
      <c r="GHV39" s="38"/>
      <c r="GHW39" s="38"/>
      <c r="GHX39" s="38"/>
      <c r="GHY39" s="38"/>
      <c r="GHZ39" s="38"/>
      <c r="GIA39" s="38"/>
      <c r="GIB39" s="38"/>
      <c r="GIC39" s="38"/>
      <c r="GID39" s="38"/>
      <c r="GIE39" s="38"/>
      <c r="GIF39" s="38"/>
      <c r="GIG39" s="38"/>
      <c r="GIH39" s="38"/>
      <c r="GII39" s="38"/>
      <c r="GIJ39" s="38"/>
      <c r="GIK39" s="38"/>
      <c r="GIL39" s="38"/>
      <c r="GIM39" s="38"/>
      <c r="GIN39" s="38"/>
      <c r="GIO39" s="38"/>
      <c r="GIP39" s="38"/>
      <c r="GIQ39" s="38"/>
      <c r="GIR39" s="38"/>
      <c r="GIS39" s="38"/>
      <c r="GIT39" s="38"/>
      <c r="GIU39" s="38"/>
      <c r="GIV39" s="38"/>
      <c r="GIW39" s="38"/>
      <c r="GIX39" s="38"/>
      <c r="GIY39" s="38"/>
      <c r="GIZ39" s="38"/>
      <c r="GJA39" s="38"/>
      <c r="GJB39" s="38"/>
      <c r="GJC39" s="38"/>
      <c r="GJD39" s="38"/>
      <c r="GJE39" s="38"/>
      <c r="GJF39" s="38"/>
      <c r="GJG39" s="38"/>
      <c r="GJH39" s="38"/>
      <c r="GJI39" s="38"/>
      <c r="GJJ39" s="38"/>
      <c r="GJK39" s="38"/>
      <c r="GJL39" s="38"/>
      <c r="GJM39" s="38"/>
      <c r="GJN39" s="38"/>
      <c r="GJO39" s="38"/>
      <c r="GJP39" s="38"/>
      <c r="GJQ39" s="38"/>
      <c r="GJR39" s="38"/>
      <c r="GJS39" s="38"/>
      <c r="GJT39" s="38"/>
      <c r="GJU39" s="38"/>
      <c r="GJV39" s="38"/>
      <c r="GJW39" s="38"/>
      <c r="GJX39" s="38"/>
      <c r="GJY39" s="38"/>
      <c r="GJZ39" s="38"/>
      <c r="GKA39" s="38"/>
      <c r="GKB39" s="38"/>
      <c r="GKC39" s="38"/>
      <c r="GKD39" s="38"/>
      <c r="GKE39" s="38"/>
      <c r="GKF39" s="38"/>
      <c r="GKG39" s="38"/>
      <c r="GKH39" s="38"/>
      <c r="GKI39" s="38"/>
      <c r="GKJ39" s="38"/>
      <c r="GKK39" s="38"/>
      <c r="GKL39" s="38"/>
      <c r="GKM39" s="38"/>
      <c r="GKN39" s="38"/>
      <c r="GKO39" s="38"/>
      <c r="GKP39" s="38"/>
      <c r="GKQ39" s="38"/>
      <c r="GKR39" s="38"/>
      <c r="GKS39" s="38"/>
      <c r="GKT39" s="38"/>
      <c r="GKU39" s="38"/>
      <c r="GKV39" s="38"/>
      <c r="GKW39" s="38"/>
      <c r="GKX39" s="38"/>
      <c r="GKY39" s="38"/>
      <c r="GKZ39" s="38"/>
      <c r="GLA39" s="38"/>
      <c r="GLB39" s="38"/>
      <c r="GLC39" s="38"/>
      <c r="GLD39" s="38"/>
      <c r="GLE39" s="38"/>
      <c r="GLF39" s="38"/>
      <c r="GLG39" s="38"/>
      <c r="GLH39" s="38"/>
      <c r="GLI39" s="38"/>
      <c r="GLJ39" s="38"/>
      <c r="GLK39" s="38"/>
      <c r="GLL39" s="38"/>
      <c r="GLM39" s="38"/>
      <c r="GLN39" s="38"/>
      <c r="GLO39" s="38"/>
      <c r="GLP39" s="38"/>
      <c r="GLQ39" s="38"/>
      <c r="GLR39" s="38"/>
      <c r="GLS39" s="38"/>
      <c r="GLT39" s="38"/>
      <c r="GLU39" s="38"/>
      <c r="GLV39" s="38"/>
      <c r="GLW39" s="38"/>
      <c r="GLX39" s="38"/>
      <c r="GLY39" s="38"/>
      <c r="GLZ39" s="38"/>
      <c r="GMA39" s="38"/>
      <c r="GMB39" s="38"/>
      <c r="GMC39" s="38"/>
      <c r="GMD39" s="38"/>
      <c r="GME39" s="38"/>
      <c r="GMF39" s="38"/>
      <c r="GMG39" s="38"/>
      <c r="GMH39" s="38"/>
      <c r="GMI39" s="38"/>
      <c r="GMJ39" s="38"/>
      <c r="GMK39" s="38"/>
      <c r="GML39" s="38"/>
      <c r="GMM39" s="38"/>
      <c r="GMN39" s="38"/>
      <c r="GMO39" s="38"/>
      <c r="GMP39" s="38"/>
      <c r="GMQ39" s="38"/>
      <c r="GMR39" s="38"/>
      <c r="GMS39" s="38"/>
      <c r="GMT39" s="38"/>
      <c r="GMU39" s="38"/>
      <c r="GMV39" s="38"/>
      <c r="GMW39" s="38"/>
      <c r="GMX39" s="38"/>
      <c r="GMY39" s="38"/>
      <c r="GMZ39" s="38"/>
      <c r="GNA39" s="38"/>
      <c r="GNB39" s="38"/>
      <c r="GNC39" s="38"/>
      <c r="GND39" s="38"/>
      <c r="GNE39" s="38"/>
      <c r="GNF39" s="38"/>
      <c r="GNG39" s="38"/>
      <c r="GNH39" s="38"/>
      <c r="GNI39" s="38"/>
      <c r="GNJ39" s="38"/>
      <c r="GNK39" s="38"/>
      <c r="GNL39" s="38"/>
      <c r="GNM39" s="38"/>
      <c r="GNN39" s="38"/>
      <c r="GNO39" s="38"/>
      <c r="GNP39" s="38"/>
      <c r="GNQ39" s="38"/>
      <c r="GNR39" s="38"/>
      <c r="GNS39" s="38"/>
      <c r="GNT39" s="38"/>
      <c r="GNU39" s="38"/>
      <c r="GNV39" s="38"/>
      <c r="GNW39" s="38"/>
      <c r="GNX39" s="38"/>
      <c r="GNY39" s="38"/>
      <c r="GNZ39" s="38"/>
      <c r="GOA39" s="38"/>
      <c r="GOB39" s="38"/>
      <c r="GOC39" s="38"/>
      <c r="GOD39" s="38"/>
      <c r="GOE39" s="38"/>
      <c r="GOF39" s="38"/>
      <c r="GOG39" s="38"/>
      <c r="GOH39" s="38"/>
      <c r="GOI39" s="38"/>
      <c r="GOJ39" s="38"/>
      <c r="GOK39" s="38"/>
      <c r="GOL39" s="38"/>
      <c r="GOM39" s="38"/>
      <c r="GON39" s="38"/>
      <c r="GOO39" s="38"/>
      <c r="GOP39" s="38"/>
      <c r="GOQ39" s="38"/>
      <c r="GOR39" s="38"/>
      <c r="GOS39" s="38"/>
      <c r="GOT39" s="38"/>
      <c r="GOU39" s="38"/>
      <c r="GOV39" s="38"/>
      <c r="GOW39" s="38"/>
      <c r="GOX39" s="38"/>
      <c r="GOY39" s="38"/>
      <c r="GOZ39" s="38"/>
      <c r="GPA39" s="38"/>
      <c r="GPB39" s="38"/>
      <c r="GPC39" s="38"/>
      <c r="GPD39" s="38"/>
      <c r="GPE39" s="38"/>
      <c r="GPF39" s="38"/>
      <c r="GPG39" s="38"/>
      <c r="GPH39" s="38"/>
      <c r="GPI39" s="38"/>
      <c r="GPJ39" s="38"/>
      <c r="GPK39" s="38"/>
      <c r="GPL39" s="38"/>
      <c r="GPM39" s="38"/>
      <c r="GPN39" s="38"/>
      <c r="GPO39" s="38"/>
      <c r="GPP39" s="38"/>
      <c r="GPQ39" s="38"/>
      <c r="GPR39" s="38"/>
      <c r="GPS39" s="38"/>
      <c r="GPT39" s="38"/>
      <c r="GPU39" s="38"/>
      <c r="GPV39" s="38"/>
      <c r="GPW39" s="38"/>
      <c r="GPX39" s="38"/>
      <c r="GPY39" s="38"/>
      <c r="GPZ39" s="38"/>
      <c r="GQA39" s="38"/>
      <c r="GQB39" s="38"/>
      <c r="GQC39" s="38"/>
      <c r="GQD39" s="38"/>
      <c r="GQE39" s="38"/>
      <c r="GQF39" s="38"/>
      <c r="GQG39" s="38"/>
      <c r="GQH39" s="38"/>
      <c r="GQI39" s="38"/>
      <c r="GQJ39" s="38"/>
      <c r="GQK39" s="38"/>
      <c r="GQL39" s="38"/>
      <c r="GQM39" s="38"/>
      <c r="GQN39" s="38"/>
      <c r="GQO39" s="38"/>
      <c r="GQP39" s="38"/>
      <c r="GQQ39" s="38"/>
      <c r="GQR39" s="38"/>
      <c r="GQS39" s="38"/>
      <c r="GQT39" s="38"/>
      <c r="GQU39" s="38"/>
      <c r="GQV39" s="38"/>
      <c r="GQW39" s="38"/>
      <c r="GQX39" s="38"/>
      <c r="GQY39" s="38"/>
      <c r="GQZ39" s="38"/>
      <c r="GRA39" s="38"/>
      <c r="GRB39" s="38"/>
      <c r="GRC39" s="38"/>
      <c r="GRD39" s="38"/>
      <c r="GRE39" s="38"/>
      <c r="GRF39" s="38"/>
      <c r="GRG39" s="38"/>
      <c r="GRH39" s="38"/>
      <c r="GRI39" s="38"/>
      <c r="GRJ39" s="38"/>
      <c r="GRK39" s="38"/>
      <c r="GRL39" s="38"/>
      <c r="GRM39" s="38"/>
      <c r="GRN39" s="38"/>
      <c r="GRO39" s="38"/>
      <c r="GRP39" s="38"/>
      <c r="GRQ39" s="38"/>
      <c r="GRR39" s="38"/>
      <c r="GRS39" s="38"/>
      <c r="GRT39" s="38"/>
      <c r="GRU39" s="38"/>
      <c r="GRV39" s="38"/>
      <c r="GRW39" s="38"/>
      <c r="GRX39" s="38"/>
      <c r="GRY39" s="38"/>
      <c r="GRZ39" s="38"/>
      <c r="GSA39" s="38"/>
      <c r="GSB39" s="38"/>
      <c r="GSC39" s="38"/>
      <c r="GSD39" s="38"/>
      <c r="GSE39" s="38"/>
      <c r="GSF39" s="38"/>
      <c r="GSG39" s="38"/>
      <c r="GSH39" s="38"/>
      <c r="GSI39" s="38"/>
      <c r="GSJ39" s="38"/>
      <c r="GSK39" s="38"/>
      <c r="GSL39" s="38"/>
      <c r="GSM39" s="38"/>
      <c r="GSN39" s="38"/>
      <c r="GSO39" s="38"/>
      <c r="GSP39" s="38"/>
      <c r="GSQ39" s="38"/>
      <c r="GSR39" s="38"/>
      <c r="GSS39" s="38"/>
      <c r="GST39" s="38"/>
      <c r="GSU39" s="38"/>
      <c r="GSV39" s="38"/>
      <c r="GSW39" s="38"/>
      <c r="GSX39" s="38"/>
      <c r="GSY39" s="38"/>
      <c r="GSZ39" s="38"/>
      <c r="GTA39" s="38"/>
      <c r="GTB39" s="38"/>
      <c r="GTC39" s="38"/>
      <c r="GTD39" s="38"/>
      <c r="GTE39" s="38"/>
      <c r="GTF39" s="38"/>
      <c r="GTG39" s="38"/>
      <c r="GTH39" s="38"/>
      <c r="GTI39" s="38"/>
      <c r="GTJ39" s="38"/>
      <c r="GTK39" s="38"/>
      <c r="GTL39" s="38"/>
      <c r="GTM39" s="38"/>
      <c r="GTN39" s="38"/>
      <c r="GTO39" s="38"/>
      <c r="GTP39" s="38"/>
      <c r="GTQ39" s="38"/>
      <c r="GTR39" s="38"/>
      <c r="GTS39" s="38"/>
      <c r="GTT39" s="38"/>
      <c r="GTU39" s="38"/>
      <c r="GTV39" s="38"/>
      <c r="GTW39" s="38"/>
      <c r="GTX39" s="38"/>
      <c r="GTY39" s="38"/>
      <c r="GTZ39" s="38"/>
      <c r="GUA39" s="38"/>
      <c r="GUB39" s="38"/>
      <c r="GUC39" s="38"/>
      <c r="GUD39" s="38"/>
      <c r="GUE39" s="38"/>
      <c r="GUF39" s="38"/>
      <c r="GUG39" s="38"/>
      <c r="GUH39" s="38"/>
      <c r="GUI39" s="38"/>
      <c r="GUJ39" s="38"/>
      <c r="GUK39" s="38"/>
      <c r="GUL39" s="38"/>
      <c r="GUM39" s="38"/>
      <c r="GUN39" s="38"/>
      <c r="GUO39" s="38"/>
      <c r="GUP39" s="38"/>
      <c r="GUQ39" s="38"/>
      <c r="GUR39" s="38"/>
      <c r="GUS39" s="38"/>
      <c r="GUT39" s="38"/>
      <c r="GUU39" s="38"/>
      <c r="GUV39" s="38"/>
      <c r="GUW39" s="38"/>
      <c r="GUX39" s="38"/>
      <c r="GUY39" s="38"/>
      <c r="GUZ39" s="38"/>
      <c r="GVA39" s="38"/>
      <c r="GVB39" s="38"/>
      <c r="GVC39" s="38"/>
      <c r="GVD39" s="38"/>
      <c r="GVE39" s="38"/>
      <c r="GVF39" s="38"/>
      <c r="GVG39" s="38"/>
      <c r="GVH39" s="38"/>
      <c r="GVI39" s="38"/>
      <c r="GVJ39" s="38"/>
      <c r="GVK39" s="38"/>
      <c r="GVL39" s="38"/>
      <c r="GVM39" s="38"/>
      <c r="GVN39" s="38"/>
      <c r="GVO39" s="38"/>
      <c r="GVP39" s="38"/>
      <c r="GVQ39" s="38"/>
      <c r="GVR39" s="38"/>
      <c r="GVS39" s="38"/>
      <c r="GVT39" s="38"/>
      <c r="GVU39" s="38"/>
      <c r="GVV39" s="38"/>
      <c r="GVW39" s="38"/>
      <c r="GVX39" s="38"/>
      <c r="GVY39" s="38"/>
      <c r="GVZ39" s="38"/>
      <c r="GWA39" s="38"/>
      <c r="GWB39" s="38"/>
      <c r="GWC39" s="38"/>
      <c r="GWD39" s="38"/>
      <c r="GWE39" s="38"/>
      <c r="GWF39" s="38"/>
      <c r="GWG39" s="38"/>
      <c r="GWH39" s="38"/>
      <c r="GWI39" s="38"/>
      <c r="GWJ39" s="38"/>
      <c r="GWK39" s="38"/>
      <c r="GWL39" s="38"/>
      <c r="GWM39" s="38"/>
      <c r="GWN39" s="38"/>
      <c r="GWO39" s="38"/>
      <c r="GWP39" s="38"/>
      <c r="GWQ39" s="38"/>
      <c r="GWR39" s="38"/>
      <c r="GWS39" s="38"/>
      <c r="GWT39" s="38"/>
      <c r="GWU39" s="38"/>
      <c r="GWV39" s="38"/>
      <c r="GWW39" s="38"/>
      <c r="GWX39" s="38"/>
      <c r="GWY39" s="38"/>
      <c r="GWZ39" s="38"/>
      <c r="GXA39" s="38"/>
      <c r="GXB39" s="38"/>
      <c r="GXC39" s="38"/>
      <c r="GXD39" s="38"/>
      <c r="GXE39" s="38"/>
      <c r="GXF39" s="38"/>
      <c r="GXG39" s="38"/>
      <c r="GXH39" s="38"/>
      <c r="GXI39" s="38"/>
      <c r="GXJ39" s="38"/>
      <c r="GXK39" s="38"/>
      <c r="GXL39" s="38"/>
      <c r="GXM39" s="38"/>
      <c r="GXN39" s="38"/>
      <c r="GXO39" s="38"/>
      <c r="GXP39" s="38"/>
      <c r="GXQ39" s="38"/>
      <c r="GXR39" s="38"/>
      <c r="GXS39" s="38"/>
      <c r="GXT39" s="38"/>
      <c r="GXU39" s="38"/>
      <c r="GXV39" s="38"/>
      <c r="GXW39" s="38"/>
      <c r="GXX39" s="38"/>
      <c r="GXY39" s="38"/>
      <c r="GXZ39" s="38"/>
      <c r="GYA39" s="38"/>
      <c r="GYB39" s="38"/>
      <c r="GYC39" s="38"/>
      <c r="GYD39" s="38"/>
      <c r="GYE39" s="38"/>
      <c r="GYF39" s="38"/>
      <c r="GYG39" s="38"/>
      <c r="GYH39" s="38"/>
      <c r="GYI39" s="38"/>
      <c r="GYJ39" s="38"/>
      <c r="GYK39" s="38"/>
      <c r="GYL39" s="38"/>
      <c r="GYM39" s="38"/>
      <c r="GYN39" s="38"/>
      <c r="GYO39" s="38"/>
      <c r="GYP39" s="38"/>
      <c r="GYQ39" s="38"/>
      <c r="GYR39" s="38"/>
      <c r="GYS39" s="38"/>
      <c r="GYT39" s="38"/>
      <c r="GYU39" s="38"/>
      <c r="GYV39" s="38"/>
      <c r="GYW39" s="38"/>
      <c r="GYX39" s="38"/>
      <c r="GYY39" s="38"/>
      <c r="GYZ39" s="38"/>
      <c r="GZA39" s="38"/>
      <c r="GZB39" s="38"/>
      <c r="GZC39" s="38"/>
      <c r="GZD39" s="38"/>
      <c r="GZE39" s="38"/>
      <c r="GZF39" s="38"/>
      <c r="GZG39" s="38"/>
      <c r="GZH39" s="38"/>
      <c r="GZI39" s="38"/>
      <c r="GZJ39" s="38"/>
      <c r="GZK39" s="38"/>
      <c r="GZL39" s="38"/>
      <c r="GZM39" s="38"/>
      <c r="GZN39" s="38"/>
      <c r="GZO39" s="38"/>
      <c r="GZP39" s="38"/>
      <c r="GZQ39" s="38"/>
      <c r="GZR39" s="38"/>
      <c r="GZS39" s="38"/>
      <c r="GZT39" s="38"/>
      <c r="GZU39" s="38"/>
      <c r="GZV39" s="38"/>
      <c r="GZW39" s="38"/>
      <c r="GZX39" s="38"/>
      <c r="GZY39" s="38"/>
      <c r="GZZ39" s="38"/>
      <c r="HAA39" s="38"/>
      <c r="HAB39" s="38"/>
      <c r="HAC39" s="38"/>
      <c r="HAD39" s="38"/>
      <c r="HAE39" s="38"/>
      <c r="HAF39" s="38"/>
      <c r="HAG39" s="38"/>
      <c r="HAH39" s="38"/>
      <c r="HAI39" s="38"/>
      <c r="HAJ39" s="38"/>
      <c r="HAK39" s="38"/>
      <c r="HAL39" s="38"/>
      <c r="HAM39" s="38"/>
      <c r="HAN39" s="38"/>
      <c r="HAO39" s="38"/>
      <c r="HAP39" s="38"/>
      <c r="HAQ39" s="38"/>
      <c r="HAR39" s="38"/>
      <c r="HAS39" s="38"/>
      <c r="HAT39" s="38"/>
      <c r="HAU39" s="38"/>
      <c r="HAV39" s="38"/>
      <c r="HAW39" s="38"/>
      <c r="HAX39" s="38"/>
      <c r="HAY39" s="38"/>
      <c r="HAZ39" s="38"/>
      <c r="HBA39" s="38"/>
      <c r="HBB39" s="38"/>
      <c r="HBC39" s="38"/>
      <c r="HBD39" s="38"/>
      <c r="HBE39" s="38"/>
      <c r="HBF39" s="38"/>
      <c r="HBG39" s="38"/>
      <c r="HBH39" s="38"/>
      <c r="HBI39" s="38"/>
      <c r="HBJ39" s="38"/>
      <c r="HBK39" s="38"/>
      <c r="HBL39" s="38"/>
      <c r="HBM39" s="38"/>
      <c r="HBN39" s="38"/>
      <c r="HBO39" s="38"/>
      <c r="HBP39" s="38"/>
      <c r="HBQ39" s="38"/>
      <c r="HBR39" s="38"/>
      <c r="HBS39" s="38"/>
      <c r="HBT39" s="38"/>
      <c r="HBU39" s="38"/>
      <c r="HBV39" s="38"/>
      <c r="HBW39" s="38"/>
      <c r="HBX39" s="38"/>
      <c r="HBY39" s="38"/>
      <c r="HBZ39" s="38"/>
      <c r="HCA39" s="38"/>
      <c r="HCB39" s="38"/>
      <c r="HCC39" s="38"/>
      <c r="HCD39" s="38"/>
      <c r="HCE39" s="38"/>
      <c r="HCF39" s="38"/>
      <c r="HCG39" s="38"/>
      <c r="HCH39" s="38"/>
      <c r="HCI39" s="38"/>
      <c r="HCJ39" s="38"/>
      <c r="HCK39" s="38"/>
      <c r="HCL39" s="38"/>
      <c r="HCM39" s="38"/>
      <c r="HCN39" s="38"/>
      <c r="HCO39" s="38"/>
      <c r="HCP39" s="38"/>
      <c r="HCQ39" s="38"/>
      <c r="HCR39" s="38"/>
      <c r="HCS39" s="38"/>
      <c r="HCT39" s="38"/>
      <c r="HCU39" s="38"/>
      <c r="HCV39" s="38"/>
      <c r="HCW39" s="38"/>
      <c r="HCX39" s="38"/>
      <c r="HCY39" s="38"/>
      <c r="HCZ39" s="38"/>
      <c r="HDA39" s="38"/>
      <c r="HDB39" s="38"/>
      <c r="HDC39" s="38"/>
      <c r="HDD39" s="38"/>
      <c r="HDE39" s="38"/>
      <c r="HDF39" s="38"/>
      <c r="HDG39" s="38"/>
      <c r="HDH39" s="38"/>
      <c r="HDI39" s="38"/>
      <c r="HDJ39" s="38"/>
      <c r="HDK39" s="38"/>
      <c r="HDL39" s="38"/>
      <c r="HDM39" s="38"/>
      <c r="HDN39" s="38"/>
      <c r="HDO39" s="38"/>
      <c r="HDP39" s="38"/>
      <c r="HDQ39" s="38"/>
      <c r="HDR39" s="38"/>
      <c r="HDS39" s="38"/>
      <c r="HDT39" s="38"/>
      <c r="HDU39" s="38"/>
      <c r="HDV39" s="38"/>
      <c r="HDW39" s="38"/>
      <c r="HDX39" s="38"/>
      <c r="HDY39" s="38"/>
      <c r="HDZ39" s="38"/>
      <c r="HEA39" s="38"/>
      <c r="HEB39" s="38"/>
      <c r="HEC39" s="38"/>
      <c r="HED39" s="38"/>
      <c r="HEE39" s="38"/>
      <c r="HEF39" s="38"/>
      <c r="HEG39" s="38"/>
      <c r="HEH39" s="38"/>
      <c r="HEI39" s="38"/>
      <c r="HEJ39" s="38"/>
      <c r="HEK39" s="38"/>
      <c r="HEL39" s="38"/>
      <c r="HEM39" s="38"/>
      <c r="HEN39" s="38"/>
      <c r="HEO39" s="38"/>
      <c r="HEP39" s="38"/>
      <c r="HEQ39" s="38"/>
      <c r="HER39" s="38"/>
      <c r="HES39" s="38"/>
      <c r="HET39" s="38"/>
      <c r="HEU39" s="38"/>
      <c r="HEV39" s="38"/>
      <c r="HEW39" s="38"/>
      <c r="HEX39" s="38"/>
      <c r="HEY39" s="38"/>
      <c r="HEZ39" s="38"/>
      <c r="HFA39" s="38"/>
      <c r="HFB39" s="38"/>
      <c r="HFC39" s="38"/>
      <c r="HFD39" s="38"/>
      <c r="HFE39" s="38"/>
      <c r="HFF39" s="38"/>
      <c r="HFG39" s="38"/>
      <c r="HFH39" s="38"/>
      <c r="HFI39" s="38"/>
      <c r="HFJ39" s="38"/>
      <c r="HFK39" s="38"/>
      <c r="HFL39" s="38"/>
      <c r="HFM39" s="38"/>
      <c r="HFN39" s="38"/>
      <c r="HFO39" s="38"/>
      <c r="HFP39" s="38"/>
      <c r="HFQ39" s="38"/>
      <c r="HFR39" s="38"/>
      <c r="HFS39" s="38"/>
      <c r="HFT39" s="38"/>
      <c r="HFU39" s="38"/>
      <c r="HFV39" s="38"/>
      <c r="HFW39" s="38"/>
      <c r="HFX39" s="38"/>
      <c r="HFY39" s="38"/>
      <c r="HFZ39" s="38"/>
      <c r="HGA39" s="38"/>
      <c r="HGB39" s="38"/>
      <c r="HGC39" s="38"/>
      <c r="HGD39" s="38"/>
      <c r="HGE39" s="38"/>
      <c r="HGF39" s="38"/>
      <c r="HGG39" s="38"/>
      <c r="HGH39" s="38"/>
      <c r="HGI39" s="38"/>
      <c r="HGJ39" s="38"/>
      <c r="HGK39" s="38"/>
      <c r="HGL39" s="38"/>
      <c r="HGM39" s="38"/>
      <c r="HGN39" s="38"/>
      <c r="HGO39" s="38"/>
      <c r="HGP39" s="38"/>
      <c r="HGQ39" s="38"/>
      <c r="HGR39" s="38"/>
      <c r="HGS39" s="38"/>
      <c r="HGT39" s="38"/>
      <c r="HGU39" s="38"/>
      <c r="HGV39" s="38"/>
      <c r="HGW39" s="38"/>
      <c r="HGX39" s="38"/>
      <c r="HGY39" s="38"/>
      <c r="HGZ39" s="38"/>
      <c r="HHA39" s="38"/>
      <c r="HHB39" s="38"/>
      <c r="HHC39" s="38"/>
      <c r="HHD39" s="38"/>
      <c r="HHE39" s="38"/>
      <c r="HHF39" s="38"/>
      <c r="HHG39" s="38"/>
      <c r="HHH39" s="38"/>
      <c r="HHI39" s="38"/>
      <c r="HHJ39" s="38"/>
      <c r="HHK39" s="38"/>
      <c r="HHL39" s="38"/>
      <c r="HHM39" s="38"/>
      <c r="HHN39" s="38"/>
      <c r="HHO39" s="38"/>
      <c r="HHP39" s="38"/>
      <c r="HHQ39" s="38"/>
      <c r="HHR39" s="38"/>
      <c r="HHS39" s="38"/>
      <c r="HHT39" s="38"/>
      <c r="HHU39" s="38"/>
      <c r="HHV39" s="38"/>
      <c r="HHW39" s="38"/>
      <c r="HHX39" s="38"/>
      <c r="HHY39" s="38"/>
      <c r="HHZ39" s="38"/>
      <c r="HIA39" s="38"/>
      <c r="HIB39" s="38"/>
      <c r="HIC39" s="38"/>
      <c r="HID39" s="38"/>
      <c r="HIE39" s="38"/>
      <c r="HIF39" s="38"/>
      <c r="HIG39" s="38"/>
      <c r="HIH39" s="38"/>
      <c r="HII39" s="38"/>
      <c r="HIJ39" s="38"/>
      <c r="HIK39" s="38"/>
      <c r="HIL39" s="38"/>
      <c r="HIM39" s="38"/>
      <c r="HIN39" s="38"/>
      <c r="HIO39" s="38"/>
      <c r="HIP39" s="38"/>
      <c r="HIQ39" s="38"/>
      <c r="HIR39" s="38"/>
      <c r="HIS39" s="38"/>
      <c r="HIT39" s="38"/>
      <c r="HIU39" s="38"/>
      <c r="HIV39" s="38"/>
      <c r="HIW39" s="38"/>
      <c r="HIX39" s="38"/>
      <c r="HIY39" s="38"/>
      <c r="HIZ39" s="38"/>
      <c r="HJA39" s="38"/>
      <c r="HJB39" s="38"/>
      <c r="HJC39" s="38"/>
      <c r="HJD39" s="38"/>
      <c r="HJE39" s="38"/>
      <c r="HJF39" s="38"/>
      <c r="HJG39" s="38"/>
      <c r="HJH39" s="38"/>
      <c r="HJI39" s="38"/>
      <c r="HJJ39" s="38"/>
      <c r="HJK39" s="38"/>
      <c r="HJL39" s="38"/>
      <c r="HJM39" s="38"/>
      <c r="HJN39" s="38"/>
      <c r="HJO39" s="38"/>
      <c r="HJP39" s="38"/>
      <c r="HJQ39" s="38"/>
      <c r="HJR39" s="38"/>
      <c r="HJS39" s="38"/>
      <c r="HJT39" s="38"/>
      <c r="HJU39" s="38"/>
      <c r="HJV39" s="38"/>
      <c r="HJW39" s="38"/>
      <c r="HJX39" s="38"/>
      <c r="HJY39" s="38"/>
      <c r="HJZ39" s="38"/>
      <c r="HKA39" s="38"/>
      <c r="HKB39" s="38"/>
      <c r="HKC39" s="38"/>
      <c r="HKD39" s="38"/>
      <c r="HKE39" s="38"/>
      <c r="HKF39" s="38"/>
      <c r="HKG39" s="38"/>
      <c r="HKH39" s="38"/>
      <c r="HKI39" s="38"/>
      <c r="HKJ39" s="38"/>
      <c r="HKK39" s="38"/>
      <c r="HKL39" s="38"/>
      <c r="HKM39" s="38"/>
      <c r="HKN39" s="38"/>
      <c r="HKO39" s="38"/>
      <c r="HKP39" s="38"/>
      <c r="HKQ39" s="38"/>
      <c r="HKR39" s="38"/>
      <c r="HKS39" s="38"/>
      <c r="HKT39" s="38"/>
      <c r="HKU39" s="38"/>
      <c r="HKV39" s="38"/>
      <c r="HKW39" s="38"/>
      <c r="HKX39" s="38"/>
      <c r="HKY39" s="38"/>
      <c r="HKZ39" s="38"/>
      <c r="HLA39" s="38"/>
      <c r="HLB39" s="38"/>
      <c r="HLC39" s="38"/>
      <c r="HLD39" s="38"/>
      <c r="HLE39" s="38"/>
      <c r="HLF39" s="38"/>
      <c r="HLG39" s="38"/>
      <c r="HLH39" s="38"/>
      <c r="HLI39" s="38"/>
      <c r="HLJ39" s="38"/>
      <c r="HLK39" s="38"/>
      <c r="HLL39" s="38"/>
      <c r="HLM39" s="38"/>
      <c r="HLN39" s="38"/>
      <c r="HLO39" s="38"/>
      <c r="HLP39" s="38"/>
      <c r="HLQ39" s="38"/>
      <c r="HLR39" s="38"/>
      <c r="HLS39" s="38"/>
      <c r="HLT39" s="38"/>
      <c r="HLU39" s="38"/>
      <c r="HLV39" s="38"/>
      <c r="HLW39" s="38"/>
      <c r="HLX39" s="38"/>
      <c r="HLY39" s="38"/>
      <c r="HLZ39" s="38"/>
      <c r="HMA39" s="38"/>
      <c r="HMB39" s="38"/>
      <c r="HMC39" s="38"/>
      <c r="HMD39" s="38"/>
      <c r="HME39" s="38"/>
      <c r="HMF39" s="38"/>
      <c r="HMG39" s="38"/>
      <c r="HMH39" s="38"/>
      <c r="HMI39" s="38"/>
      <c r="HMJ39" s="38"/>
      <c r="HMK39" s="38"/>
      <c r="HML39" s="38"/>
      <c r="HMM39" s="38"/>
      <c r="HMN39" s="38"/>
      <c r="HMO39" s="38"/>
      <c r="HMP39" s="38"/>
      <c r="HMQ39" s="38"/>
      <c r="HMR39" s="38"/>
      <c r="HMS39" s="38"/>
      <c r="HMT39" s="38"/>
      <c r="HMU39" s="38"/>
      <c r="HMV39" s="38"/>
      <c r="HMW39" s="38"/>
      <c r="HMX39" s="38"/>
      <c r="HMY39" s="38"/>
      <c r="HMZ39" s="38"/>
      <c r="HNA39" s="38"/>
      <c r="HNB39" s="38"/>
      <c r="HNC39" s="38"/>
      <c r="HND39" s="38"/>
      <c r="HNE39" s="38"/>
      <c r="HNF39" s="38"/>
      <c r="HNG39" s="38"/>
      <c r="HNH39" s="38"/>
      <c r="HNI39" s="38"/>
      <c r="HNJ39" s="38"/>
      <c r="HNK39" s="38"/>
      <c r="HNL39" s="38"/>
      <c r="HNM39" s="38"/>
      <c r="HNN39" s="38"/>
      <c r="HNO39" s="38"/>
      <c r="HNP39" s="38"/>
      <c r="HNQ39" s="38"/>
      <c r="HNR39" s="38"/>
      <c r="HNS39" s="38"/>
      <c r="HNT39" s="38"/>
      <c r="HNU39" s="38"/>
      <c r="HNV39" s="38"/>
      <c r="HNW39" s="38"/>
      <c r="HNX39" s="38"/>
      <c r="HNY39" s="38"/>
      <c r="HNZ39" s="38"/>
      <c r="HOA39" s="38"/>
      <c r="HOB39" s="38"/>
      <c r="HOC39" s="38"/>
      <c r="HOD39" s="38"/>
      <c r="HOE39" s="38"/>
      <c r="HOF39" s="38"/>
      <c r="HOG39" s="38"/>
      <c r="HOH39" s="38"/>
      <c r="HOI39" s="38"/>
      <c r="HOJ39" s="38"/>
      <c r="HOK39" s="38"/>
      <c r="HOL39" s="38"/>
      <c r="HOM39" s="38"/>
      <c r="HON39" s="38"/>
      <c r="HOO39" s="38"/>
      <c r="HOP39" s="38"/>
      <c r="HOQ39" s="38"/>
      <c r="HOR39" s="38"/>
      <c r="HOS39" s="38"/>
      <c r="HOT39" s="38"/>
      <c r="HOU39" s="38"/>
      <c r="HOV39" s="38"/>
      <c r="HOW39" s="38"/>
      <c r="HOX39" s="38"/>
      <c r="HOY39" s="38"/>
      <c r="HOZ39" s="38"/>
      <c r="HPA39" s="38"/>
      <c r="HPB39" s="38"/>
      <c r="HPC39" s="38"/>
      <c r="HPD39" s="38"/>
      <c r="HPE39" s="38"/>
      <c r="HPF39" s="38"/>
      <c r="HPG39" s="38"/>
      <c r="HPH39" s="38"/>
      <c r="HPI39" s="38"/>
      <c r="HPJ39" s="38"/>
      <c r="HPK39" s="38"/>
      <c r="HPL39" s="38"/>
      <c r="HPM39" s="38"/>
      <c r="HPN39" s="38"/>
      <c r="HPO39" s="38"/>
      <c r="HPP39" s="38"/>
      <c r="HPQ39" s="38"/>
      <c r="HPR39" s="38"/>
      <c r="HPS39" s="38"/>
      <c r="HPT39" s="38"/>
      <c r="HPU39" s="38"/>
      <c r="HPV39" s="38"/>
      <c r="HPW39" s="38"/>
      <c r="HPX39" s="38"/>
      <c r="HPY39" s="38"/>
      <c r="HPZ39" s="38"/>
      <c r="HQA39" s="38"/>
      <c r="HQB39" s="38"/>
      <c r="HQC39" s="38"/>
      <c r="HQD39" s="38"/>
      <c r="HQE39" s="38"/>
      <c r="HQF39" s="38"/>
      <c r="HQG39" s="38"/>
      <c r="HQH39" s="38"/>
      <c r="HQI39" s="38"/>
      <c r="HQJ39" s="38"/>
      <c r="HQK39" s="38"/>
      <c r="HQL39" s="38"/>
      <c r="HQM39" s="38"/>
      <c r="HQN39" s="38"/>
      <c r="HQO39" s="38"/>
      <c r="HQP39" s="38"/>
      <c r="HQQ39" s="38"/>
      <c r="HQR39" s="38"/>
      <c r="HQS39" s="38"/>
      <c r="HQT39" s="38"/>
      <c r="HQU39" s="38"/>
      <c r="HQV39" s="38"/>
      <c r="HQW39" s="38"/>
      <c r="HQX39" s="38"/>
      <c r="HQY39" s="38"/>
      <c r="HQZ39" s="38"/>
      <c r="HRA39" s="38"/>
      <c r="HRB39" s="38"/>
      <c r="HRC39" s="38"/>
      <c r="HRD39" s="38"/>
      <c r="HRE39" s="38"/>
      <c r="HRF39" s="38"/>
      <c r="HRG39" s="38"/>
      <c r="HRH39" s="38"/>
      <c r="HRI39" s="38"/>
      <c r="HRJ39" s="38"/>
      <c r="HRK39" s="38"/>
      <c r="HRL39" s="38"/>
      <c r="HRM39" s="38"/>
      <c r="HRN39" s="38"/>
      <c r="HRO39" s="38"/>
      <c r="HRP39" s="38"/>
      <c r="HRQ39" s="38"/>
      <c r="HRR39" s="38"/>
      <c r="HRS39" s="38"/>
      <c r="HRT39" s="38"/>
      <c r="HRU39" s="38"/>
      <c r="HRV39" s="38"/>
      <c r="HRW39" s="38"/>
      <c r="HRX39" s="38"/>
      <c r="HRY39" s="38"/>
      <c r="HRZ39" s="38"/>
      <c r="HSA39" s="38"/>
      <c r="HSB39" s="38"/>
      <c r="HSC39" s="38"/>
      <c r="HSD39" s="38"/>
      <c r="HSE39" s="38"/>
      <c r="HSF39" s="38"/>
      <c r="HSG39" s="38"/>
      <c r="HSH39" s="38"/>
      <c r="HSI39" s="38"/>
      <c r="HSJ39" s="38"/>
      <c r="HSK39" s="38"/>
      <c r="HSL39" s="38"/>
      <c r="HSM39" s="38"/>
      <c r="HSN39" s="38"/>
      <c r="HSO39" s="38"/>
      <c r="HSP39" s="38"/>
      <c r="HSQ39" s="38"/>
      <c r="HSR39" s="38"/>
      <c r="HSS39" s="38"/>
      <c r="HST39" s="38"/>
      <c r="HSU39" s="38"/>
      <c r="HSV39" s="38"/>
      <c r="HSW39" s="38"/>
      <c r="HSX39" s="38"/>
      <c r="HSY39" s="38"/>
      <c r="HSZ39" s="38"/>
      <c r="HTA39" s="38"/>
      <c r="HTB39" s="38"/>
      <c r="HTC39" s="38"/>
      <c r="HTD39" s="38"/>
      <c r="HTE39" s="38"/>
      <c r="HTF39" s="38"/>
      <c r="HTG39" s="38"/>
      <c r="HTH39" s="38"/>
      <c r="HTI39" s="38"/>
      <c r="HTJ39" s="38"/>
      <c r="HTK39" s="38"/>
      <c r="HTL39" s="38"/>
      <c r="HTM39" s="38"/>
      <c r="HTN39" s="38"/>
      <c r="HTO39" s="38"/>
      <c r="HTP39" s="38"/>
      <c r="HTQ39" s="38"/>
      <c r="HTR39" s="38"/>
      <c r="HTS39" s="38"/>
      <c r="HTT39" s="38"/>
      <c r="HTU39" s="38"/>
      <c r="HTV39" s="38"/>
      <c r="HTW39" s="38"/>
      <c r="HTX39" s="38"/>
      <c r="HTY39" s="38"/>
      <c r="HTZ39" s="38"/>
      <c r="HUA39" s="38"/>
      <c r="HUB39" s="38"/>
      <c r="HUC39" s="38"/>
      <c r="HUD39" s="38"/>
      <c r="HUE39" s="38"/>
      <c r="HUF39" s="38"/>
      <c r="HUG39" s="38"/>
      <c r="HUH39" s="38"/>
      <c r="HUI39" s="38"/>
      <c r="HUJ39" s="38"/>
      <c r="HUK39" s="38"/>
      <c r="HUL39" s="38"/>
      <c r="HUM39" s="38"/>
      <c r="HUN39" s="38"/>
      <c r="HUO39" s="38"/>
      <c r="HUP39" s="38"/>
      <c r="HUQ39" s="38"/>
      <c r="HUR39" s="38"/>
      <c r="HUS39" s="38"/>
      <c r="HUT39" s="38"/>
      <c r="HUU39" s="38"/>
      <c r="HUV39" s="38"/>
      <c r="HUW39" s="38"/>
      <c r="HUX39" s="38"/>
      <c r="HUY39" s="38"/>
      <c r="HUZ39" s="38"/>
      <c r="HVA39" s="38"/>
      <c r="HVB39" s="38"/>
      <c r="HVC39" s="38"/>
      <c r="HVD39" s="38"/>
      <c r="HVE39" s="38"/>
      <c r="HVF39" s="38"/>
      <c r="HVG39" s="38"/>
      <c r="HVH39" s="38"/>
      <c r="HVI39" s="38"/>
      <c r="HVJ39" s="38"/>
      <c r="HVK39" s="38"/>
      <c r="HVL39" s="38"/>
      <c r="HVM39" s="38"/>
      <c r="HVN39" s="38"/>
      <c r="HVO39" s="38"/>
      <c r="HVP39" s="38"/>
      <c r="HVQ39" s="38"/>
      <c r="HVR39" s="38"/>
      <c r="HVS39" s="38"/>
      <c r="HVT39" s="38"/>
      <c r="HVU39" s="38"/>
      <c r="HVV39" s="38"/>
      <c r="HVW39" s="38"/>
      <c r="HVX39" s="38"/>
      <c r="HVY39" s="38"/>
      <c r="HVZ39" s="38"/>
      <c r="HWA39" s="38"/>
      <c r="HWB39" s="38"/>
      <c r="HWC39" s="38"/>
      <c r="HWD39" s="38"/>
      <c r="HWE39" s="38"/>
      <c r="HWF39" s="38"/>
      <c r="HWG39" s="38"/>
      <c r="HWH39" s="38"/>
      <c r="HWI39" s="38"/>
      <c r="HWJ39" s="38"/>
      <c r="HWK39" s="38"/>
      <c r="HWL39" s="38"/>
      <c r="HWM39" s="38"/>
      <c r="HWN39" s="38"/>
      <c r="HWO39" s="38"/>
      <c r="HWP39" s="38"/>
      <c r="HWQ39" s="38"/>
      <c r="HWR39" s="38"/>
      <c r="HWS39" s="38"/>
      <c r="HWT39" s="38"/>
      <c r="HWU39" s="38"/>
      <c r="HWV39" s="38"/>
      <c r="HWW39" s="38"/>
      <c r="HWX39" s="38"/>
      <c r="HWY39" s="38"/>
      <c r="HWZ39" s="38"/>
      <c r="HXA39" s="38"/>
      <c r="HXB39" s="38"/>
      <c r="HXC39" s="38"/>
      <c r="HXD39" s="38"/>
      <c r="HXE39" s="38"/>
      <c r="HXF39" s="38"/>
      <c r="HXG39" s="38"/>
      <c r="HXH39" s="38"/>
      <c r="HXI39" s="38"/>
      <c r="HXJ39" s="38"/>
      <c r="HXK39" s="38"/>
      <c r="HXL39" s="38"/>
      <c r="HXM39" s="38"/>
      <c r="HXN39" s="38"/>
      <c r="HXO39" s="38"/>
      <c r="HXP39" s="38"/>
      <c r="HXQ39" s="38"/>
      <c r="HXR39" s="38"/>
      <c r="HXS39" s="38"/>
      <c r="HXT39" s="38"/>
      <c r="HXU39" s="38"/>
      <c r="HXV39" s="38"/>
      <c r="HXW39" s="38"/>
      <c r="HXX39" s="38"/>
      <c r="HXY39" s="38"/>
      <c r="HXZ39" s="38"/>
      <c r="HYA39" s="38"/>
      <c r="HYB39" s="38"/>
      <c r="HYC39" s="38"/>
      <c r="HYD39" s="38"/>
      <c r="HYE39" s="38"/>
      <c r="HYF39" s="38"/>
      <c r="HYG39" s="38"/>
      <c r="HYH39" s="38"/>
      <c r="HYI39" s="38"/>
      <c r="HYJ39" s="38"/>
      <c r="HYK39" s="38"/>
      <c r="HYL39" s="38"/>
      <c r="HYM39" s="38"/>
      <c r="HYN39" s="38"/>
      <c r="HYO39" s="38"/>
      <c r="HYP39" s="38"/>
      <c r="HYQ39" s="38"/>
      <c r="HYR39" s="38"/>
      <c r="HYS39" s="38"/>
      <c r="HYT39" s="38"/>
      <c r="HYU39" s="38"/>
      <c r="HYV39" s="38"/>
      <c r="HYW39" s="38"/>
      <c r="HYX39" s="38"/>
      <c r="HYY39" s="38"/>
      <c r="HYZ39" s="38"/>
      <c r="HZA39" s="38"/>
      <c r="HZB39" s="38"/>
      <c r="HZC39" s="38"/>
      <c r="HZD39" s="38"/>
      <c r="HZE39" s="38"/>
      <c r="HZF39" s="38"/>
      <c r="HZG39" s="38"/>
      <c r="HZH39" s="38"/>
      <c r="HZI39" s="38"/>
      <c r="HZJ39" s="38"/>
      <c r="HZK39" s="38"/>
      <c r="HZL39" s="38"/>
      <c r="HZM39" s="38"/>
      <c r="HZN39" s="38"/>
      <c r="HZO39" s="38"/>
      <c r="HZP39" s="38"/>
      <c r="HZQ39" s="38"/>
      <c r="HZR39" s="38"/>
      <c r="HZS39" s="38"/>
      <c r="HZT39" s="38"/>
      <c r="HZU39" s="38"/>
      <c r="HZV39" s="38"/>
      <c r="HZW39" s="38"/>
      <c r="HZX39" s="38"/>
      <c r="HZY39" s="38"/>
      <c r="HZZ39" s="38"/>
      <c r="IAA39" s="38"/>
      <c r="IAB39" s="38"/>
      <c r="IAC39" s="38"/>
      <c r="IAD39" s="38"/>
      <c r="IAE39" s="38"/>
      <c r="IAF39" s="38"/>
      <c r="IAG39" s="38"/>
      <c r="IAH39" s="38"/>
      <c r="IAI39" s="38"/>
      <c r="IAJ39" s="38"/>
      <c r="IAK39" s="38"/>
      <c r="IAL39" s="38"/>
      <c r="IAM39" s="38"/>
      <c r="IAN39" s="38"/>
      <c r="IAO39" s="38"/>
      <c r="IAP39" s="38"/>
      <c r="IAQ39" s="38"/>
      <c r="IAR39" s="38"/>
      <c r="IAS39" s="38"/>
      <c r="IAT39" s="38"/>
      <c r="IAU39" s="38"/>
      <c r="IAV39" s="38"/>
      <c r="IAW39" s="38"/>
      <c r="IAX39" s="38"/>
      <c r="IAY39" s="38"/>
      <c r="IAZ39" s="38"/>
      <c r="IBA39" s="38"/>
      <c r="IBB39" s="38"/>
      <c r="IBC39" s="38"/>
      <c r="IBD39" s="38"/>
      <c r="IBE39" s="38"/>
      <c r="IBF39" s="38"/>
      <c r="IBG39" s="38"/>
      <c r="IBH39" s="38"/>
      <c r="IBI39" s="38"/>
      <c r="IBJ39" s="38"/>
      <c r="IBK39" s="38"/>
      <c r="IBL39" s="38"/>
      <c r="IBM39" s="38"/>
      <c r="IBN39" s="38"/>
      <c r="IBO39" s="38"/>
      <c r="IBP39" s="38"/>
      <c r="IBQ39" s="38"/>
      <c r="IBR39" s="38"/>
      <c r="IBS39" s="38"/>
      <c r="IBT39" s="38"/>
      <c r="IBU39" s="38"/>
      <c r="IBV39" s="38"/>
      <c r="IBW39" s="38"/>
      <c r="IBX39" s="38"/>
      <c r="IBY39" s="38"/>
      <c r="IBZ39" s="38"/>
      <c r="ICA39" s="38"/>
      <c r="ICB39" s="38"/>
      <c r="ICC39" s="38"/>
      <c r="ICD39" s="38"/>
      <c r="ICE39" s="38"/>
      <c r="ICF39" s="38"/>
      <c r="ICG39" s="38"/>
      <c r="ICH39" s="38"/>
      <c r="ICI39" s="38"/>
      <c r="ICJ39" s="38"/>
      <c r="ICK39" s="38"/>
      <c r="ICL39" s="38"/>
      <c r="ICM39" s="38"/>
      <c r="ICN39" s="38"/>
      <c r="ICO39" s="38"/>
      <c r="ICP39" s="38"/>
      <c r="ICQ39" s="38"/>
      <c r="ICR39" s="38"/>
      <c r="ICS39" s="38"/>
      <c r="ICT39" s="38"/>
      <c r="ICU39" s="38"/>
      <c r="ICV39" s="38"/>
      <c r="ICW39" s="38"/>
      <c r="ICX39" s="38"/>
      <c r="ICY39" s="38"/>
      <c r="ICZ39" s="38"/>
      <c r="IDA39" s="38"/>
      <c r="IDB39" s="38"/>
      <c r="IDC39" s="38"/>
      <c r="IDD39" s="38"/>
      <c r="IDE39" s="38"/>
      <c r="IDF39" s="38"/>
      <c r="IDG39" s="38"/>
      <c r="IDH39" s="38"/>
      <c r="IDI39" s="38"/>
      <c r="IDJ39" s="38"/>
      <c r="IDK39" s="38"/>
      <c r="IDL39" s="38"/>
      <c r="IDM39" s="38"/>
      <c r="IDN39" s="38"/>
      <c r="IDO39" s="38"/>
      <c r="IDP39" s="38"/>
      <c r="IDQ39" s="38"/>
      <c r="IDR39" s="38"/>
      <c r="IDS39" s="38"/>
      <c r="IDT39" s="38"/>
      <c r="IDU39" s="38"/>
      <c r="IDV39" s="38"/>
      <c r="IDW39" s="38"/>
      <c r="IDX39" s="38"/>
      <c r="IDY39" s="38"/>
      <c r="IDZ39" s="38"/>
      <c r="IEA39" s="38"/>
      <c r="IEB39" s="38"/>
      <c r="IEC39" s="38"/>
      <c r="IED39" s="38"/>
      <c r="IEE39" s="38"/>
      <c r="IEF39" s="38"/>
      <c r="IEG39" s="38"/>
      <c r="IEH39" s="38"/>
      <c r="IEI39" s="38"/>
      <c r="IEJ39" s="38"/>
      <c r="IEK39" s="38"/>
      <c r="IEL39" s="38"/>
      <c r="IEM39" s="38"/>
      <c r="IEN39" s="38"/>
      <c r="IEO39" s="38"/>
      <c r="IEP39" s="38"/>
      <c r="IEQ39" s="38"/>
      <c r="IER39" s="38"/>
      <c r="IES39" s="38"/>
      <c r="IET39" s="38"/>
      <c r="IEU39" s="38"/>
      <c r="IEV39" s="38"/>
      <c r="IEW39" s="38"/>
      <c r="IEX39" s="38"/>
      <c r="IEY39" s="38"/>
      <c r="IEZ39" s="38"/>
      <c r="IFA39" s="38"/>
      <c r="IFB39" s="38"/>
      <c r="IFC39" s="38"/>
      <c r="IFD39" s="38"/>
      <c r="IFE39" s="38"/>
      <c r="IFF39" s="38"/>
      <c r="IFG39" s="38"/>
      <c r="IFH39" s="38"/>
      <c r="IFI39" s="38"/>
      <c r="IFJ39" s="38"/>
      <c r="IFK39" s="38"/>
      <c r="IFL39" s="38"/>
      <c r="IFM39" s="38"/>
      <c r="IFN39" s="38"/>
      <c r="IFO39" s="38"/>
      <c r="IFP39" s="38"/>
      <c r="IFQ39" s="38"/>
      <c r="IFR39" s="38"/>
      <c r="IFS39" s="38"/>
      <c r="IFT39" s="38"/>
      <c r="IFU39" s="38"/>
      <c r="IFV39" s="38"/>
      <c r="IFW39" s="38"/>
      <c r="IFX39" s="38"/>
      <c r="IFY39" s="38"/>
      <c r="IFZ39" s="38"/>
      <c r="IGA39" s="38"/>
      <c r="IGB39" s="38"/>
      <c r="IGC39" s="38"/>
      <c r="IGD39" s="38"/>
      <c r="IGE39" s="38"/>
      <c r="IGF39" s="38"/>
      <c r="IGG39" s="38"/>
      <c r="IGH39" s="38"/>
      <c r="IGI39" s="38"/>
      <c r="IGJ39" s="38"/>
      <c r="IGK39" s="38"/>
      <c r="IGL39" s="38"/>
      <c r="IGM39" s="38"/>
      <c r="IGN39" s="38"/>
      <c r="IGO39" s="38"/>
      <c r="IGP39" s="38"/>
      <c r="IGQ39" s="38"/>
      <c r="IGR39" s="38"/>
      <c r="IGS39" s="38"/>
      <c r="IGT39" s="38"/>
      <c r="IGU39" s="38"/>
      <c r="IGV39" s="38"/>
      <c r="IGW39" s="38"/>
      <c r="IGX39" s="38"/>
      <c r="IGY39" s="38"/>
      <c r="IGZ39" s="38"/>
      <c r="IHA39" s="38"/>
      <c r="IHB39" s="38"/>
      <c r="IHC39" s="38"/>
      <c r="IHD39" s="38"/>
      <c r="IHE39" s="38"/>
      <c r="IHF39" s="38"/>
      <c r="IHG39" s="38"/>
      <c r="IHH39" s="38"/>
      <c r="IHI39" s="38"/>
      <c r="IHJ39" s="38"/>
      <c r="IHK39" s="38"/>
      <c r="IHL39" s="38"/>
      <c r="IHM39" s="38"/>
      <c r="IHN39" s="38"/>
      <c r="IHO39" s="38"/>
      <c r="IHP39" s="38"/>
      <c r="IHQ39" s="38"/>
      <c r="IHR39" s="38"/>
      <c r="IHS39" s="38"/>
      <c r="IHT39" s="38"/>
      <c r="IHU39" s="38"/>
      <c r="IHV39" s="38"/>
      <c r="IHW39" s="38"/>
      <c r="IHX39" s="38"/>
      <c r="IHY39" s="38"/>
      <c r="IHZ39" s="38"/>
      <c r="IIA39" s="38"/>
      <c r="IIB39" s="38"/>
      <c r="IIC39" s="38"/>
      <c r="IID39" s="38"/>
      <c r="IIE39" s="38"/>
      <c r="IIF39" s="38"/>
      <c r="IIG39" s="38"/>
      <c r="IIH39" s="38"/>
      <c r="III39" s="38"/>
      <c r="IIJ39" s="38"/>
      <c r="IIK39" s="38"/>
      <c r="IIL39" s="38"/>
      <c r="IIM39" s="38"/>
      <c r="IIN39" s="38"/>
      <c r="IIO39" s="38"/>
      <c r="IIP39" s="38"/>
      <c r="IIQ39" s="38"/>
      <c r="IIR39" s="38"/>
      <c r="IIS39" s="38"/>
      <c r="IIT39" s="38"/>
      <c r="IIU39" s="38"/>
      <c r="IIV39" s="38"/>
      <c r="IIW39" s="38"/>
      <c r="IIX39" s="38"/>
      <c r="IIY39" s="38"/>
      <c r="IIZ39" s="38"/>
      <c r="IJA39" s="38"/>
      <c r="IJB39" s="38"/>
      <c r="IJC39" s="38"/>
      <c r="IJD39" s="38"/>
      <c r="IJE39" s="38"/>
      <c r="IJF39" s="38"/>
      <c r="IJG39" s="38"/>
      <c r="IJH39" s="38"/>
      <c r="IJI39" s="38"/>
      <c r="IJJ39" s="38"/>
      <c r="IJK39" s="38"/>
      <c r="IJL39" s="38"/>
      <c r="IJM39" s="38"/>
      <c r="IJN39" s="38"/>
      <c r="IJO39" s="38"/>
      <c r="IJP39" s="38"/>
      <c r="IJQ39" s="38"/>
      <c r="IJR39" s="38"/>
      <c r="IJS39" s="38"/>
      <c r="IJT39" s="38"/>
      <c r="IJU39" s="38"/>
      <c r="IJV39" s="38"/>
      <c r="IJW39" s="38"/>
      <c r="IJX39" s="38"/>
      <c r="IJY39" s="38"/>
      <c r="IJZ39" s="38"/>
      <c r="IKA39" s="38"/>
      <c r="IKB39" s="38"/>
      <c r="IKC39" s="38"/>
      <c r="IKD39" s="38"/>
      <c r="IKE39" s="38"/>
      <c r="IKF39" s="38"/>
      <c r="IKG39" s="38"/>
      <c r="IKH39" s="38"/>
      <c r="IKI39" s="38"/>
      <c r="IKJ39" s="38"/>
      <c r="IKK39" s="38"/>
      <c r="IKL39" s="38"/>
      <c r="IKM39" s="38"/>
      <c r="IKN39" s="38"/>
      <c r="IKO39" s="38"/>
      <c r="IKP39" s="38"/>
      <c r="IKQ39" s="38"/>
      <c r="IKR39" s="38"/>
      <c r="IKS39" s="38"/>
      <c r="IKT39" s="38"/>
      <c r="IKU39" s="38"/>
      <c r="IKV39" s="38"/>
      <c r="IKW39" s="38"/>
      <c r="IKX39" s="38"/>
      <c r="IKY39" s="38"/>
      <c r="IKZ39" s="38"/>
      <c r="ILA39" s="38"/>
      <c r="ILB39" s="38"/>
      <c r="ILC39" s="38"/>
      <c r="ILD39" s="38"/>
      <c r="ILE39" s="38"/>
      <c r="ILF39" s="38"/>
      <c r="ILG39" s="38"/>
      <c r="ILH39" s="38"/>
      <c r="ILI39" s="38"/>
      <c r="ILJ39" s="38"/>
      <c r="ILK39" s="38"/>
      <c r="ILL39" s="38"/>
      <c r="ILM39" s="38"/>
      <c r="ILN39" s="38"/>
      <c r="ILO39" s="38"/>
      <c r="ILP39" s="38"/>
      <c r="ILQ39" s="38"/>
      <c r="ILR39" s="38"/>
      <c r="ILS39" s="38"/>
      <c r="ILT39" s="38"/>
      <c r="ILU39" s="38"/>
      <c r="ILV39" s="38"/>
      <c r="ILW39" s="38"/>
      <c r="ILX39" s="38"/>
      <c r="ILY39" s="38"/>
      <c r="ILZ39" s="38"/>
      <c r="IMA39" s="38"/>
      <c r="IMB39" s="38"/>
      <c r="IMC39" s="38"/>
      <c r="IMD39" s="38"/>
      <c r="IME39" s="38"/>
      <c r="IMF39" s="38"/>
      <c r="IMG39" s="38"/>
      <c r="IMH39" s="38"/>
      <c r="IMI39" s="38"/>
      <c r="IMJ39" s="38"/>
      <c r="IMK39" s="38"/>
      <c r="IML39" s="38"/>
      <c r="IMM39" s="38"/>
      <c r="IMN39" s="38"/>
      <c r="IMO39" s="38"/>
      <c r="IMP39" s="38"/>
      <c r="IMQ39" s="38"/>
      <c r="IMR39" s="38"/>
      <c r="IMS39" s="38"/>
      <c r="IMT39" s="38"/>
      <c r="IMU39" s="38"/>
      <c r="IMV39" s="38"/>
      <c r="IMW39" s="38"/>
      <c r="IMX39" s="38"/>
      <c r="IMY39" s="38"/>
      <c r="IMZ39" s="38"/>
      <c r="INA39" s="38"/>
      <c r="INB39" s="38"/>
      <c r="INC39" s="38"/>
      <c r="IND39" s="38"/>
      <c r="INE39" s="38"/>
      <c r="INF39" s="38"/>
      <c r="ING39" s="38"/>
      <c r="INH39" s="38"/>
      <c r="INI39" s="38"/>
      <c r="INJ39" s="38"/>
      <c r="INK39" s="38"/>
      <c r="INL39" s="38"/>
      <c r="INM39" s="38"/>
      <c r="INN39" s="38"/>
      <c r="INO39" s="38"/>
      <c r="INP39" s="38"/>
      <c r="INQ39" s="38"/>
      <c r="INR39" s="38"/>
      <c r="INS39" s="38"/>
      <c r="INT39" s="38"/>
      <c r="INU39" s="38"/>
      <c r="INV39" s="38"/>
      <c r="INW39" s="38"/>
      <c r="INX39" s="38"/>
      <c r="INY39" s="38"/>
      <c r="INZ39" s="38"/>
      <c r="IOA39" s="38"/>
      <c r="IOB39" s="38"/>
      <c r="IOC39" s="38"/>
      <c r="IOD39" s="38"/>
      <c r="IOE39" s="38"/>
      <c r="IOF39" s="38"/>
      <c r="IOG39" s="38"/>
      <c r="IOH39" s="38"/>
      <c r="IOI39" s="38"/>
      <c r="IOJ39" s="38"/>
      <c r="IOK39" s="38"/>
      <c r="IOL39" s="38"/>
      <c r="IOM39" s="38"/>
      <c r="ION39" s="38"/>
      <c r="IOO39" s="38"/>
      <c r="IOP39" s="38"/>
      <c r="IOQ39" s="38"/>
      <c r="IOR39" s="38"/>
      <c r="IOS39" s="38"/>
      <c r="IOT39" s="38"/>
      <c r="IOU39" s="38"/>
      <c r="IOV39" s="38"/>
      <c r="IOW39" s="38"/>
      <c r="IOX39" s="38"/>
      <c r="IOY39" s="38"/>
      <c r="IOZ39" s="38"/>
      <c r="IPA39" s="38"/>
      <c r="IPB39" s="38"/>
      <c r="IPC39" s="38"/>
      <c r="IPD39" s="38"/>
      <c r="IPE39" s="38"/>
      <c r="IPF39" s="38"/>
      <c r="IPG39" s="38"/>
      <c r="IPH39" s="38"/>
      <c r="IPI39" s="38"/>
      <c r="IPJ39" s="38"/>
      <c r="IPK39" s="38"/>
      <c r="IPL39" s="38"/>
      <c r="IPM39" s="38"/>
      <c r="IPN39" s="38"/>
      <c r="IPO39" s="38"/>
      <c r="IPP39" s="38"/>
      <c r="IPQ39" s="38"/>
      <c r="IPR39" s="38"/>
      <c r="IPS39" s="38"/>
      <c r="IPT39" s="38"/>
      <c r="IPU39" s="38"/>
      <c r="IPV39" s="38"/>
      <c r="IPW39" s="38"/>
      <c r="IPX39" s="38"/>
      <c r="IPY39" s="38"/>
      <c r="IPZ39" s="38"/>
      <c r="IQA39" s="38"/>
      <c r="IQB39" s="38"/>
      <c r="IQC39" s="38"/>
      <c r="IQD39" s="38"/>
      <c r="IQE39" s="38"/>
      <c r="IQF39" s="38"/>
      <c r="IQG39" s="38"/>
      <c r="IQH39" s="38"/>
      <c r="IQI39" s="38"/>
      <c r="IQJ39" s="38"/>
      <c r="IQK39" s="38"/>
      <c r="IQL39" s="38"/>
      <c r="IQM39" s="38"/>
      <c r="IQN39" s="38"/>
      <c r="IQO39" s="38"/>
      <c r="IQP39" s="38"/>
      <c r="IQQ39" s="38"/>
      <c r="IQR39" s="38"/>
      <c r="IQS39" s="38"/>
      <c r="IQT39" s="38"/>
      <c r="IQU39" s="38"/>
      <c r="IQV39" s="38"/>
      <c r="IQW39" s="38"/>
      <c r="IQX39" s="38"/>
      <c r="IQY39" s="38"/>
      <c r="IQZ39" s="38"/>
      <c r="IRA39" s="38"/>
      <c r="IRB39" s="38"/>
      <c r="IRC39" s="38"/>
      <c r="IRD39" s="38"/>
      <c r="IRE39" s="38"/>
      <c r="IRF39" s="38"/>
      <c r="IRG39" s="38"/>
      <c r="IRH39" s="38"/>
      <c r="IRI39" s="38"/>
      <c r="IRJ39" s="38"/>
      <c r="IRK39" s="38"/>
      <c r="IRL39" s="38"/>
      <c r="IRM39" s="38"/>
      <c r="IRN39" s="38"/>
      <c r="IRO39" s="38"/>
      <c r="IRP39" s="38"/>
      <c r="IRQ39" s="38"/>
      <c r="IRR39" s="38"/>
      <c r="IRS39" s="38"/>
      <c r="IRT39" s="38"/>
      <c r="IRU39" s="38"/>
      <c r="IRV39" s="38"/>
      <c r="IRW39" s="38"/>
      <c r="IRX39" s="38"/>
      <c r="IRY39" s="38"/>
      <c r="IRZ39" s="38"/>
      <c r="ISA39" s="38"/>
      <c r="ISB39" s="38"/>
      <c r="ISC39" s="38"/>
      <c r="ISD39" s="38"/>
      <c r="ISE39" s="38"/>
      <c r="ISF39" s="38"/>
      <c r="ISG39" s="38"/>
      <c r="ISH39" s="38"/>
      <c r="ISI39" s="38"/>
      <c r="ISJ39" s="38"/>
      <c r="ISK39" s="38"/>
      <c r="ISL39" s="38"/>
      <c r="ISM39" s="38"/>
      <c r="ISN39" s="38"/>
      <c r="ISO39" s="38"/>
      <c r="ISP39" s="38"/>
      <c r="ISQ39" s="38"/>
      <c r="ISR39" s="38"/>
      <c r="ISS39" s="38"/>
      <c r="IST39" s="38"/>
      <c r="ISU39" s="38"/>
      <c r="ISV39" s="38"/>
      <c r="ISW39" s="38"/>
      <c r="ISX39" s="38"/>
      <c r="ISY39" s="38"/>
      <c r="ISZ39" s="38"/>
      <c r="ITA39" s="38"/>
      <c r="ITB39" s="38"/>
      <c r="ITC39" s="38"/>
      <c r="ITD39" s="38"/>
      <c r="ITE39" s="38"/>
      <c r="ITF39" s="38"/>
      <c r="ITG39" s="38"/>
      <c r="ITH39" s="38"/>
      <c r="ITI39" s="38"/>
      <c r="ITJ39" s="38"/>
      <c r="ITK39" s="38"/>
      <c r="ITL39" s="38"/>
      <c r="ITM39" s="38"/>
      <c r="ITN39" s="38"/>
      <c r="ITO39" s="38"/>
      <c r="ITP39" s="38"/>
      <c r="ITQ39" s="38"/>
      <c r="ITR39" s="38"/>
      <c r="ITS39" s="38"/>
      <c r="ITT39" s="38"/>
      <c r="ITU39" s="38"/>
      <c r="ITV39" s="38"/>
      <c r="ITW39" s="38"/>
      <c r="ITX39" s="38"/>
      <c r="ITY39" s="38"/>
      <c r="ITZ39" s="38"/>
      <c r="IUA39" s="38"/>
      <c r="IUB39" s="38"/>
      <c r="IUC39" s="38"/>
      <c r="IUD39" s="38"/>
      <c r="IUE39" s="38"/>
      <c r="IUF39" s="38"/>
      <c r="IUG39" s="38"/>
      <c r="IUH39" s="38"/>
      <c r="IUI39" s="38"/>
      <c r="IUJ39" s="38"/>
      <c r="IUK39" s="38"/>
      <c r="IUL39" s="38"/>
      <c r="IUM39" s="38"/>
      <c r="IUN39" s="38"/>
      <c r="IUO39" s="38"/>
      <c r="IUP39" s="38"/>
      <c r="IUQ39" s="38"/>
      <c r="IUR39" s="38"/>
      <c r="IUS39" s="38"/>
      <c r="IUT39" s="38"/>
      <c r="IUU39" s="38"/>
      <c r="IUV39" s="38"/>
      <c r="IUW39" s="38"/>
      <c r="IUX39" s="38"/>
      <c r="IUY39" s="38"/>
      <c r="IUZ39" s="38"/>
      <c r="IVA39" s="38"/>
      <c r="IVB39" s="38"/>
      <c r="IVC39" s="38"/>
      <c r="IVD39" s="38"/>
      <c r="IVE39" s="38"/>
      <c r="IVF39" s="38"/>
      <c r="IVG39" s="38"/>
      <c r="IVH39" s="38"/>
      <c r="IVI39" s="38"/>
      <c r="IVJ39" s="38"/>
      <c r="IVK39" s="38"/>
      <c r="IVL39" s="38"/>
      <c r="IVM39" s="38"/>
      <c r="IVN39" s="38"/>
      <c r="IVO39" s="38"/>
      <c r="IVP39" s="38"/>
      <c r="IVQ39" s="38"/>
      <c r="IVR39" s="38"/>
      <c r="IVS39" s="38"/>
      <c r="IVT39" s="38"/>
      <c r="IVU39" s="38"/>
      <c r="IVV39" s="38"/>
      <c r="IVW39" s="38"/>
      <c r="IVX39" s="38"/>
      <c r="IVY39" s="38"/>
      <c r="IVZ39" s="38"/>
      <c r="IWA39" s="38"/>
      <c r="IWB39" s="38"/>
      <c r="IWC39" s="38"/>
      <c r="IWD39" s="38"/>
      <c r="IWE39" s="38"/>
      <c r="IWF39" s="38"/>
      <c r="IWG39" s="38"/>
      <c r="IWH39" s="38"/>
      <c r="IWI39" s="38"/>
      <c r="IWJ39" s="38"/>
      <c r="IWK39" s="38"/>
      <c r="IWL39" s="38"/>
      <c r="IWM39" s="38"/>
      <c r="IWN39" s="38"/>
      <c r="IWO39" s="38"/>
      <c r="IWP39" s="38"/>
      <c r="IWQ39" s="38"/>
      <c r="IWR39" s="38"/>
      <c r="IWS39" s="38"/>
      <c r="IWT39" s="38"/>
      <c r="IWU39" s="38"/>
      <c r="IWV39" s="38"/>
      <c r="IWW39" s="38"/>
      <c r="IWX39" s="38"/>
      <c r="IWY39" s="38"/>
      <c r="IWZ39" s="38"/>
      <c r="IXA39" s="38"/>
      <c r="IXB39" s="38"/>
      <c r="IXC39" s="38"/>
      <c r="IXD39" s="38"/>
      <c r="IXE39" s="38"/>
      <c r="IXF39" s="38"/>
      <c r="IXG39" s="38"/>
      <c r="IXH39" s="38"/>
      <c r="IXI39" s="38"/>
      <c r="IXJ39" s="38"/>
      <c r="IXK39" s="38"/>
      <c r="IXL39" s="38"/>
      <c r="IXM39" s="38"/>
      <c r="IXN39" s="38"/>
      <c r="IXO39" s="38"/>
      <c r="IXP39" s="38"/>
      <c r="IXQ39" s="38"/>
      <c r="IXR39" s="38"/>
      <c r="IXS39" s="38"/>
      <c r="IXT39" s="38"/>
      <c r="IXU39" s="38"/>
      <c r="IXV39" s="38"/>
      <c r="IXW39" s="38"/>
      <c r="IXX39" s="38"/>
      <c r="IXY39" s="38"/>
      <c r="IXZ39" s="38"/>
      <c r="IYA39" s="38"/>
      <c r="IYB39" s="38"/>
      <c r="IYC39" s="38"/>
      <c r="IYD39" s="38"/>
      <c r="IYE39" s="38"/>
      <c r="IYF39" s="38"/>
      <c r="IYG39" s="38"/>
      <c r="IYH39" s="38"/>
      <c r="IYI39" s="38"/>
      <c r="IYJ39" s="38"/>
      <c r="IYK39" s="38"/>
      <c r="IYL39" s="38"/>
      <c r="IYM39" s="38"/>
      <c r="IYN39" s="38"/>
      <c r="IYO39" s="38"/>
      <c r="IYP39" s="38"/>
      <c r="IYQ39" s="38"/>
      <c r="IYR39" s="38"/>
      <c r="IYS39" s="38"/>
      <c r="IYT39" s="38"/>
      <c r="IYU39" s="38"/>
      <c r="IYV39" s="38"/>
      <c r="IYW39" s="38"/>
      <c r="IYX39" s="38"/>
      <c r="IYY39" s="38"/>
      <c r="IYZ39" s="38"/>
      <c r="IZA39" s="38"/>
      <c r="IZB39" s="38"/>
      <c r="IZC39" s="38"/>
      <c r="IZD39" s="38"/>
      <c r="IZE39" s="38"/>
      <c r="IZF39" s="38"/>
      <c r="IZG39" s="38"/>
      <c r="IZH39" s="38"/>
      <c r="IZI39" s="38"/>
      <c r="IZJ39" s="38"/>
      <c r="IZK39" s="38"/>
      <c r="IZL39" s="38"/>
      <c r="IZM39" s="38"/>
      <c r="IZN39" s="38"/>
      <c r="IZO39" s="38"/>
      <c r="IZP39" s="38"/>
      <c r="IZQ39" s="38"/>
      <c r="IZR39" s="38"/>
      <c r="IZS39" s="38"/>
      <c r="IZT39" s="38"/>
      <c r="IZU39" s="38"/>
      <c r="IZV39" s="38"/>
      <c r="IZW39" s="38"/>
      <c r="IZX39" s="38"/>
      <c r="IZY39" s="38"/>
      <c r="IZZ39" s="38"/>
      <c r="JAA39" s="38"/>
      <c r="JAB39" s="38"/>
      <c r="JAC39" s="38"/>
      <c r="JAD39" s="38"/>
      <c r="JAE39" s="38"/>
      <c r="JAF39" s="38"/>
      <c r="JAG39" s="38"/>
      <c r="JAH39" s="38"/>
      <c r="JAI39" s="38"/>
      <c r="JAJ39" s="38"/>
      <c r="JAK39" s="38"/>
      <c r="JAL39" s="38"/>
      <c r="JAM39" s="38"/>
      <c r="JAN39" s="38"/>
      <c r="JAO39" s="38"/>
      <c r="JAP39" s="38"/>
      <c r="JAQ39" s="38"/>
      <c r="JAR39" s="38"/>
      <c r="JAS39" s="38"/>
      <c r="JAT39" s="38"/>
      <c r="JAU39" s="38"/>
      <c r="JAV39" s="38"/>
      <c r="JAW39" s="38"/>
      <c r="JAX39" s="38"/>
      <c r="JAY39" s="38"/>
      <c r="JAZ39" s="38"/>
      <c r="JBA39" s="38"/>
      <c r="JBB39" s="38"/>
      <c r="JBC39" s="38"/>
      <c r="JBD39" s="38"/>
      <c r="JBE39" s="38"/>
      <c r="JBF39" s="38"/>
      <c r="JBG39" s="38"/>
      <c r="JBH39" s="38"/>
      <c r="JBI39" s="38"/>
      <c r="JBJ39" s="38"/>
      <c r="JBK39" s="38"/>
      <c r="JBL39" s="38"/>
      <c r="JBM39" s="38"/>
      <c r="JBN39" s="38"/>
      <c r="JBO39" s="38"/>
      <c r="JBP39" s="38"/>
      <c r="JBQ39" s="38"/>
      <c r="JBR39" s="38"/>
      <c r="JBS39" s="38"/>
      <c r="JBT39" s="38"/>
      <c r="JBU39" s="38"/>
      <c r="JBV39" s="38"/>
      <c r="JBW39" s="38"/>
      <c r="JBX39" s="38"/>
      <c r="JBY39" s="38"/>
      <c r="JBZ39" s="38"/>
      <c r="JCA39" s="38"/>
      <c r="JCB39" s="38"/>
      <c r="JCC39" s="38"/>
      <c r="JCD39" s="38"/>
      <c r="JCE39" s="38"/>
      <c r="JCF39" s="38"/>
      <c r="JCG39" s="38"/>
      <c r="JCH39" s="38"/>
      <c r="JCI39" s="38"/>
      <c r="JCJ39" s="38"/>
      <c r="JCK39" s="38"/>
      <c r="JCL39" s="38"/>
      <c r="JCM39" s="38"/>
      <c r="JCN39" s="38"/>
      <c r="JCO39" s="38"/>
      <c r="JCP39" s="38"/>
      <c r="JCQ39" s="38"/>
      <c r="JCR39" s="38"/>
      <c r="JCS39" s="38"/>
      <c r="JCT39" s="38"/>
      <c r="JCU39" s="38"/>
      <c r="JCV39" s="38"/>
      <c r="JCW39" s="38"/>
      <c r="JCX39" s="38"/>
      <c r="JCY39" s="38"/>
      <c r="JCZ39" s="38"/>
      <c r="JDA39" s="38"/>
      <c r="JDB39" s="38"/>
      <c r="JDC39" s="38"/>
      <c r="JDD39" s="38"/>
      <c r="JDE39" s="38"/>
      <c r="JDF39" s="38"/>
      <c r="JDG39" s="38"/>
      <c r="JDH39" s="38"/>
      <c r="JDI39" s="38"/>
      <c r="JDJ39" s="38"/>
      <c r="JDK39" s="38"/>
      <c r="JDL39" s="38"/>
      <c r="JDM39" s="38"/>
      <c r="JDN39" s="38"/>
      <c r="JDO39" s="38"/>
      <c r="JDP39" s="38"/>
      <c r="JDQ39" s="38"/>
      <c r="JDR39" s="38"/>
      <c r="JDS39" s="38"/>
      <c r="JDT39" s="38"/>
      <c r="JDU39" s="38"/>
      <c r="JDV39" s="38"/>
      <c r="JDW39" s="38"/>
      <c r="JDX39" s="38"/>
      <c r="JDY39" s="38"/>
      <c r="JDZ39" s="38"/>
      <c r="JEA39" s="38"/>
      <c r="JEB39" s="38"/>
      <c r="JEC39" s="38"/>
      <c r="JED39" s="38"/>
      <c r="JEE39" s="38"/>
      <c r="JEF39" s="38"/>
      <c r="JEG39" s="38"/>
      <c r="JEH39" s="38"/>
      <c r="JEI39" s="38"/>
      <c r="JEJ39" s="38"/>
      <c r="JEK39" s="38"/>
      <c r="JEL39" s="38"/>
      <c r="JEM39" s="38"/>
      <c r="JEN39" s="38"/>
      <c r="JEO39" s="38"/>
      <c r="JEP39" s="38"/>
      <c r="JEQ39" s="38"/>
      <c r="JER39" s="38"/>
      <c r="JES39" s="38"/>
      <c r="JET39" s="38"/>
      <c r="JEU39" s="38"/>
      <c r="JEV39" s="38"/>
      <c r="JEW39" s="38"/>
      <c r="JEX39" s="38"/>
      <c r="JEY39" s="38"/>
      <c r="JEZ39" s="38"/>
      <c r="JFA39" s="38"/>
      <c r="JFB39" s="38"/>
      <c r="JFC39" s="38"/>
      <c r="JFD39" s="38"/>
      <c r="JFE39" s="38"/>
      <c r="JFF39" s="38"/>
      <c r="JFG39" s="38"/>
      <c r="JFH39" s="38"/>
      <c r="JFI39" s="38"/>
      <c r="JFJ39" s="38"/>
      <c r="JFK39" s="38"/>
      <c r="JFL39" s="38"/>
      <c r="JFM39" s="38"/>
      <c r="JFN39" s="38"/>
      <c r="JFO39" s="38"/>
      <c r="JFP39" s="38"/>
      <c r="JFQ39" s="38"/>
      <c r="JFR39" s="38"/>
      <c r="JFS39" s="38"/>
      <c r="JFT39" s="38"/>
      <c r="JFU39" s="38"/>
      <c r="JFV39" s="38"/>
      <c r="JFW39" s="38"/>
      <c r="JFX39" s="38"/>
      <c r="JFY39" s="38"/>
      <c r="JFZ39" s="38"/>
      <c r="JGA39" s="38"/>
      <c r="JGB39" s="38"/>
      <c r="JGC39" s="38"/>
      <c r="JGD39" s="38"/>
      <c r="JGE39" s="38"/>
      <c r="JGF39" s="38"/>
      <c r="JGG39" s="38"/>
      <c r="JGH39" s="38"/>
      <c r="JGI39" s="38"/>
      <c r="JGJ39" s="38"/>
      <c r="JGK39" s="38"/>
      <c r="JGL39" s="38"/>
      <c r="JGM39" s="38"/>
      <c r="JGN39" s="38"/>
      <c r="JGO39" s="38"/>
      <c r="JGP39" s="38"/>
      <c r="JGQ39" s="38"/>
      <c r="JGR39" s="38"/>
      <c r="JGS39" s="38"/>
      <c r="JGT39" s="38"/>
      <c r="JGU39" s="38"/>
      <c r="JGV39" s="38"/>
      <c r="JGW39" s="38"/>
      <c r="JGX39" s="38"/>
      <c r="JGY39" s="38"/>
      <c r="JGZ39" s="38"/>
      <c r="JHA39" s="38"/>
      <c r="JHB39" s="38"/>
      <c r="JHC39" s="38"/>
      <c r="JHD39" s="38"/>
      <c r="JHE39" s="38"/>
      <c r="JHF39" s="38"/>
      <c r="JHG39" s="38"/>
      <c r="JHH39" s="38"/>
      <c r="JHI39" s="38"/>
      <c r="JHJ39" s="38"/>
      <c r="JHK39" s="38"/>
      <c r="JHL39" s="38"/>
      <c r="JHM39" s="38"/>
      <c r="JHN39" s="38"/>
      <c r="JHO39" s="38"/>
      <c r="JHP39" s="38"/>
      <c r="JHQ39" s="38"/>
      <c r="JHR39" s="38"/>
      <c r="JHS39" s="38"/>
      <c r="JHT39" s="38"/>
      <c r="JHU39" s="38"/>
      <c r="JHV39" s="38"/>
      <c r="JHW39" s="38"/>
      <c r="JHX39" s="38"/>
      <c r="JHY39" s="38"/>
      <c r="JHZ39" s="38"/>
      <c r="JIA39" s="38"/>
      <c r="JIB39" s="38"/>
      <c r="JIC39" s="38"/>
      <c r="JID39" s="38"/>
      <c r="JIE39" s="38"/>
      <c r="JIF39" s="38"/>
      <c r="JIG39" s="38"/>
      <c r="JIH39" s="38"/>
      <c r="JII39" s="38"/>
      <c r="JIJ39" s="38"/>
      <c r="JIK39" s="38"/>
      <c r="JIL39" s="38"/>
      <c r="JIM39" s="38"/>
      <c r="JIN39" s="38"/>
      <c r="JIO39" s="38"/>
      <c r="JIP39" s="38"/>
      <c r="JIQ39" s="38"/>
      <c r="JIR39" s="38"/>
      <c r="JIS39" s="38"/>
      <c r="JIT39" s="38"/>
      <c r="JIU39" s="38"/>
      <c r="JIV39" s="38"/>
      <c r="JIW39" s="38"/>
      <c r="JIX39" s="38"/>
      <c r="JIY39" s="38"/>
      <c r="JIZ39" s="38"/>
      <c r="JJA39" s="38"/>
      <c r="JJB39" s="38"/>
      <c r="JJC39" s="38"/>
      <c r="JJD39" s="38"/>
      <c r="JJE39" s="38"/>
      <c r="JJF39" s="38"/>
      <c r="JJG39" s="38"/>
      <c r="JJH39" s="38"/>
      <c r="JJI39" s="38"/>
      <c r="JJJ39" s="38"/>
      <c r="JJK39" s="38"/>
      <c r="JJL39" s="38"/>
      <c r="JJM39" s="38"/>
      <c r="JJN39" s="38"/>
      <c r="JJO39" s="38"/>
      <c r="JJP39" s="38"/>
      <c r="JJQ39" s="38"/>
      <c r="JJR39" s="38"/>
      <c r="JJS39" s="38"/>
      <c r="JJT39" s="38"/>
      <c r="JJU39" s="38"/>
      <c r="JJV39" s="38"/>
      <c r="JJW39" s="38"/>
      <c r="JJX39" s="38"/>
      <c r="JJY39" s="38"/>
      <c r="JJZ39" s="38"/>
      <c r="JKA39" s="38"/>
      <c r="JKB39" s="38"/>
      <c r="JKC39" s="38"/>
      <c r="JKD39" s="38"/>
      <c r="JKE39" s="38"/>
      <c r="JKF39" s="38"/>
      <c r="JKG39" s="38"/>
      <c r="JKH39" s="38"/>
      <c r="JKI39" s="38"/>
      <c r="JKJ39" s="38"/>
      <c r="JKK39" s="38"/>
      <c r="JKL39" s="38"/>
      <c r="JKM39" s="38"/>
      <c r="JKN39" s="38"/>
      <c r="JKO39" s="38"/>
      <c r="JKP39" s="38"/>
      <c r="JKQ39" s="38"/>
      <c r="JKR39" s="38"/>
      <c r="JKS39" s="38"/>
      <c r="JKT39" s="38"/>
      <c r="JKU39" s="38"/>
      <c r="JKV39" s="38"/>
      <c r="JKW39" s="38"/>
      <c r="JKX39" s="38"/>
      <c r="JKY39" s="38"/>
      <c r="JKZ39" s="38"/>
      <c r="JLA39" s="38"/>
      <c r="JLB39" s="38"/>
      <c r="JLC39" s="38"/>
      <c r="JLD39" s="38"/>
      <c r="JLE39" s="38"/>
      <c r="JLF39" s="38"/>
      <c r="JLG39" s="38"/>
      <c r="JLH39" s="38"/>
      <c r="JLI39" s="38"/>
      <c r="JLJ39" s="38"/>
      <c r="JLK39" s="38"/>
      <c r="JLL39" s="38"/>
      <c r="JLM39" s="38"/>
      <c r="JLN39" s="38"/>
      <c r="JLO39" s="38"/>
      <c r="JLP39" s="38"/>
      <c r="JLQ39" s="38"/>
      <c r="JLR39" s="38"/>
      <c r="JLS39" s="38"/>
      <c r="JLT39" s="38"/>
      <c r="JLU39" s="38"/>
      <c r="JLV39" s="38"/>
      <c r="JLW39" s="38"/>
      <c r="JLX39" s="38"/>
      <c r="JLY39" s="38"/>
      <c r="JLZ39" s="38"/>
      <c r="JMA39" s="38"/>
      <c r="JMB39" s="38"/>
      <c r="JMC39" s="38"/>
      <c r="JMD39" s="38"/>
      <c r="JME39" s="38"/>
      <c r="JMF39" s="38"/>
      <c r="JMG39" s="38"/>
      <c r="JMH39" s="38"/>
      <c r="JMI39" s="38"/>
      <c r="JMJ39" s="38"/>
      <c r="JMK39" s="38"/>
      <c r="JML39" s="38"/>
      <c r="JMM39" s="38"/>
      <c r="JMN39" s="38"/>
      <c r="JMO39" s="38"/>
      <c r="JMP39" s="38"/>
      <c r="JMQ39" s="38"/>
      <c r="JMR39" s="38"/>
      <c r="JMS39" s="38"/>
      <c r="JMT39" s="38"/>
      <c r="JMU39" s="38"/>
      <c r="JMV39" s="38"/>
      <c r="JMW39" s="38"/>
      <c r="JMX39" s="38"/>
      <c r="JMY39" s="38"/>
      <c r="JMZ39" s="38"/>
      <c r="JNA39" s="38"/>
      <c r="JNB39" s="38"/>
      <c r="JNC39" s="38"/>
      <c r="JND39" s="38"/>
      <c r="JNE39" s="38"/>
      <c r="JNF39" s="38"/>
      <c r="JNG39" s="38"/>
      <c r="JNH39" s="38"/>
      <c r="JNI39" s="38"/>
      <c r="JNJ39" s="38"/>
      <c r="JNK39" s="38"/>
      <c r="JNL39" s="38"/>
      <c r="JNM39" s="38"/>
      <c r="JNN39" s="38"/>
      <c r="JNO39" s="38"/>
      <c r="JNP39" s="38"/>
      <c r="JNQ39" s="38"/>
      <c r="JNR39" s="38"/>
      <c r="JNS39" s="38"/>
      <c r="JNT39" s="38"/>
      <c r="JNU39" s="38"/>
      <c r="JNV39" s="38"/>
      <c r="JNW39" s="38"/>
      <c r="JNX39" s="38"/>
      <c r="JNY39" s="38"/>
      <c r="JNZ39" s="38"/>
      <c r="JOA39" s="38"/>
      <c r="JOB39" s="38"/>
      <c r="JOC39" s="38"/>
      <c r="JOD39" s="38"/>
      <c r="JOE39" s="38"/>
      <c r="JOF39" s="38"/>
      <c r="JOG39" s="38"/>
      <c r="JOH39" s="38"/>
      <c r="JOI39" s="38"/>
      <c r="JOJ39" s="38"/>
      <c r="JOK39" s="38"/>
      <c r="JOL39" s="38"/>
      <c r="JOM39" s="38"/>
      <c r="JON39" s="38"/>
      <c r="JOO39" s="38"/>
      <c r="JOP39" s="38"/>
      <c r="JOQ39" s="38"/>
      <c r="JOR39" s="38"/>
      <c r="JOS39" s="38"/>
      <c r="JOT39" s="38"/>
      <c r="JOU39" s="38"/>
      <c r="JOV39" s="38"/>
      <c r="JOW39" s="38"/>
      <c r="JOX39" s="38"/>
      <c r="JOY39" s="38"/>
      <c r="JOZ39" s="38"/>
      <c r="JPA39" s="38"/>
      <c r="JPB39" s="38"/>
      <c r="JPC39" s="38"/>
      <c r="JPD39" s="38"/>
      <c r="JPE39" s="38"/>
      <c r="JPF39" s="38"/>
      <c r="JPG39" s="38"/>
      <c r="JPH39" s="38"/>
      <c r="JPI39" s="38"/>
      <c r="JPJ39" s="38"/>
      <c r="JPK39" s="38"/>
      <c r="JPL39" s="38"/>
      <c r="JPM39" s="38"/>
      <c r="JPN39" s="38"/>
      <c r="JPO39" s="38"/>
      <c r="JPP39" s="38"/>
      <c r="JPQ39" s="38"/>
      <c r="JPR39" s="38"/>
      <c r="JPS39" s="38"/>
      <c r="JPT39" s="38"/>
      <c r="JPU39" s="38"/>
      <c r="JPV39" s="38"/>
      <c r="JPW39" s="38"/>
      <c r="JPX39" s="38"/>
      <c r="JPY39" s="38"/>
      <c r="JPZ39" s="38"/>
      <c r="JQA39" s="38"/>
      <c r="JQB39" s="38"/>
      <c r="JQC39" s="38"/>
      <c r="JQD39" s="38"/>
      <c r="JQE39" s="38"/>
      <c r="JQF39" s="38"/>
      <c r="JQG39" s="38"/>
      <c r="JQH39" s="38"/>
      <c r="JQI39" s="38"/>
      <c r="JQJ39" s="38"/>
      <c r="JQK39" s="38"/>
      <c r="JQL39" s="38"/>
      <c r="JQM39" s="38"/>
      <c r="JQN39" s="38"/>
      <c r="JQO39" s="38"/>
      <c r="JQP39" s="38"/>
      <c r="JQQ39" s="38"/>
      <c r="JQR39" s="38"/>
      <c r="JQS39" s="38"/>
      <c r="JQT39" s="38"/>
      <c r="JQU39" s="38"/>
      <c r="JQV39" s="38"/>
      <c r="JQW39" s="38"/>
      <c r="JQX39" s="38"/>
      <c r="JQY39" s="38"/>
      <c r="JQZ39" s="38"/>
      <c r="JRA39" s="38"/>
      <c r="JRB39" s="38"/>
      <c r="JRC39" s="38"/>
      <c r="JRD39" s="38"/>
      <c r="JRE39" s="38"/>
      <c r="JRF39" s="38"/>
      <c r="JRG39" s="38"/>
      <c r="JRH39" s="38"/>
      <c r="JRI39" s="38"/>
      <c r="JRJ39" s="38"/>
      <c r="JRK39" s="38"/>
      <c r="JRL39" s="38"/>
      <c r="JRM39" s="38"/>
      <c r="JRN39" s="38"/>
      <c r="JRO39" s="38"/>
      <c r="JRP39" s="38"/>
      <c r="JRQ39" s="38"/>
      <c r="JRR39" s="38"/>
      <c r="JRS39" s="38"/>
      <c r="JRT39" s="38"/>
      <c r="JRU39" s="38"/>
      <c r="JRV39" s="38"/>
      <c r="JRW39" s="38"/>
      <c r="JRX39" s="38"/>
      <c r="JRY39" s="38"/>
      <c r="JRZ39" s="38"/>
      <c r="JSA39" s="38"/>
      <c r="JSB39" s="38"/>
      <c r="JSC39" s="38"/>
      <c r="JSD39" s="38"/>
      <c r="JSE39" s="38"/>
      <c r="JSF39" s="38"/>
      <c r="JSG39" s="38"/>
      <c r="JSH39" s="38"/>
      <c r="JSI39" s="38"/>
      <c r="JSJ39" s="38"/>
      <c r="JSK39" s="38"/>
      <c r="JSL39" s="38"/>
      <c r="JSM39" s="38"/>
      <c r="JSN39" s="38"/>
      <c r="JSO39" s="38"/>
      <c r="JSP39" s="38"/>
      <c r="JSQ39" s="38"/>
      <c r="JSR39" s="38"/>
      <c r="JSS39" s="38"/>
      <c r="JST39" s="38"/>
      <c r="JSU39" s="38"/>
      <c r="JSV39" s="38"/>
      <c r="JSW39" s="38"/>
      <c r="JSX39" s="38"/>
      <c r="JSY39" s="38"/>
      <c r="JSZ39" s="38"/>
      <c r="JTA39" s="38"/>
      <c r="JTB39" s="38"/>
      <c r="JTC39" s="38"/>
      <c r="JTD39" s="38"/>
      <c r="JTE39" s="38"/>
      <c r="JTF39" s="38"/>
      <c r="JTG39" s="38"/>
      <c r="JTH39" s="38"/>
      <c r="JTI39" s="38"/>
      <c r="JTJ39" s="38"/>
      <c r="JTK39" s="38"/>
      <c r="JTL39" s="38"/>
      <c r="JTM39" s="38"/>
      <c r="JTN39" s="38"/>
      <c r="JTO39" s="38"/>
      <c r="JTP39" s="38"/>
      <c r="JTQ39" s="38"/>
      <c r="JTR39" s="38"/>
      <c r="JTS39" s="38"/>
      <c r="JTT39" s="38"/>
      <c r="JTU39" s="38"/>
      <c r="JTV39" s="38"/>
      <c r="JTW39" s="38"/>
      <c r="JTX39" s="38"/>
      <c r="JTY39" s="38"/>
      <c r="JTZ39" s="38"/>
      <c r="JUA39" s="38"/>
      <c r="JUB39" s="38"/>
      <c r="JUC39" s="38"/>
      <c r="JUD39" s="38"/>
      <c r="JUE39" s="38"/>
      <c r="JUF39" s="38"/>
      <c r="JUG39" s="38"/>
      <c r="JUH39" s="38"/>
      <c r="JUI39" s="38"/>
      <c r="JUJ39" s="38"/>
      <c r="JUK39" s="38"/>
      <c r="JUL39" s="38"/>
      <c r="JUM39" s="38"/>
      <c r="JUN39" s="38"/>
      <c r="JUO39" s="38"/>
      <c r="JUP39" s="38"/>
      <c r="JUQ39" s="38"/>
      <c r="JUR39" s="38"/>
      <c r="JUS39" s="38"/>
      <c r="JUT39" s="38"/>
      <c r="JUU39" s="38"/>
      <c r="JUV39" s="38"/>
      <c r="JUW39" s="38"/>
      <c r="JUX39" s="38"/>
      <c r="JUY39" s="38"/>
      <c r="JUZ39" s="38"/>
      <c r="JVA39" s="38"/>
      <c r="JVB39" s="38"/>
      <c r="JVC39" s="38"/>
      <c r="JVD39" s="38"/>
      <c r="JVE39" s="38"/>
      <c r="JVF39" s="38"/>
      <c r="JVG39" s="38"/>
      <c r="JVH39" s="38"/>
      <c r="JVI39" s="38"/>
      <c r="JVJ39" s="38"/>
      <c r="JVK39" s="38"/>
      <c r="JVL39" s="38"/>
      <c r="JVM39" s="38"/>
      <c r="JVN39" s="38"/>
      <c r="JVO39" s="38"/>
      <c r="JVP39" s="38"/>
      <c r="JVQ39" s="38"/>
      <c r="JVR39" s="38"/>
      <c r="JVS39" s="38"/>
      <c r="JVT39" s="38"/>
      <c r="JVU39" s="38"/>
      <c r="JVV39" s="38"/>
      <c r="JVW39" s="38"/>
      <c r="JVX39" s="38"/>
      <c r="JVY39" s="38"/>
      <c r="JVZ39" s="38"/>
      <c r="JWA39" s="38"/>
      <c r="JWB39" s="38"/>
      <c r="JWC39" s="38"/>
      <c r="JWD39" s="38"/>
      <c r="JWE39" s="38"/>
      <c r="JWF39" s="38"/>
      <c r="JWG39" s="38"/>
      <c r="JWH39" s="38"/>
      <c r="JWI39" s="38"/>
      <c r="JWJ39" s="38"/>
      <c r="JWK39" s="38"/>
      <c r="JWL39" s="38"/>
      <c r="JWM39" s="38"/>
      <c r="JWN39" s="38"/>
      <c r="JWO39" s="38"/>
      <c r="JWP39" s="38"/>
      <c r="JWQ39" s="38"/>
      <c r="JWR39" s="38"/>
      <c r="JWS39" s="38"/>
      <c r="JWT39" s="38"/>
      <c r="JWU39" s="38"/>
      <c r="JWV39" s="38"/>
      <c r="JWW39" s="38"/>
      <c r="JWX39" s="38"/>
      <c r="JWY39" s="38"/>
      <c r="JWZ39" s="38"/>
      <c r="JXA39" s="38"/>
      <c r="JXB39" s="38"/>
      <c r="JXC39" s="38"/>
      <c r="JXD39" s="38"/>
      <c r="JXE39" s="38"/>
      <c r="JXF39" s="38"/>
      <c r="JXG39" s="38"/>
      <c r="JXH39" s="38"/>
      <c r="JXI39" s="38"/>
      <c r="JXJ39" s="38"/>
      <c r="JXK39" s="38"/>
      <c r="JXL39" s="38"/>
      <c r="JXM39" s="38"/>
      <c r="JXN39" s="38"/>
      <c r="JXO39" s="38"/>
      <c r="JXP39" s="38"/>
      <c r="JXQ39" s="38"/>
      <c r="JXR39" s="38"/>
      <c r="JXS39" s="38"/>
      <c r="JXT39" s="38"/>
      <c r="JXU39" s="38"/>
      <c r="JXV39" s="38"/>
      <c r="JXW39" s="38"/>
      <c r="JXX39" s="38"/>
      <c r="JXY39" s="38"/>
      <c r="JXZ39" s="38"/>
      <c r="JYA39" s="38"/>
      <c r="JYB39" s="38"/>
      <c r="JYC39" s="38"/>
      <c r="JYD39" s="38"/>
      <c r="JYE39" s="38"/>
      <c r="JYF39" s="38"/>
      <c r="JYG39" s="38"/>
      <c r="JYH39" s="38"/>
      <c r="JYI39" s="38"/>
      <c r="JYJ39" s="38"/>
      <c r="JYK39" s="38"/>
      <c r="JYL39" s="38"/>
      <c r="JYM39" s="38"/>
      <c r="JYN39" s="38"/>
      <c r="JYO39" s="38"/>
      <c r="JYP39" s="38"/>
      <c r="JYQ39" s="38"/>
      <c r="JYR39" s="38"/>
      <c r="JYS39" s="38"/>
      <c r="JYT39" s="38"/>
      <c r="JYU39" s="38"/>
      <c r="JYV39" s="38"/>
      <c r="JYW39" s="38"/>
      <c r="JYX39" s="38"/>
      <c r="JYY39" s="38"/>
      <c r="JYZ39" s="38"/>
      <c r="JZA39" s="38"/>
      <c r="JZB39" s="38"/>
      <c r="JZC39" s="38"/>
      <c r="JZD39" s="38"/>
      <c r="JZE39" s="38"/>
      <c r="JZF39" s="38"/>
      <c r="JZG39" s="38"/>
      <c r="JZH39" s="38"/>
      <c r="JZI39" s="38"/>
      <c r="JZJ39" s="38"/>
      <c r="JZK39" s="38"/>
      <c r="JZL39" s="38"/>
      <c r="JZM39" s="38"/>
      <c r="JZN39" s="38"/>
      <c r="JZO39" s="38"/>
      <c r="JZP39" s="38"/>
      <c r="JZQ39" s="38"/>
      <c r="JZR39" s="38"/>
      <c r="JZS39" s="38"/>
      <c r="JZT39" s="38"/>
      <c r="JZU39" s="38"/>
      <c r="JZV39" s="38"/>
      <c r="JZW39" s="38"/>
      <c r="JZX39" s="38"/>
      <c r="JZY39" s="38"/>
      <c r="JZZ39" s="38"/>
      <c r="KAA39" s="38"/>
      <c r="KAB39" s="38"/>
      <c r="KAC39" s="38"/>
      <c r="KAD39" s="38"/>
      <c r="KAE39" s="38"/>
      <c r="KAF39" s="38"/>
      <c r="KAG39" s="38"/>
      <c r="KAH39" s="38"/>
      <c r="KAI39" s="38"/>
      <c r="KAJ39" s="38"/>
      <c r="KAK39" s="38"/>
      <c r="KAL39" s="38"/>
      <c r="KAM39" s="38"/>
      <c r="KAN39" s="38"/>
      <c r="KAO39" s="38"/>
      <c r="KAP39" s="38"/>
      <c r="KAQ39" s="38"/>
      <c r="KAR39" s="38"/>
      <c r="KAS39" s="38"/>
      <c r="KAT39" s="38"/>
      <c r="KAU39" s="38"/>
      <c r="KAV39" s="38"/>
      <c r="KAW39" s="38"/>
      <c r="KAX39" s="38"/>
      <c r="KAY39" s="38"/>
      <c r="KAZ39" s="38"/>
      <c r="KBA39" s="38"/>
      <c r="KBB39" s="38"/>
      <c r="KBC39" s="38"/>
      <c r="KBD39" s="38"/>
      <c r="KBE39" s="38"/>
      <c r="KBF39" s="38"/>
      <c r="KBG39" s="38"/>
      <c r="KBH39" s="38"/>
      <c r="KBI39" s="38"/>
      <c r="KBJ39" s="38"/>
      <c r="KBK39" s="38"/>
      <c r="KBL39" s="38"/>
      <c r="KBM39" s="38"/>
      <c r="KBN39" s="38"/>
      <c r="KBO39" s="38"/>
      <c r="KBP39" s="38"/>
      <c r="KBQ39" s="38"/>
      <c r="KBR39" s="38"/>
      <c r="KBS39" s="38"/>
      <c r="KBT39" s="38"/>
      <c r="KBU39" s="38"/>
      <c r="KBV39" s="38"/>
      <c r="KBW39" s="38"/>
      <c r="KBX39" s="38"/>
      <c r="KBY39" s="38"/>
      <c r="KBZ39" s="38"/>
      <c r="KCA39" s="38"/>
      <c r="KCB39" s="38"/>
      <c r="KCC39" s="38"/>
      <c r="KCD39" s="38"/>
      <c r="KCE39" s="38"/>
      <c r="KCF39" s="38"/>
      <c r="KCG39" s="38"/>
      <c r="KCH39" s="38"/>
      <c r="KCI39" s="38"/>
      <c r="KCJ39" s="38"/>
      <c r="KCK39" s="38"/>
      <c r="KCL39" s="38"/>
      <c r="KCM39" s="38"/>
      <c r="KCN39" s="38"/>
      <c r="KCO39" s="38"/>
      <c r="KCP39" s="38"/>
      <c r="KCQ39" s="38"/>
      <c r="KCR39" s="38"/>
      <c r="KCS39" s="38"/>
      <c r="KCT39" s="38"/>
      <c r="KCU39" s="38"/>
      <c r="KCV39" s="38"/>
      <c r="KCW39" s="38"/>
      <c r="KCX39" s="38"/>
      <c r="KCY39" s="38"/>
      <c r="KCZ39" s="38"/>
      <c r="KDA39" s="38"/>
      <c r="KDB39" s="38"/>
      <c r="KDC39" s="38"/>
      <c r="KDD39" s="38"/>
      <c r="KDE39" s="38"/>
      <c r="KDF39" s="38"/>
      <c r="KDG39" s="38"/>
      <c r="KDH39" s="38"/>
      <c r="KDI39" s="38"/>
      <c r="KDJ39" s="38"/>
      <c r="KDK39" s="38"/>
      <c r="KDL39" s="38"/>
      <c r="KDM39" s="38"/>
      <c r="KDN39" s="38"/>
      <c r="KDO39" s="38"/>
      <c r="KDP39" s="38"/>
      <c r="KDQ39" s="38"/>
      <c r="KDR39" s="38"/>
      <c r="KDS39" s="38"/>
      <c r="KDT39" s="38"/>
      <c r="KDU39" s="38"/>
      <c r="KDV39" s="38"/>
      <c r="KDW39" s="38"/>
      <c r="KDX39" s="38"/>
      <c r="KDY39" s="38"/>
      <c r="KDZ39" s="38"/>
      <c r="KEA39" s="38"/>
      <c r="KEB39" s="38"/>
      <c r="KEC39" s="38"/>
      <c r="KED39" s="38"/>
      <c r="KEE39" s="38"/>
      <c r="KEF39" s="38"/>
      <c r="KEG39" s="38"/>
      <c r="KEH39" s="38"/>
      <c r="KEI39" s="38"/>
      <c r="KEJ39" s="38"/>
      <c r="KEK39" s="38"/>
      <c r="KEL39" s="38"/>
      <c r="KEM39" s="38"/>
      <c r="KEN39" s="38"/>
      <c r="KEO39" s="38"/>
      <c r="KEP39" s="38"/>
      <c r="KEQ39" s="38"/>
      <c r="KER39" s="38"/>
      <c r="KES39" s="38"/>
      <c r="KET39" s="38"/>
      <c r="KEU39" s="38"/>
      <c r="KEV39" s="38"/>
      <c r="KEW39" s="38"/>
      <c r="KEX39" s="38"/>
      <c r="KEY39" s="38"/>
      <c r="KEZ39" s="38"/>
      <c r="KFA39" s="38"/>
      <c r="KFB39" s="38"/>
      <c r="KFC39" s="38"/>
      <c r="KFD39" s="38"/>
      <c r="KFE39" s="38"/>
      <c r="KFF39" s="38"/>
      <c r="KFG39" s="38"/>
      <c r="KFH39" s="38"/>
      <c r="KFI39" s="38"/>
      <c r="KFJ39" s="38"/>
      <c r="KFK39" s="38"/>
      <c r="KFL39" s="38"/>
      <c r="KFM39" s="38"/>
      <c r="KFN39" s="38"/>
      <c r="KFO39" s="38"/>
      <c r="KFP39" s="38"/>
      <c r="KFQ39" s="38"/>
      <c r="KFR39" s="38"/>
      <c r="KFS39" s="38"/>
      <c r="KFT39" s="38"/>
      <c r="KFU39" s="38"/>
      <c r="KFV39" s="38"/>
      <c r="KFW39" s="38"/>
      <c r="KFX39" s="38"/>
      <c r="KFY39" s="38"/>
      <c r="KFZ39" s="38"/>
      <c r="KGA39" s="38"/>
      <c r="KGB39" s="38"/>
      <c r="KGC39" s="38"/>
      <c r="KGD39" s="38"/>
      <c r="KGE39" s="38"/>
      <c r="KGF39" s="38"/>
      <c r="KGG39" s="38"/>
      <c r="KGH39" s="38"/>
      <c r="KGI39" s="38"/>
      <c r="KGJ39" s="38"/>
      <c r="KGK39" s="38"/>
      <c r="KGL39" s="38"/>
      <c r="KGM39" s="38"/>
      <c r="KGN39" s="38"/>
      <c r="KGO39" s="38"/>
      <c r="KGP39" s="38"/>
      <c r="KGQ39" s="38"/>
      <c r="KGR39" s="38"/>
      <c r="KGS39" s="38"/>
      <c r="KGT39" s="38"/>
      <c r="KGU39" s="38"/>
      <c r="KGV39" s="38"/>
      <c r="KGW39" s="38"/>
      <c r="KGX39" s="38"/>
      <c r="KGY39" s="38"/>
      <c r="KGZ39" s="38"/>
      <c r="KHA39" s="38"/>
      <c r="KHB39" s="38"/>
      <c r="KHC39" s="38"/>
      <c r="KHD39" s="38"/>
      <c r="KHE39" s="38"/>
      <c r="KHF39" s="38"/>
      <c r="KHG39" s="38"/>
      <c r="KHH39" s="38"/>
      <c r="KHI39" s="38"/>
      <c r="KHJ39" s="38"/>
      <c r="KHK39" s="38"/>
      <c r="KHL39" s="38"/>
      <c r="KHM39" s="38"/>
      <c r="KHN39" s="38"/>
      <c r="KHO39" s="38"/>
      <c r="KHP39" s="38"/>
      <c r="KHQ39" s="38"/>
      <c r="KHR39" s="38"/>
      <c r="KHS39" s="38"/>
      <c r="KHT39" s="38"/>
      <c r="KHU39" s="38"/>
      <c r="KHV39" s="38"/>
      <c r="KHW39" s="38"/>
      <c r="KHX39" s="38"/>
      <c r="KHY39" s="38"/>
      <c r="KHZ39" s="38"/>
      <c r="KIA39" s="38"/>
      <c r="KIB39" s="38"/>
      <c r="KIC39" s="38"/>
      <c r="KID39" s="38"/>
      <c r="KIE39" s="38"/>
      <c r="KIF39" s="38"/>
      <c r="KIG39" s="38"/>
      <c r="KIH39" s="38"/>
      <c r="KII39" s="38"/>
      <c r="KIJ39" s="38"/>
      <c r="KIK39" s="38"/>
      <c r="KIL39" s="38"/>
      <c r="KIM39" s="38"/>
      <c r="KIN39" s="38"/>
      <c r="KIO39" s="38"/>
      <c r="KIP39" s="38"/>
      <c r="KIQ39" s="38"/>
      <c r="KIR39" s="38"/>
      <c r="KIS39" s="38"/>
      <c r="KIT39" s="38"/>
      <c r="KIU39" s="38"/>
      <c r="KIV39" s="38"/>
      <c r="KIW39" s="38"/>
      <c r="KIX39" s="38"/>
      <c r="KIY39" s="38"/>
      <c r="KIZ39" s="38"/>
      <c r="KJA39" s="38"/>
      <c r="KJB39" s="38"/>
      <c r="KJC39" s="38"/>
      <c r="KJD39" s="38"/>
      <c r="KJE39" s="38"/>
      <c r="KJF39" s="38"/>
      <c r="KJG39" s="38"/>
      <c r="KJH39" s="38"/>
      <c r="KJI39" s="38"/>
      <c r="KJJ39" s="38"/>
      <c r="KJK39" s="38"/>
      <c r="KJL39" s="38"/>
      <c r="KJM39" s="38"/>
      <c r="KJN39" s="38"/>
      <c r="KJO39" s="38"/>
      <c r="KJP39" s="38"/>
      <c r="KJQ39" s="38"/>
      <c r="KJR39" s="38"/>
      <c r="KJS39" s="38"/>
      <c r="KJT39" s="38"/>
      <c r="KJU39" s="38"/>
      <c r="KJV39" s="38"/>
      <c r="KJW39" s="38"/>
      <c r="KJX39" s="38"/>
      <c r="KJY39" s="38"/>
      <c r="KJZ39" s="38"/>
      <c r="KKA39" s="38"/>
      <c r="KKB39" s="38"/>
      <c r="KKC39" s="38"/>
      <c r="KKD39" s="38"/>
      <c r="KKE39" s="38"/>
      <c r="KKF39" s="38"/>
      <c r="KKG39" s="38"/>
      <c r="KKH39" s="38"/>
      <c r="KKI39" s="38"/>
      <c r="KKJ39" s="38"/>
      <c r="KKK39" s="38"/>
      <c r="KKL39" s="38"/>
      <c r="KKM39" s="38"/>
      <c r="KKN39" s="38"/>
      <c r="KKO39" s="38"/>
      <c r="KKP39" s="38"/>
      <c r="KKQ39" s="38"/>
      <c r="KKR39" s="38"/>
      <c r="KKS39" s="38"/>
      <c r="KKT39" s="38"/>
      <c r="KKU39" s="38"/>
      <c r="KKV39" s="38"/>
      <c r="KKW39" s="38"/>
      <c r="KKX39" s="38"/>
      <c r="KKY39" s="38"/>
      <c r="KKZ39" s="38"/>
      <c r="KLA39" s="38"/>
      <c r="KLB39" s="38"/>
      <c r="KLC39" s="38"/>
      <c r="KLD39" s="38"/>
      <c r="KLE39" s="38"/>
      <c r="KLF39" s="38"/>
      <c r="KLG39" s="38"/>
      <c r="KLH39" s="38"/>
      <c r="KLI39" s="38"/>
      <c r="KLJ39" s="38"/>
      <c r="KLK39" s="38"/>
      <c r="KLL39" s="38"/>
      <c r="KLM39" s="38"/>
      <c r="KLN39" s="38"/>
      <c r="KLO39" s="38"/>
      <c r="KLP39" s="38"/>
      <c r="KLQ39" s="38"/>
      <c r="KLR39" s="38"/>
      <c r="KLS39" s="38"/>
      <c r="KLT39" s="38"/>
      <c r="KLU39" s="38"/>
      <c r="KLV39" s="38"/>
      <c r="KLW39" s="38"/>
      <c r="KLX39" s="38"/>
      <c r="KLY39" s="38"/>
      <c r="KLZ39" s="38"/>
      <c r="KMA39" s="38"/>
      <c r="KMB39" s="38"/>
      <c r="KMC39" s="38"/>
      <c r="KMD39" s="38"/>
      <c r="KME39" s="38"/>
      <c r="KMF39" s="38"/>
      <c r="KMG39" s="38"/>
      <c r="KMH39" s="38"/>
      <c r="KMI39" s="38"/>
      <c r="KMJ39" s="38"/>
      <c r="KMK39" s="38"/>
      <c r="KML39" s="38"/>
      <c r="KMM39" s="38"/>
      <c r="KMN39" s="38"/>
      <c r="KMO39" s="38"/>
      <c r="KMP39" s="38"/>
      <c r="KMQ39" s="38"/>
      <c r="KMR39" s="38"/>
      <c r="KMS39" s="38"/>
      <c r="KMT39" s="38"/>
      <c r="KMU39" s="38"/>
      <c r="KMV39" s="38"/>
      <c r="KMW39" s="38"/>
      <c r="KMX39" s="38"/>
      <c r="KMY39" s="38"/>
      <c r="KMZ39" s="38"/>
      <c r="KNA39" s="38"/>
      <c r="KNB39" s="38"/>
      <c r="KNC39" s="38"/>
      <c r="KND39" s="38"/>
      <c r="KNE39" s="38"/>
      <c r="KNF39" s="38"/>
      <c r="KNG39" s="38"/>
      <c r="KNH39" s="38"/>
      <c r="KNI39" s="38"/>
      <c r="KNJ39" s="38"/>
      <c r="KNK39" s="38"/>
      <c r="KNL39" s="38"/>
      <c r="KNM39" s="38"/>
      <c r="KNN39" s="38"/>
      <c r="KNO39" s="38"/>
      <c r="KNP39" s="38"/>
      <c r="KNQ39" s="38"/>
      <c r="KNR39" s="38"/>
      <c r="KNS39" s="38"/>
      <c r="KNT39" s="38"/>
      <c r="KNU39" s="38"/>
      <c r="KNV39" s="38"/>
      <c r="KNW39" s="38"/>
      <c r="KNX39" s="38"/>
      <c r="KNY39" s="38"/>
      <c r="KNZ39" s="38"/>
      <c r="KOA39" s="38"/>
      <c r="KOB39" s="38"/>
      <c r="KOC39" s="38"/>
      <c r="KOD39" s="38"/>
      <c r="KOE39" s="38"/>
      <c r="KOF39" s="38"/>
      <c r="KOG39" s="38"/>
      <c r="KOH39" s="38"/>
      <c r="KOI39" s="38"/>
      <c r="KOJ39" s="38"/>
      <c r="KOK39" s="38"/>
      <c r="KOL39" s="38"/>
      <c r="KOM39" s="38"/>
      <c r="KON39" s="38"/>
      <c r="KOO39" s="38"/>
      <c r="KOP39" s="38"/>
      <c r="KOQ39" s="38"/>
      <c r="KOR39" s="38"/>
      <c r="KOS39" s="38"/>
      <c r="KOT39" s="38"/>
      <c r="KOU39" s="38"/>
      <c r="KOV39" s="38"/>
      <c r="KOW39" s="38"/>
      <c r="KOX39" s="38"/>
      <c r="KOY39" s="38"/>
      <c r="KOZ39" s="38"/>
      <c r="KPA39" s="38"/>
      <c r="KPB39" s="38"/>
      <c r="KPC39" s="38"/>
      <c r="KPD39" s="38"/>
      <c r="KPE39" s="38"/>
      <c r="KPF39" s="38"/>
      <c r="KPG39" s="38"/>
      <c r="KPH39" s="38"/>
      <c r="KPI39" s="38"/>
      <c r="KPJ39" s="38"/>
      <c r="KPK39" s="38"/>
      <c r="KPL39" s="38"/>
      <c r="KPM39" s="38"/>
      <c r="KPN39" s="38"/>
      <c r="KPO39" s="38"/>
      <c r="KPP39" s="38"/>
      <c r="KPQ39" s="38"/>
      <c r="KPR39" s="38"/>
      <c r="KPS39" s="38"/>
      <c r="KPT39" s="38"/>
      <c r="KPU39" s="38"/>
      <c r="KPV39" s="38"/>
      <c r="KPW39" s="38"/>
      <c r="KPX39" s="38"/>
      <c r="KPY39" s="38"/>
      <c r="KPZ39" s="38"/>
      <c r="KQA39" s="38"/>
      <c r="KQB39" s="38"/>
      <c r="KQC39" s="38"/>
      <c r="KQD39" s="38"/>
      <c r="KQE39" s="38"/>
      <c r="KQF39" s="38"/>
      <c r="KQG39" s="38"/>
      <c r="KQH39" s="38"/>
      <c r="KQI39" s="38"/>
      <c r="KQJ39" s="38"/>
      <c r="KQK39" s="38"/>
      <c r="KQL39" s="38"/>
      <c r="KQM39" s="38"/>
      <c r="KQN39" s="38"/>
      <c r="KQO39" s="38"/>
      <c r="KQP39" s="38"/>
      <c r="KQQ39" s="38"/>
      <c r="KQR39" s="38"/>
      <c r="KQS39" s="38"/>
      <c r="KQT39" s="38"/>
      <c r="KQU39" s="38"/>
      <c r="KQV39" s="38"/>
      <c r="KQW39" s="38"/>
      <c r="KQX39" s="38"/>
      <c r="KQY39" s="38"/>
      <c r="KQZ39" s="38"/>
      <c r="KRA39" s="38"/>
      <c r="KRB39" s="38"/>
      <c r="KRC39" s="38"/>
      <c r="KRD39" s="38"/>
      <c r="KRE39" s="38"/>
      <c r="KRF39" s="38"/>
      <c r="KRG39" s="38"/>
      <c r="KRH39" s="38"/>
      <c r="KRI39" s="38"/>
      <c r="KRJ39" s="38"/>
      <c r="KRK39" s="38"/>
      <c r="KRL39" s="38"/>
      <c r="KRM39" s="38"/>
      <c r="KRN39" s="38"/>
      <c r="KRO39" s="38"/>
      <c r="KRP39" s="38"/>
      <c r="KRQ39" s="38"/>
      <c r="KRR39" s="38"/>
      <c r="KRS39" s="38"/>
      <c r="KRT39" s="38"/>
      <c r="KRU39" s="38"/>
      <c r="KRV39" s="38"/>
      <c r="KRW39" s="38"/>
      <c r="KRX39" s="38"/>
      <c r="KRY39" s="38"/>
      <c r="KRZ39" s="38"/>
      <c r="KSA39" s="38"/>
      <c r="KSB39" s="38"/>
      <c r="KSC39" s="38"/>
      <c r="KSD39" s="38"/>
      <c r="KSE39" s="38"/>
      <c r="KSF39" s="38"/>
      <c r="KSG39" s="38"/>
      <c r="KSH39" s="38"/>
      <c r="KSI39" s="38"/>
      <c r="KSJ39" s="38"/>
      <c r="KSK39" s="38"/>
      <c r="KSL39" s="38"/>
      <c r="KSM39" s="38"/>
      <c r="KSN39" s="38"/>
      <c r="KSO39" s="38"/>
      <c r="KSP39" s="38"/>
      <c r="KSQ39" s="38"/>
      <c r="KSR39" s="38"/>
      <c r="KSS39" s="38"/>
      <c r="KST39" s="38"/>
      <c r="KSU39" s="38"/>
      <c r="KSV39" s="38"/>
      <c r="KSW39" s="38"/>
      <c r="KSX39" s="38"/>
      <c r="KSY39" s="38"/>
      <c r="KSZ39" s="38"/>
      <c r="KTA39" s="38"/>
      <c r="KTB39" s="38"/>
      <c r="KTC39" s="38"/>
      <c r="KTD39" s="38"/>
      <c r="KTE39" s="38"/>
      <c r="KTF39" s="38"/>
      <c r="KTG39" s="38"/>
      <c r="KTH39" s="38"/>
      <c r="KTI39" s="38"/>
      <c r="KTJ39" s="38"/>
      <c r="KTK39" s="38"/>
      <c r="KTL39" s="38"/>
      <c r="KTM39" s="38"/>
      <c r="KTN39" s="38"/>
      <c r="KTO39" s="38"/>
      <c r="KTP39" s="38"/>
      <c r="KTQ39" s="38"/>
      <c r="KTR39" s="38"/>
      <c r="KTS39" s="38"/>
      <c r="KTT39" s="38"/>
      <c r="KTU39" s="38"/>
      <c r="KTV39" s="38"/>
      <c r="KTW39" s="38"/>
      <c r="KTX39" s="38"/>
      <c r="KTY39" s="38"/>
      <c r="KTZ39" s="38"/>
      <c r="KUA39" s="38"/>
      <c r="KUB39" s="38"/>
      <c r="KUC39" s="38"/>
      <c r="KUD39" s="38"/>
      <c r="KUE39" s="38"/>
      <c r="KUF39" s="38"/>
      <c r="KUG39" s="38"/>
      <c r="KUH39" s="38"/>
      <c r="KUI39" s="38"/>
      <c r="KUJ39" s="38"/>
      <c r="KUK39" s="38"/>
      <c r="KUL39" s="38"/>
      <c r="KUM39" s="38"/>
      <c r="KUN39" s="38"/>
      <c r="KUO39" s="38"/>
      <c r="KUP39" s="38"/>
      <c r="KUQ39" s="38"/>
      <c r="KUR39" s="38"/>
      <c r="KUS39" s="38"/>
      <c r="KUT39" s="38"/>
      <c r="KUU39" s="38"/>
      <c r="KUV39" s="38"/>
      <c r="KUW39" s="38"/>
      <c r="KUX39" s="38"/>
      <c r="KUY39" s="38"/>
      <c r="KUZ39" s="38"/>
      <c r="KVA39" s="38"/>
      <c r="KVB39" s="38"/>
      <c r="KVC39" s="38"/>
      <c r="KVD39" s="38"/>
      <c r="KVE39" s="38"/>
      <c r="KVF39" s="38"/>
      <c r="KVG39" s="38"/>
      <c r="KVH39" s="38"/>
      <c r="KVI39" s="38"/>
      <c r="KVJ39" s="38"/>
      <c r="KVK39" s="38"/>
      <c r="KVL39" s="38"/>
      <c r="KVM39" s="38"/>
      <c r="KVN39" s="38"/>
      <c r="KVO39" s="38"/>
      <c r="KVP39" s="38"/>
      <c r="KVQ39" s="38"/>
      <c r="KVR39" s="38"/>
      <c r="KVS39" s="38"/>
      <c r="KVT39" s="38"/>
      <c r="KVU39" s="38"/>
      <c r="KVV39" s="38"/>
      <c r="KVW39" s="38"/>
      <c r="KVX39" s="38"/>
      <c r="KVY39" s="38"/>
      <c r="KVZ39" s="38"/>
      <c r="KWA39" s="38"/>
      <c r="KWB39" s="38"/>
      <c r="KWC39" s="38"/>
      <c r="KWD39" s="38"/>
      <c r="KWE39" s="38"/>
      <c r="KWF39" s="38"/>
      <c r="KWG39" s="38"/>
      <c r="KWH39" s="38"/>
      <c r="KWI39" s="38"/>
      <c r="KWJ39" s="38"/>
      <c r="KWK39" s="38"/>
      <c r="KWL39" s="38"/>
      <c r="KWM39" s="38"/>
      <c r="KWN39" s="38"/>
      <c r="KWO39" s="38"/>
      <c r="KWP39" s="38"/>
      <c r="KWQ39" s="38"/>
      <c r="KWR39" s="38"/>
      <c r="KWS39" s="38"/>
      <c r="KWT39" s="38"/>
      <c r="KWU39" s="38"/>
      <c r="KWV39" s="38"/>
      <c r="KWW39" s="38"/>
      <c r="KWX39" s="38"/>
      <c r="KWY39" s="38"/>
      <c r="KWZ39" s="38"/>
      <c r="KXA39" s="38"/>
      <c r="KXB39" s="38"/>
      <c r="KXC39" s="38"/>
      <c r="KXD39" s="38"/>
      <c r="KXE39" s="38"/>
      <c r="KXF39" s="38"/>
      <c r="KXG39" s="38"/>
      <c r="KXH39" s="38"/>
      <c r="KXI39" s="38"/>
      <c r="KXJ39" s="38"/>
      <c r="KXK39" s="38"/>
      <c r="KXL39" s="38"/>
      <c r="KXM39" s="38"/>
      <c r="KXN39" s="38"/>
      <c r="KXO39" s="38"/>
      <c r="KXP39" s="38"/>
      <c r="KXQ39" s="38"/>
      <c r="KXR39" s="38"/>
      <c r="KXS39" s="38"/>
      <c r="KXT39" s="38"/>
      <c r="KXU39" s="38"/>
      <c r="KXV39" s="38"/>
      <c r="KXW39" s="38"/>
      <c r="KXX39" s="38"/>
      <c r="KXY39" s="38"/>
      <c r="KXZ39" s="38"/>
      <c r="KYA39" s="38"/>
      <c r="KYB39" s="38"/>
      <c r="KYC39" s="38"/>
      <c r="KYD39" s="38"/>
      <c r="KYE39" s="38"/>
      <c r="KYF39" s="38"/>
      <c r="KYG39" s="38"/>
      <c r="KYH39" s="38"/>
      <c r="KYI39" s="38"/>
      <c r="KYJ39" s="38"/>
      <c r="KYK39" s="38"/>
      <c r="KYL39" s="38"/>
      <c r="KYM39" s="38"/>
      <c r="KYN39" s="38"/>
      <c r="KYO39" s="38"/>
      <c r="KYP39" s="38"/>
      <c r="KYQ39" s="38"/>
      <c r="KYR39" s="38"/>
      <c r="KYS39" s="38"/>
      <c r="KYT39" s="38"/>
      <c r="KYU39" s="38"/>
      <c r="KYV39" s="38"/>
      <c r="KYW39" s="38"/>
      <c r="KYX39" s="38"/>
      <c r="KYY39" s="38"/>
      <c r="KYZ39" s="38"/>
      <c r="KZA39" s="38"/>
      <c r="KZB39" s="38"/>
      <c r="KZC39" s="38"/>
      <c r="KZD39" s="38"/>
      <c r="KZE39" s="38"/>
      <c r="KZF39" s="38"/>
      <c r="KZG39" s="38"/>
      <c r="KZH39" s="38"/>
      <c r="KZI39" s="38"/>
      <c r="KZJ39" s="38"/>
      <c r="KZK39" s="38"/>
      <c r="KZL39" s="38"/>
      <c r="KZM39" s="38"/>
      <c r="KZN39" s="38"/>
      <c r="KZO39" s="38"/>
      <c r="KZP39" s="38"/>
      <c r="KZQ39" s="38"/>
      <c r="KZR39" s="38"/>
      <c r="KZS39" s="38"/>
      <c r="KZT39" s="38"/>
      <c r="KZU39" s="38"/>
      <c r="KZV39" s="38"/>
      <c r="KZW39" s="38"/>
      <c r="KZX39" s="38"/>
      <c r="KZY39" s="38"/>
      <c r="KZZ39" s="38"/>
      <c r="LAA39" s="38"/>
      <c r="LAB39" s="38"/>
      <c r="LAC39" s="38"/>
      <c r="LAD39" s="38"/>
      <c r="LAE39" s="38"/>
      <c r="LAF39" s="38"/>
      <c r="LAG39" s="38"/>
      <c r="LAH39" s="38"/>
      <c r="LAI39" s="38"/>
      <c r="LAJ39" s="38"/>
      <c r="LAK39" s="38"/>
      <c r="LAL39" s="38"/>
      <c r="LAM39" s="38"/>
      <c r="LAN39" s="38"/>
      <c r="LAO39" s="38"/>
      <c r="LAP39" s="38"/>
      <c r="LAQ39" s="38"/>
      <c r="LAR39" s="38"/>
      <c r="LAS39" s="38"/>
      <c r="LAT39" s="38"/>
      <c r="LAU39" s="38"/>
      <c r="LAV39" s="38"/>
      <c r="LAW39" s="38"/>
      <c r="LAX39" s="38"/>
      <c r="LAY39" s="38"/>
      <c r="LAZ39" s="38"/>
      <c r="LBA39" s="38"/>
      <c r="LBB39" s="38"/>
      <c r="LBC39" s="38"/>
      <c r="LBD39" s="38"/>
      <c r="LBE39" s="38"/>
      <c r="LBF39" s="38"/>
      <c r="LBG39" s="38"/>
      <c r="LBH39" s="38"/>
      <c r="LBI39" s="38"/>
      <c r="LBJ39" s="38"/>
      <c r="LBK39" s="38"/>
      <c r="LBL39" s="38"/>
      <c r="LBM39" s="38"/>
      <c r="LBN39" s="38"/>
      <c r="LBO39" s="38"/>
      <c r="LBP39" s="38"/>
      <c r="LBQ39" s="38"/>
      <c r="LBR39" s="38"/>
      <c r="LBS39" s="38"/>
      <c r="LBT39" s="38"/>
      <c r="LBU39" s="38"/>
      <c r="LBV39" s="38"/>
      <c r="LBW39" s="38"/>
      <c r="LBX39" s="38"/>
      <c r="LBY39" s="38"/>
      <c r="LBZ39" s="38"/>
      <c r="LCA39" s="38"/>
      <c r="LCB39" s="38"/>
      <c r="LCC39" s="38"/>
      <c r="LCD39" s="38"/>
      <c r="LCE39" s="38"/>
      <c r="LCF39" s="38"/>
      <c r="LCG39" s="38"/>
      <c r="LCH39" s="38"/>
      <c r="LCI39" s="38"/>
      <c r="LCJ39" s="38"/>
      <c r="LCK39" s="38"/>
      <c r="LCL39" s="38"/>
      <c r="LCM39" s="38"/>
      <c r="LCN39" s="38"/>
      <c r="LCO39" s="38"/>
      <c r="LCP39" s="38"/>
      <c r="LCQ39" s="38"/>
      <c r="LCR39" s="38"/>
      <c r="LCS39" s="38"/>
      <c r="LCT39" s="38"/>
      <c r="LCU39" s="38"/>
      <c r="LCV39" s="38"/>
      <c r="LCW39" s="38"/>
      <c r="LCX39" s="38"/>
      <c r="LCY39" s="38"/>
      <c r="LCZ39" s="38"/>
      <c r="LDA39" s="38"/>
      <c r="LDB39" s="38"/>
      <c r="LDC39" s="38"/>
      <c r="LDD39" s="38"/>
      <c r="LDE39" s="38"/>
      <c r="LDF39" s="38"/>
      <c r="LDG39" s="38"/>
      <c r="LDH39" s="38"/>
      <c r="LDI39" s="38"/>
      <c r="LDJ39" s="38"/>
      <c r="LDK39" s="38"/>
      <c r="LDL39" s="38"/>
      <c r="LDM39" s="38"/>
      <c r="LDN39" s="38"/>
      <c r="LDO39" s="38"/>
      <c r="LDP39" s="38"/>
      <c r="LDQ39" s="38"/>
      <c r="LDR39" s="38"/>
      <c r="LDS39" s="38"/>
      <c r="LDT39" s="38"/>
      <c r="LDU39" s="38"/>
      <c r="LDV39" s="38"/>
      <c r="LDW39" s="38"/>
      <c r="LDX39" s="38"/>
      <c r="LDY39" s="38"/>
      <c r="LDZ39" s="38"/>
      <c r="LEA39" s="38"/>
      <c r="LEB39" s="38"/>
      <c r="LEC39" s="38"/>
      <c r="LED39" s="38"/>
      <c r="LEE39" s="38"/>
      <c r="LEF39" s="38"/>
      <c r="LEG39" s="38"/>
      <c r="LEH39" s="38"/>
      <c r="LEI39" s="38"/>
      <c r="LEJ39" s="38"/>
      <c r="LEK39" s="38"/>
      <c r="LEL39" s="38"/>
      <c r="LEM39" s="38"/>
      <c r="LEN39" s="38"/>
      <c r="LEO39" s="38"/>
      <c r="LEP39" s="38"/>
      <c r="LEQ39" s="38"/>
      <c r="LER39" s="38"/>
      <c r="LES39" s="38"/>
      <c r="LET39" s="38"/>
      <c r="LEU39" s="38"/>
      <c r="LEV39" s="38"/>
      <c r="LEW39" s="38"/>
      <c r="LEX39" s="38"/>
      <c r="LEY39" s="38"/>
      <c r="LEZ39" s="38"/>
      <c r="LFA39" s="38"/>
      <c r="LFB39" s="38"/>
      <c r="LFC39" s="38"/>
      <c r="LFD39" s="38"/>
      <c r="LFE39" s="38"/>
      <c r="LFF39" s="38"/>
      <c r="LFG39" s="38"/>
      <c r="LFH39" s="38"/>
      <c r="LFI39" s="38"/>
      <c r="LFJ39" s="38"/>
      <c r="LFK39" s="38"/>
      <c r="LFL39" s="38"/>
      <c r="LFM39" s="38"/>
      <c r="LFN39" s="38"/>
      <c r="LFO39" s="38"/>
      <c r="LFP39" s="38"/>
      <c r="LFQ39" s="38"/>
      <c r="LFR39" s="38"/>
      <c r="LFS39" s="38"/>
      <c r="LFT39" s="38"/>
      <c r="LFU39" s="38"/>
      <c r="LFV39" s="38"/>
      <c r="LFW39" s="38"/>
      <c r="LFX39" s="38"/>
      <c r="LFY39" s="38"/>
      <c r="LFZ39" s="38"/>
      <c r="LGA39" s="38"/>
      <c r="LGB39" s="38"/>
      <c r="LGC39" s="38"/>
      <c r="LGD39" s="38"/>
      <c r="LGE39" s="38"/>
      <c r="LGF39" s="38"/>
      <c r="LGG39" s="38"/>
      <c r="LGH39" s="38"/>
      <c r="LGI39" s="38"/>
      <c r="LGJ39" s="38"/>
      <c r="LGK39" s="38"/>
      <c r="LGL39" s="38"/>
      <c r="LGM39" s="38"/>
      <c r="LGN39" s="38"/>
      <c r="LGO39" s="38"/>
      <c r="LGP39" s="38"/>
      <c r="LGQ39" s="38"/>
      <c r="LGR39" s="38"/>
      <c r="LGS39" s="38"/>
      <c r="LGT39" s="38"/>
      <c r="LGU39" s="38"/>
      <c r="LGV39" s="38"/>
      <c r="LGW39" s="38"/>
      <c r="LGX39" s="38"/>
      <c r="LGY39" s="38"/>
      <c r="LGZ39" s="38"/>
      <c r="LHA39" s="38"/>
      <c r="LHB39" s="38"/>
      <c r="LHC39" s="38"/>
      <c r="LHD39" s="38"/>
      <c r="LHE39" s="38"/>
      <c r="LHF39" s="38"/>
      <c r="LHG39" s="38"/>
      <c r="LHH39" s="38"/>
      <c r="LHI39" s="38"/>
      <c r="LHJ39" s="38"/>
      <c r="LHK39" s="38"/>
      <c r="LHL39" s="38"/>
      <c r="LHM39" s="38"/>
      <c r="LHN39" s="38"/>
      <c r="LHO39" s="38"/>
      <c r="LHP39" s="38"/>
      <c r="LHQ39" s="38"/>
      <c r="LHR39" s="38"/>
      <c r="LHS39" s="38"/>
      <c r="LHT39" s="38"/>
      <c r="LHU39" s="38"/>
      <c r="LHV39" s="38"/>
      <c r="LHW39" s="38"/>
      <c r="LHX39" s="38"/>
      <c r="LHY39" s="38"/>
      <c r="LHZ39" s="38"/>
      <c r="LIA39" s="38"/>
      <c r="LIB39" s="38"/>
      <c r="LIC39" s="38"/>
      <c r="LID39" s="38"/>
      <c r="LIE39" s="38"/>
      <c r="LIF39" s="38"/>
      <c r="LIG39" s="38"/>
      <c r="LIH39" s="38"/>
      <c r="LII39" s="38"/>
      <c r="LIJ39" s="38"/>
      <c r="LIK39" s="38"/>
      <c r="LIL39" s="38"/>
      <c r="LIM39" s="38"/>
      <c r="LIN39" s="38"/>
      <c r="LIO39" s="38"/>
      <c r="LIP39" s="38"/>
      <c r="LIQ39" s="38"/>
      <c r="LIR39" s="38"/>
      <c r="LIS39" s="38"/>
      <c r="LIT39" s="38"/>
      <c r="LIU39" s="38"/>
      <c r="LIV39" s="38"/>
      <c r="LIW39" s="38"/>
      <c r="LIX39" s="38"/>
      <c r="LIY39" s="38"/>
      <c r="LIZ39" s="38"/>
      <c r="LJA39" s="38"/>
      <c r="LJB39" s="38"/>
      <c r="LJC39" s="38"/>
      <c r="LJD39" s="38"/>
      <c r="LJE39" s="38"/>
      <c r="LJF39" s="38"/>
      <c r="LJG39" s="38"/>
      <c r="LJH39" s="38"/>
      <c r="LJI39" s="38"/>
      <c r="LJJ39" s="38"/>
      <c r="LJK39" s="38"/>
      <c r="LJL39" s="38"/>
      <c r="LJM39" s="38"/>
      <c r="LJN39" s="38"/>
      <c r="LJO39" s="38"/>
      <c r="LJP39" s="38"/>
      <c r="LJQ39" s="38"/>
      <c r="LJR39" s="38"/>
      <c r="LJS39" s="38"/>
      <c r="LJT39" s="38"/>
      <c r="LJU39" s="38"/>
      <c r="LJV39" s="38"/>
      <c r="LJW39" s="38"/>
      <c r="LJX39" s="38"/>
      <c r="LJY39" s="38"/>
      <c r="LJZ39" s="38"/>
      <c r="LKA39" s="38"/>
      <c r="LKB39" s="38"/>
      <c r="LKC39" s="38"/>
      <c r="LKD39" s="38"/>
      <c r="LKE39" s="38"/>
      <c r="LKF39" s="38"/>
      <c r="LKG39" s="38"/>
      <c r="LKH39" s="38"/>
      <c r="LKI39" s="38"/>
      <c r="LKJ39" s="38"/>
      <c r="LKK39" s="38"/>
      <c r="LKL39" s="38"/>
      <c r="LKM39" s="38"/>
      <c r="LKN39" s="38"/>
      <c r="LKO39" s="38"/>
      <c r="LKP39" s="38"/>
      <c r="LKQ39" s="38"/>
      <c r="LKR39" s="38"/>
      <c r="LKS39" s="38"/>
      <c r="LKT39" s="38"/>
      <c r="LKU39" s="38"/>
      <c r="LKV39" s="38"/>
      <c r="LKW39" s="38"/>
      <c r="LKX39" s="38"/>
      <c r="LKY39" s="38"/>
      <c r="LKZ39" s="38"/>
      <c r="LLA39" s="38"/>
      <c r="LLB39" s="38"/>
      <c r="LLC39" s="38"/>
      <c r="LLD39" s="38"/>
      <c r="LLE39" s="38"/>
      <c r="LLF39" s="38"/>
      <c r="LLG39" s="38"/>
      <c r="LLH39" s="38"/>
      <c r="LLI39" s="38"/>
      <c r="LLJ39" s="38"/>
      <c r="LLK39" s="38"/>
      <c r="LLL39" s="38"/>
      <c r="LLM39" s="38"/>
      <c r="LLN39" s="38"/>
      <c r="LLO39" s="38"/>
      <c r="LLP39" s="38"/>
      <c r="LLQ39" s="38"/>
      <c r="LLR39" s="38"/>
      <c r="LLS39" s="38"/>
      <c r="LLT39" s="38"/>
      <c r="LLU39" s="38"/>
      <c r="LLV39" s="38"/>
      <c r="LLW39" s="38"/>
      <c r="LLX39" s="38"/>
      <c r="LLY39" s="38"/>
      <c r="LLZ39" s="38"/>
      <c r="LMA39" s="38"/>
      <c r="LMB39" s="38"/>
      <c r="LMC39" s="38"/>
      <c r="LMD39" s="38"/>
      <c r="LME39" s="38"/>
      <c r="LMF39" s="38"/>
      <c r="LMG39" s="38"/>
      <c r="LMH39" s="38"/>
      <c r="LMI39" s="38"/>
      <c r="LMJ39" s="38"/>
      <c r="LMK39" s="38"/>
      <c r="LML39" s="38"/>
      <c r="LMM39" s="38"/>
      <c r="LMN39" s="38"/>
      <c r="LMO39" s="38"/>
      <c r="LMP39" s="38"/>
      <c r="LMQ39" s="38"/>
      <c r="LMR39" s="38"/>
      <c r="LMS39" s="38"/>
      <c r="LMT39" s="38"/>
      <c r="LMU39" s="38"/>
      <c r="LMV39" s="38"/>
      <c r="LMW39" s="38"/>
      <c r="LMX39" s="38"/>
      <c r="LMY39" s="38"/>
      <c r="LMZ39" s="38"/>
      <c r="LNA39" s="38"/>
      <c r="LNB39" s="38"/>
      <c r="LNC39" s="38"/>
      <c r="LND39" s="38"/>
      <c r="LNE39" s="38"/>
      <c r="LNF39" s="38"/>
      <c r="LNG39" s="38"/>
      <c r="LNH39" s="38"/>
      <c r="LNI39" s="38"/>
      <c r="LNJ39" s="38"/>
      <c r="LNK39" s="38"/>
      <c r="LNL39" s="38"/>
      <c r="LNM39" s="38"/>
      <c r="LNN39" s="38"/>
      <c r="LNO39" s="38"/>
      <c r="LNP39" s="38"/>
      <c r="LNQ39" s="38"/>
      <c r="LNR39" s="38"/>
      <c r="LNS39" s="38"/>
      <c r="LNT39" s="38"/>
      <c r="LNU39" s="38"/>
      <c r="LNV39" s="38"/>
      <c r="LNW39" s="38"/>
      <c r="LNX39" s="38"/>
      <c r="LNY39" s="38"/>
      <c r="LNZ39" s="38"/>
      <c r="LOA39" s="38"/>
      <c r="LOB39" s="38"/>
      <c r="LOC39" s="38"/>
      <c r="LOD39" s="38"/>
      <c r="LOE39" s="38"/>
      <c r="LOF39" s="38"/>
      <c r="LOG39" s="38"/>
      <c r="LOH39" s="38"/>
      <c r="LOI39" s="38"/>
      <c r="LOJ39" s="38"/>
      <c r="LOK39" s="38"/>
      <c r="LOL39" s="38"/>
      <c r="LOM39" s="38"/>
      <c r="LON39" s="38"/>
      <c r="LOO39" s="38"/>
      <c r="LOP39" s="38"/>
      <c r="LOQ39" s="38"/>
      <c r="LOR39" s="38"/>
      <c r="LOS39" s="38"/>
      <c r="LOT39" s="38"/>
      <c r="LOU39" s="38"/>
      <c r="LOV39" s="38"/>
      <c r="LOW39" s="38"/>
      <c r="LOX39" s="38"/>
      <c r="LOY39" s="38"/>
      <c r="LOZ39" s="38"/>
      <c r="LPA39" s="38"/>
      <c r="LPB39" s="38"/>
      <c r="LPC39" s="38"/>
      <c r="LPD39" s="38"/>
      <c r="LPE39" s="38"/>
      <c r="LPF39" s="38"/>
      <c r="LPG39" s="38"/>
      <c r="LPH39" s="38"/>
      <c r="LPI39" s="38"/>
      <c r="LPJ39" s="38"/>
      <c r="LPK39" s="38"/>
      <c r="LPL39" s="38"/>
      <c r="LPM39" s="38"/>
      <c r="LPN39" s="38"/>
      <c r="LPO39" s="38"/>
      <c r="LPP39" s="38"/>
      <c r="LPQ39" s="38"/>
      <c r="LPR39" s="38"/>
      <c r="LPS39" s="38"/>
      <c r="LPT39" s="38"/>
      <c r="LPU39" s="38"/>
      <c r="LPV39" s="38"/>
      <c r="LPW39" s="38"/>
      <c r="LPX39" s="38"/>
      <c r="LPY39" s="38"/>
      <c r="LPZ39" s="38"/>
      <c r="LQA39" s="38"/>
      <c r="LQB39" s="38"/>
      <c r="LQC39" s="38"/>
      <c r="LQD39" s="38"/>
      <c r="LQE39" s="38"/>
      <c r="LQF39" s="38"/>
      <c r="LQG39" s="38"/>
      <c r="LQH39" s="38"/>
      <c r="LQI39" s="38"/>
      <c r="LQJ39" s="38"/>
      <c r="LQK39" s="38"/>
      <c r="LQL39" s="38"/>
      <c r="LQM39" s="38"/>
      <c r="LQN39" s="38"/>
      <c r="LQO39" s="38"/>
      <c r="LQP39" s="38"/>
      <c r="LQQ39" s="38"/>
      <c r="LQR39" s="38"/>
      <c r="LQS39" s="38"/>
      <c r="LQT39" s="38"/>
      <c r="LQU39" s="38"/>
      <c r="LQV39" s="38"/>
      <c r="LQW39" s="38"/>
      <c r="LQX39" s="38"/>
      <c r="LQY39" s="38"/>
      <c r="LQZ39" s="38"/>
      <c r="LRA39" s="38"/>
      <c r="LRB39" s="38"/>
      <c r="LRC39" s="38"/>
      <c r="LRD39" s="38"/>
      <c r="LRE39" s="38"/>
      <c r="LRF39" s="38"/>
      <c r="LRG39" s="38"/>
      <c r="LRH39" s="38"/>
      <c r="LRI39" s="38"/>
      <c r="LRJ39" s="38"/>
      <c r="LRK39" s="38"/>
      <c r="LRL39" s="38"/>
      <c r="LRM39" s="38"/>
      <c r="LRN39" s="38"/>
      <c r="LRO39" s="38"/>
      <c r="LRP39" s="38"/>
      <c r="LRQ39" s="38"/>
      <c r="LRR39" s="38"/>
      <c r="LRS39" s="38"/>
      <c r="LRT39" s="38"/>
      <c r="LRU39" s="38"/>
      <c r="LRV39" s="38"/>
      <c r="LRW39" s="38"/>
      <c r="LRX39" s="38"/>
      <c r="LRY39" s="38"/>
      <c r="LRZ39" s="38"/>
      <c r="LSA39" s="38"/>
      <c r="LSB39" s="38"/>
      <c r="LSC39" s="38"/>
      <c r="LSD39" s="38"/>
      <c r="LSE39" s="38"/>
      <c r="LSF39" s="38"/>
      <c r="LSG39" s="38"/>
      <c r="LSH39" s="38"/>
      <c r="LSI39" s="38"/>
      <c r="LSJ39" s="38"/>
      <c r="LSK39" s="38"/>
      <c r="LSL39" s="38"/>
      <c r="LSM39" s="38"/>
      <c r="LSN39" s="38"/>
      <c r="LSO39" s="38"/>
      <c r="LSP39" s="38"/>
      <c r="LSQ39" s="38"/>
      <c r="LSR39" s="38"/>
      <c r="LSS39" s="38"/>
      <c r="LST39" s="38"/>
      <c r="LSU39" s="38"/>
      <c r="LSV39" s="38"/>
      <c r="LSW39" s="38"/>
      <c r="LSX39" s="38"/>
      <c r="LSY39" s="38"/>
      <c r="LSZ39" s="38"/>
      <c r="LTA39" s="38"/>
      <c r="LTB39" s="38"/>
      <c r="LTC39" s="38"/>
      <c r="LTD39" s="38"/>
      <c r="LTE39" s="38"/>
      <c r="LTF39" s="38"/>
      <c r="LTG39" s="38"/>
      <c r="LTH39" s="38"/>
      <c r="LTI39" s="38"/>
      <c r="LTJ39" s="38"/>
      <c r="LTK39" s="38"/>
      <c r="LTL39" s="38"/>
      <c r="LTM39" s="38"/>
      <c r="LTN39" s="38"/>
      <c r="LTO39" s="38"/>
      <c r="LTP39" s="38"/>
      <c r="LTQ39" s="38"/>
      <c r="LTR39" s="38"/>
      <c r="LTS39" s="38"/>
      <c r="LTT39" s="38"/>
      <c r="LTU39" s="38"/>
      <c r="LTV39" s="38"/>
      <c r="LTW39" s="38"/>
      <c r="LTX39" s="38"/>
      <c r="LTY39" s="38"/>
      <c r="LTZ39" s="38"/>
      <c r="LUA39" s="38"/>
      <c r="LUB39" s="38"/>
      <c r="LUC39" s="38"/>
      <c r="LUD39" s="38"/>
      <c r="LUE39" s="38"/>
      <c r="LUF39" s="38"/>
      <c r="LUG39" s="38"/>
      <c r="LUH39" s="38"/>
      <c r="LUI39" s="38"/>
      <c r="LUJ39" s="38"/>
      <c r="LUK39" s="38"/>
      <c r="LUL39" s="38"/>
      <c r="LUM39" s="38"/>
      <c r="LUN39" s="38"/>
      <c r="LUO39" s="38"/>
      <c r="LUP39" s="38"/>
      <c r="LUQ39" s="38"/>
      <c r="LUR39" s="38"/>
      <c r="LUS39" s="38"/>
      <c r="LUT39" s="38"/>
      <c r="LUU39" s="38"/>
      <c r="LUV39" s="38"/>
      <c r="LUW39" s="38"/>
      <c r="LUX39" s="38"/>
      <c r="LUY39" s="38"/>
      <c r="LUZ39" s="38"/>
      <c r="LVA39" s="38"/>
      <c r="LVB39" s="38"/>
      <c r="LVC39" s="38"/>
      <c r="LVD39" s="38"/>
      <c r="LVE39" s="38"/>
      <c r="LVF39" s="38"/>
      <c r="LVG39" s="38"/>
      <c r="LVH39" s="38"/>
      <c r="LVI39" s="38"/>
      <c r="LVJ39" s="38"/>
      <c r="LVK39" s="38"/>
      <c r="LVL39" s="38"/>
      <c r="LVM39" s="38"/>
      <c r="LVN39" s="38"/>
      <c r="LVO39" s="38"/>
      <c r="LVP39" s="38"/>
      <c r="LVQ39" s="38"/>
      <c r="LVR39" s="38"/>
      <c r="LVS39" s="38"/>
      <c r="LVT39" s="38"/>
      <c r="LVU39" s="38"/>
      <c r="LVV39" s="38"/>
      <c r="LVW39" s="38"/>
      <c r="LVX39" s="38"/>
      <c r="LVY39" s="38"/>
      <c r="LVZ39" s="38"/>
      <c r="LWA39" s="38"/>
      <c r="LWB39" s="38"/>
      <c r="LWC39" s="38"/>
      <c r="LWD39" s="38"/>
      <c r="LWE39" s="38"/>
      <c r="LWF39" s="38"/>
      <c r="LWG39" s="38"/>
      <c r="LWH39" s="38"/>
      <c r="LWI39" s="38"/>
      <c r="LWJ39" s="38"/>
      <c r="LWK39" s="38"/>
      <c r="LWL39" s="38"/>
      <c r="LWM39" s="38"/>
      <c r="LWN39" s="38"/>
      <c r="LWO39" s="38"/>
      <c r="LWP39" s="38"/>
      <c r="LWQ39" s="38"/>
      <c r="LWR39" s="38"/>
      <c r="LWS39" s="38"/>
      <c r="LWT39" s="38"/>
      <c r="LWU39" s="38"/>
      <c r="LWV39" s="38"/>
      <c r="LWW39" s="38"/>
      <c r="LWX39" s="38"/>
      <c r="LWY39" s="38"/>
      <c r="LWZ39" s="38"/>
      <c r="LXA39" s="38"/>
      <c r="LXB39" s="38"/>
      <c r="LXC39" s="38"/>
      <c r="LXD39" s="38"/>
      <c r="LXE39" s="38"/>
      <c r="LXF39" s="38"/>
      <c r="LXG39" s="38"/>
      <c r="LXH39" s="38"/>
      <c r="LXI39" s="38"/>
      <c r="LXJ39" s="38"/>
      <c r="LXK39" s="38"/>
      <c r="LXL39" s="38"/>
      <c r="LXM39" s="38"/>
      <c r="LXN39" s="38"/>
      <c r="LXO39" s="38"/>
      <c r="LXP39" s="38"/>
      <c r="LXQ39" s="38"/>
      <c r="LXR39" s="38"/>
      <c r="LXS39" s="38"/>
      <c r="LXT39" s="38"/>
      <c r="LXU39" s="38"/>
      <c r="LXV39" s="38"/>
      <c r="LXW39" s="38"/>
      <c r="LXX39" s="38"/>
      <c r="LXY39" s="38"/>
      <c r="LXZ39" s="38"/>
      <c r="LYA39" s="38"/>
      <c r="LYB39" s="38"/>
      <c r="LYC39" s="38"/>
      <c r="LYD39" s="38"/>
      <c r="LYE39" s="38"/>
      <c r="LYF39" s="38"/>
      <c r="LYG39" s="38"/>
      <c r="LYH39" s="38"/>
      <c r="LYI39" s="38"/>
      <c r="LYJ39" s="38"/>
      <c r="LYK39" s="38"/>
      <c r="LYL39" s="38"/>
      <c r="LYM39" s="38"/>
      <c r="LYN39" s="38"/>
      <c r="LYO39" s="38"/>
      <c r="LYP39" s="38"/>
      <c r="LYQ39" s="38"/>
      <c r="LYR39" s="38"/>
      <c r="LYS39" s="38"/>
      <c r="LYT39" s="38"/>
      <c r="LYU39" s="38"/>
      <c r="LYV39" s="38"/>
      <c r="LYW39" s="38"/>
      <c r="LYX39" s="38"/>
      <c r="LYY39" s="38"/>
      <c r="LYZ39" s="38"/>
      <c r="LZA39" s="38"/>
      <c r="LZB39" s="38"/>
      <c r="LZC39" s="38"/>
      <c r="LZD39" s="38"/>
      <c r="LZE39" s="38"/>
      <c r="LZF39" s="38"/>
      <c r="LZG39" s="38"/>
      <c r="LZH39" s="38"/>
      <c r="LZI39" s="38"/>
      <c r="LZJ39" s="38"/>
      <c r="LZK39" s="38"/>
      <c r="LZL39" s="38"/>
      <c r="LZM39" s="38"/>
      <c r="LZN39" s="38"/>
      <c r="LZO39" s="38"/>
      <c r="LZP39" s="38"/>
      <c r="LZQ39" s="38"/>
      <c r="LZR39" s="38"/>
      <c r="LZS39" s="38"/>
      <c r="LZT39" s="38"/>
      <c r="LZU39" s="38"/>
      <c r="LZV39" s="38"/>
      <c r="LZW39" s="38"/>
      <c r="LZX39" s="38"/>
      <c r="LZY39" s="38"/>
      <c r="LZZ39" s="38"/>
      <c r="MAA39" s="38"/>
      <c r="MAB39" s="38"/>
      <c r="MAC39" s="38"/>
      <c r="MAD39" s="38"/>
      <c r="MAE39" s="38"/>
      <c r="MAF39" s="38"/>
      <c r="MAG39" s="38"/>
      <c r="MAH39" s="38"/>
      <c r="MAI39" s="38"/>
      <c r="MAJ39" s="38"/>
      <c r="MAK39" s="38"/>
      <c r="MAL39" s="38"/>
      <c r="MAM39" s="38"/>
      <c r="MAN39" s="38"/>
      <c r="MAO39" s="38"/>
      <c r="MAP39" s="38"/>
      <c r="MAQ39" s="38"/>
      <c r="MAR39" s="38"/>
      <c r="MAS39" s="38"/>
      <c r="MAT39" s="38"/>
      <c r="MAU39" s="38"/>
      <c r="MAV39" s="38"/>
      <c r="MAW39" s="38"/>
      <c r="MAX39" s="38"/>
      <c r="MAY39" s="38"/>
      <c r="MAZ39" s="38"/>
      <c r="MBA39" s="38"/>
      <c r="MBB39" s="38"/>
      <c r="MBC39" s="38"/>
      <c r="MBD39" s="38"/>
      <c r="MBE39" s="38"/>
      <c r="MBF39" s="38"/>
      <c r="MBG39" s="38"/>
      <c r="MBH39" s="38"/>
      <c r="MBI39" s="38"/>
      <c r="MBJ39" s="38"/>
      <c r="MBK39" s="38"/>
      <c r="MBL39" s="38"/>
      <c r="MBM39" s="38"/>
      <c r="MBN39" s="38"/>
      <c r="MBO39" s="38"/>
      <c r="MBP39" s="38"/>
      <c r="MBQ39" s="38"/>
      <c r="MBR39" s="38"/>
      <c r="MBS39" s="38"/>
      <c r="MBT39" s="38"/>
      <c r="MBU39" s="38"/>
      <c r="MBV39" s="38"/>
      <c r="MBW39" s="38"/>
      <c r="MBX39" s="38"/>
      <c r="MBY39" s="38"/>
      <c r="MBZ39" s="38"/>
      <c r="MCA39" s="38"/>
      <c r="MCB39" s="38"/>
      <c r="MCC39" s="38"/>
      <c r="MCD39" s="38"/>
      <c r="MCE39" s="38"/>
      <c r="MCF39" s="38"/>
      <c r="MCG39" s="38"/>
      <c r="MCH39" s="38"/>
      <c r="MCI39" s="38"/>
      <c r="MCJ39" s="38"/>
      <c r="MCK39" s="38"/>
      <c r="MCL39" s="38"/>
      <c r="MCM39" s="38"/>
      <c r="MCN39" s="38"/>
      <c r="MCO39" s="38"/>
      <c r="MCP39" s="38"/>
      <c r="MCQ39" s="38"/>
      <c r="MCR39" s="38"/>
      <c r="MCS39" s="38"/>
      <c r="MCT39" s="38"/>
      <c r="MCU39" s="38"/>
      <c r="MCV39" s="38"/>
      <c r="MCW39" s="38"/>
      <c r="MCX39" s="38"/>
      <c r="MCY39" s="38"/>
      <c r="MCZ39" s="38"/>
      <c r="MDA39" s="38"/>
      <c r="MDB39" s="38"/>
      <c r="MDC39" s="38"/>
      <c r="MDD39" s="38"/>
      <c r="MDE39" s="38"/>
      <c r="MDF39" s="38"/>
      <c r="MDG39" s="38"/>
      <c r="MDH39" s="38"/>
      <c r="MDI39" s="38"/>
      <c r="MDJ39" s="38"/>
      <c r="MDK39" s="38"/>
      <c r="MDL39" s="38"/>
      <c r="MDM39" s="38"/>
      <c r="MDN39" s="38"/>
      <c r="MDO39" s="38"/>
      <c r="MDP39" s="38"/>
      <c r="MDQ39" s="38"/>
      <c r="MDR39" s="38"/>
      <c r="MDS39" s="38"/>
      <c r="MDT39" s="38"/>
      <c r="MDU39" s="38"/>
      <c r="MDV39" s="38"/>
      <c r="MDW39" s="38"/>
      <c r="MDX39" s="38"/>
      <c r="MDY39" s="38"/>
      <c r="MDZ39" s="38"/>
      <c r="MEA39" s="38"/>
      <c r="MEB39" s="38"/>
      <c r="MEC39" s="38"/>
      <c r="MED39" s="38"/>
      <c r="MEE39" s="38"/>
      <c r="MEF39" s="38"/>
      <c r="MEG39" s="38"/>
      <c r="MEH39" s="38"/>
      <c r="MEI39" s="38"/>
      <c r="MEJ39" s="38"/>
      <c r="MEK39" s="38"/>
      <c r="MEL39" s="38"/>
      <c r="MEM39" s="38"/>
      <c r="MEN39" s="38"/>
      <c r="MEO39" s="38"/>
      <c r="MEP39" s="38"/>
      <c r="MEQ39" s="38"/>
      <c r="MER39" s="38"/>
      <c r="MES39" s="38"/>
      <c r="MET39" s="38"/>
      <c r="MEU39" s="38"/>
      <c r="MEV39" s="38"/>
      <c r="MEW39" s="38"/>
      <c r="MEX39" s="38"/>
      <c r="MEY39" s="38"/>
      <c r="MEZ39" s="38"/>
      <c r="MFA39" s="38"/>
      <c r="MFB39" s="38"/>
      <c r="MFC39" s="38"/>
      <c r="MFD39" s="38"/>
      <c r="MFE39" s="38"/>
      <c r="MFF39" s="38"/>
      <c r="MFG39" s="38"/>
      <c r="MFH39" s="38"/>
      <c r="MFI39" s="38"/>
      <c r="MFJ39" s="38"/>
      <c r="MFK39" s="38"/>
      <c r="MFL39" s="38"/>
      <c r="MFM39" s="38"/>
      <c r="MFN39" s="38"/>
      <c r="MFO39" s="38"/>
      <c r="MFP39" s="38"/>
      <c r="MFQ39" s="38"/>
      <c r="MFR39" s="38"/>
      <c r="MFS39" s="38"/>
      <c r="MFT39" s="38"/>
      <c r="MFU39" s="38"/>
      <c r="MFV39" s="38"/>
      <c r="MFW39" s="38"/>
      <c r="MFX39" s="38"/>
      <c r="MFY39" s="38"/>
      <c r="MFZ39" s="38"/>
      <c r="MGA39" s="38"/>
      <c r="MGB39" s="38"/>
      <c r="MGC39" s="38"/>
      <c r="MGD39" s="38"/>
      <c r="MGE39" s="38"/>
      <c r="MGF39" s="38"/>
      <c r="MGG39" s="38"/>
      <c r="MGH39" s="38"/>
      <c r="MGI39" s="38"/>
      <c r="MGJ39" s="38"/>
      <c r="MGK39" s="38"/>
      <c r="MGL39" s="38"/>
      <c r="MGM39" s="38"/>
      <c r="MGN39" s="38"/>
      <c r="MGO39" s="38"/>
      <c r="MGP39" s="38"/>
      <c r="MGQ39" s="38"/>
      <c r="MGR39" s="38"/>
      <c r="MGS39" s="38"/>
      <c r="MGT39" s="38"/>
      <c r="MGU39" s="38"/>
      <c r="MGV39" s="38"/>
      <c r="MGW39" s="38"/>
      <c r="MGX39" s="38"/>
      <c r="MGY39" s="38"/>
      <c r="MGZ39" s="38"/>
      <c r="MHA39" s="38"/>
      <c r="MHB39" s="38"/>
      <c r="MHC39" s="38"/>
      <c r="MHD39" s="38"/>
      <c r="MHE39" s="38"/>
      <c r="MHF39" s="38"/>
      <c r="MHG39" s="38"/>
      <c r="MHH39" s="38"/>
      <c r="MHI39" s="38"/>
      <c r="MHJ39" s="38"/>
      <c r="MHK39" s="38"/>
      <c r="MHL39" s="38"/>
      <c r="MHM39" s="38"/>
      <c r="MHN39" s="38"/>
      <c r="MHO39" s="38"/>
      <c r="MHP39" s="38"/>
      <c r="MHQ39" s="38"/>
      <c r="MHR39" s="38"/>
      <c r="MHS39" s="38"/>
      <c r="MHT39" s="38"/>
      <c r="MHU39" s="38"/>
      <c r="MHV39" s="38"/>
      <c r="MHW39" s="38"/>
      <c r="MHX39" s="38"/>
      <c r="MHY39" s="38"/>
      <c r="MHZ39" s="38"/>
      <c r="MIA39" s="38"/>
      <c r="MIB39" s="38"/>
      <c r="MIC39" s="38"/>
      <c r="MID39" s="38"/>
      <c r="MIE39" s="38"/>
      <c r="MIF39" s="38"/>
      <c r="MIG39" s="38"/>
      <c r="MIH39" s="38"/>
      <c r="MII39" s="38"/>
      <c r="MIJ39" s="38"/>
      <c r="MIK39" s="38"/>
      <c r="MIL39" s="38"/>
      <c r="MIM39" s="38"/>
      <c r="MIN39" s="38"/>
      <c r="MIO39" s="38"/>
      <c r="MIP39" s="38"/>
      <c r="MIQ39" s="38"/>
      <c r="MIR39" s="38"/>
      <c r="MIS39" s="38"/>
      <c r="MIT39" s="38"/>
      <c r="MIU39" s="38"/>
      <c r="MIV39" s="38"/>
      <c r="MIW39" s="38"/>
      <c r="MIX39" s="38"/>
      <c r="MIY39" s="38"/>
      <c r="MIZ39" s="38"/>
      <c r="MJA39" s="38"/>
      <c r="MJB39" s="38"/>
      <c r="MJC39" s="38"/>
      <c r="MJD39" s="38"/>
      <c r="MJE39" s="38"/>
      <c r="MJF39" s="38"/>
      <c r="MJG39" s="38"/>
      <c r="MJH39" s="38"/>
      <c r="MJI39" s="38"/>
      <c r="MJJ39" s="38"/>
      <c r="MJK39" s="38"/>
      <c r="MJL39" s="38"/>
      <c r="MJM39" s="38"/>
      <c r="MJN39" s="38"/>
      <c r="MJO39" s="38"/>
      <c r="MJP39" s="38"/>
      <c r="MJQ39" s="38"/>
      <c r="MJR39" s="38"/>
      <c r="MJS39" s="38"/>
      <c r="MJT39" s="38"/>
      <c r="MJU39" s="38"/>
      <c r="MJV39" s="38"/>
      <c r="MJW39" s="38"/>
      <c r="MJX39" s="38"/>
      <c r="MJY39" s="38"/>
      <c r="MJZ39" s="38"/>
      <c r="MKA39" s="38"/>
      <c r="MKB39" s="38"/>
      <c r="MKC39" s="38"/>
      <c r="MKD39" s="38"/>
      <c r="MKE39" s="38"/>
      <c r="MKF39" s="38"/>
      <c r="MKG39" s="38"/>
      <c r="MKH39" s="38"/>
      <c r="MKI39" s="38"/>
      <c r="MKJ39" s="38"/>
      <c r="MKK39" s="38"/>
      <c r="MKL39" s="38"/>
      <c r="MKM39" s="38"/>
      <c r="MKN39" s="38"/>
      <c r="MKO39" s="38"/>
      <c r="MKP39" s="38"/>
      <c r="MKQ39" s="38"/>
      <c r="MKR39" s="38"/>
      <c r="MKS39" s="38"/>
      <c r="MKT39" s="38"/>
      <c r="MKU39" s="38"/>
      <c r="MKV39" s="38"/>
      <c r="MKW39" s="38"/>
      <c r="MKX39" s="38"/>
      <c r="MKY39" s="38"/>
      <c r="MKZ39" s="38"/>
      <c r="MLA39" s="38"/>
      <c r="MLB39" s="38"/>
      <c r="MLC39" s="38"/>
      <c r="MLD39" s="38"/>
      <c r="MLE39" s="38"/>
      <c r="MLF39" s="38"/>
      <c r="MLG39" s="38"/>
      <c r="MLH39" s="38"/>
      <c r="MLI39" s="38"/>
      <c r="MLJ39" s="38"/>
      <c r="MLK39" s="38"/>
      <c r="MLL39" s="38"/>
      <c r="MLM39" s="38"/>
      <c r="MLN39" s="38"/>
      <c r="MLO39" s="38"/>
      <c r="MLP39" s="38"/>
      <c r="MLQ39" s="38"/>
      <c r="MLR39" s="38"/>
      <c r="MLS39" s="38"/>
      <c r="MLT39" s="38"/>
      <c r="MLU39" s="38"/>
      <c r="MLV39" s="38"/>
      <c r="MLW39" s="38"/>
      <c r="MLX39" s="38"/>
      <c r="MLY39" s="38"/>
      <c r="MLZ39" s="38"/>
      <c r="MMA39" s="38"/>
      <c r="MMB39" s="38"/>
      <c r="MMC39" s="38"/>
      <c r="MMD39" s="38"/>
      <c r="MME39" s="38"/>
      <c r="MMF39" s="38"/>
      <c r="MMG39" s="38"/>
      <c r="MMH39" s="38"/>
      <c r="MMI39" s="38"/>
      <c r="MMJ39" s="38"/>
      <c r="MMK39" s="38"/>
      <c r="MML39" s="38"/>
      <c r="MMM39" s="38"/>
      <c r="MMN39" s="38"/>
      <c r="MMO39" s="38"/>
      <c r="MMP39" s="38"/>
      <c r="MMQ39" s="38"/>
      <c r="MMR39" s="38"/>
      <c r="MMS39" s="38"/>
      <c r="MMT39" s="38"/>
      <c r="MMU39" s="38"/>
      <c r="MMV39" s="38"/>
      <c r="MMW39" s="38"/>
      <c r="MMX39" s="38"/>
      <c r="MMY39" s="38"/>
      <c r="MMZ39" s="38"/>
      <c r="MNA39" s="38"/>
      <c r="MNB39" s="38"/>
      <c r="MNC39" s="38"/>
      <c r="MND39" s="38"/>
      <c r="MNE39" s="38"/>
      <c r="MNF39" s="38"/>
      <c r="MNG39" s="38"/>
      <c r="MNH39" s="38"/>
      <c r="MNI39" s="38"/>
      <c r="MNJ39" s="38"/>
      <c r="MNK39" s="38"/>
      <c r="MNL39" s="38"/>
      <c r="MNM39" s="38"/>
      <c r="MNN39" s="38"/>
      <c r="MNO39" s="38"/>
      <c r="MNP39" s="38"/>
      <c r="MNQ39" s="38"/>
      <c r="MNR39" s="38"/>
      <c r="MNS39" s="38"/>
      <c r="MNT39" s="38"/>
      <c r="MNU39" s="38"/>
      <c r="MNV39" s="38"/>
      <c r="MNW39" s="38"/>
      <c r="MNX39" s="38"/>
      <c r="MNY39" s="38"/>
      <c r="MNZ39" s="38"/>
      <c r="MOA39" s="38"/>
      <c r="MOB39" s="38"/>
      <c r="MOC39" s="38"/>
      <c r="MOD39" s="38"/>
      <c r="MOE39" s="38"/>
      <c r="MOF39" s="38"/>
      <c r="MOG39" s="38"/>
      <c r="MOH39" s="38"/>
      <c r="MOI39" s="38"/>
      <c r="MOJ39" s="38"/>
      <c r="MOK39" s="38"/>
      <c r="MOL39" s="38"/>
      <c r="MOM39" s="38"/>
      <c r="MON39" s="38"/>
      <c r="MOO39" s="38"/>
      <c r="MOP39" s="38"/>
      <c r="MOQ39" s="38"/>
      <c r="MOR39" s="38"/>
      <c r="MOS39" s="38"/>
      <c r="MOT39" s="38"/>
      <c r="MOU39" s="38"/>
      <c r="MOV39" s="38"/>
      <c r="MOW39" s="38"/>
      <c r="MOX39" s="38"/>
      <c r="MOY39" s="38"/>
      <c r="MOZ39" s="38"/>
      <c r="MPA39" s="38"/>
      <c r="MPB39" s="38"/>
      <c r="MPC39" s="38"/>
      <c r="MPD39" s="38"/>
      <c r="MPE39" s="38"/>
      <c r="MPF39" s="38"/>
      <c r="MPG39" s="38"/>
      <c r="MPH39" s="38"/>
      <c r="MPI39" s="38"/>
      <c r="MPJ39" s="38"/>
      <c r="MPK39" s="38"/>
      <c r="MPL39" s="38"/>
      <c r="MPM39" s="38"/>
      <c r="MPN39" s="38"/>
      <c r="MPO39" s="38"/>
      <c r="MPP39" s="38"/>
      <c r="MPQ39" s="38"/>
      <c r="MPR39" s="38"/>
      <c r="MPS39" s="38"/>
      <c r="MPT39" s="38"/>
      <c r="MPU39" s="38"/>
      <c r="MPV39" s="38"/>
      <c r="MPW39" s="38"/>
      <c r="MPX39" s="38"/>
      <c r="MPY39" s="38"/>
      <c r="MPZ39" s="38"/>
      <c r="MQA39" s="38"/>
      <c r="MQB39" s="38"/>
      <c r="MQC39" s="38"/>
      <c r="MQD39" s="38"/>
      <c r="MQE39" s="38"/>
      <c r="MQF39" s="38"/>
      <c r="MQG39" s="38"/>
      <c r="MQH39" s="38"/>
      <c r="MQI39" s="38"/>
      <c r="MQJ39" s="38"/>
      <c r="MQK39" s="38"/>
      <c r="MQL39" s="38"/>
      <c r="MQM39" s="38"/>
      <c r="MQN39" s="38"/>
      <c r="MQO39" s="38"/>
      <c r="MQP39" s="38"/>
      <c r="MQQ39" s="38"/>
      <c r="MQR39" s="38"/>
      <c r="MQS39" s="38"/>
      <c r="MQT39" s="38"/>
      <c r="MQU39" s="38"/>
      <c r="MQV39" s="38"/>
      <c r="MQW39" s="38"/>
      <c r="MQX39" s="38"/>
      <c r="MQY39" s="38"/>
      <c r="MQZ39" s="38"/>
      <c r="MRA39" s="38"/>
      <c r="MRB39" s="38"/>
      <c r="MRC39" s="38"/>
      <c r="MRD39" s="38"/>
      <c r="MRE39" s="38"/>
      <c r="MRF39" s="38"/>
      <c r="MRG39" s="38"/>
      <c r="MRH39" s="38"/>
      <c r="MRI39" s="38"/>
      <c r="MRJ39" s="38"/>
      <c r="MRK39" s="38"/>
      <c r="MRL39" s="38"/>
      <c r="MRM39" s="38"/>
      <c r="MRN39" s="38"/>
      <c r="MRO39" s="38"/>
      <c r="MRP39" s="38"/>
      <c r="MRQ39" s="38"/>
      <c r="MRR39" s="38"/>
      <c r="MRS39" s="38"/>
      <c r="MRT39" s="38"/>
      <c r="MRU39" s="38"/>
      <c r="MRV39" s="38"/>
      <c r="MRW39" s="38"/>
      <c r="MRX39" s="38"/>
      <c r="MRY39" s="38"/>
      <c r="MRZ39" s="38"/>
      <c r="MSA39" s="38"/>
      <c r="MSB39" s="38"/>
      <c r="MSC39" s="38"/>
      <c r="MSD39" s="38"/>
      <c r="MSE39" s="38"/>
      <c r="MSF39" s="38"/>
      <c r="MSG39" s="38"/>
      <c r="MSH39" s="38"/>
      <c r="MSI39" s="38"/>
      <c r="MSJ39" s="38"/>
      <c r="MSK39" s="38"/>
      <c r="MSL39" s="38"/>
      <c r="MSM39" s="38"/>
      <c r="MSN39" s="38"/>
      <c r="MSO39" s="38"/>
      <c r="MSP39" s="38"/>
      <c r="MSQ39" s="38"/>
      <c r="MSR39" s="38"/>
      <c r="MSS39" s="38"/>
      <c r="MST39" s="38"/>
      <c r="MSU39" s="38"/>
      <c r="MSV39" s="38"/>
      <c r="MSW39" s="38"/>
      <c r="MSX39" s="38"/>
      <c r="MSY39" s="38"/>
      <c r="MSZ39" s="38"/>
      <c r="MTA39" s="38"/>
      <c r="MTB39" s="38"/>
      <c r="MTC39" s="38"/>
      <c r="MTD39" s="38"/>
      <c r="MTE39" s="38"/>
      <c r="MTF39" s="38"/>
      <c r="MTG39" s="38"/>
      <c r="MTH39" s="38"/>
      <c r="MTI39" s="38"/>
      <c r="MTJ39" s="38"/>
      <c r="MTK39" s="38"/>
      <c r="MTL39" s="38"/>
      <c r="MTM39" s="38"/>
      <c r="MTN39" s="38"/>
      <c r="MTO39" s="38"/>
      <c r="MTP39" s="38"/>
      <c r="MTQ39" s="38"/>
      <c r="MTR39" s="38"/>
      <c r="MTS39" s="38"/>
      <c r="MTT39" s="38"/>
      <c r="MTU39" s="38"/>
      <c r="MTV39" s="38"/>
      <c r="MTW39" s="38"/>
      <c r="MTX39" s="38"/>
      <c r="MTY39" s="38"/>
      <c r="MTZ39" s="38"/>
      <c r="MUA39" s="38"/>
      <c r="MUB39" s="38"/>
      <c r="MUC39" s="38"/>
      <c r="MUD39" s="38"/>
      <c r="MUE39" s="38"/>
      <c r="MUF39" s="38"/>
      <c r="MUG39" s="38"/>
      <c r="MUH39" s="38"/>
      <c r="MUI39" s="38"/>
      <c r="MUJ39" s="38"/>
      <c r="MUK39" s="38"/>
      <c r="MUL39" s="38"/>
      <c r="MUM39" s="38"/>
      <c r="MUN39" s="38"/>
      <c r="MUO39" s="38"/>
      <c r="MUP39" s="38"/>
      <c r="MUQ39" s="38"/>
      <c r="MUR39" s="38"/>
      <c r="MUS39" s="38"/>
      <c r="MUT39" s="38"/>
      <c r="MUU39" s="38"/>
      <c r="MUV39" s="38"/>
      <c r="MUW39" s="38"/>
      <c r="MUX39" s="38"/>
      <c r="MUY39" s="38"/>
      <c r="MUZ39" s="38"/>
      <c r="MVA39" s="38"/>
      <c r="MVB39" s="38"/>
      <c r="MVC39" s="38"/>
      <c r="MVD39" s="38"/>
      <c r="MVE39" s="38"/>
      <c r="MVF39" s="38"/>
      <c r="MVG39" s="38"/>
      <c r="MVH39" s="38"/>
      <c r="MVI39" s="38"/>
      <c r="MVJ39" s="38"/>
      <c r="MVK39" s="38"/>
      <c r="MVL39" s="38"/>
      <c r="MVM39" s="38"/>
      <c r="MVN39" s="38"/>
      <c r="MVO39" s="38"/>
      <c r="MVP39" s="38"/>
      <c r="MVQ39" s="38"/>
      <c r="MVR39" s="38"/>
      <c r="MVS39" s="38"/>
      <c r="MVT39" s="38"/>
      <c r="MVU39" s="38"/>
      <c r="MVV39" s="38"/>
      <c r="MVW39" s="38"/>
      <c r="MVX39" s="38"/>
      <c r="MVY39" s="38"/>
      <c r="MVZ39" s="38"/>
      <c r="MWA39" s="38"/>
      <c r="MWB39" s="38"/>
      <c r="MWC39" s="38"/>
      <c r="MWD39" s="38"/>
      <c r="MWE39" s="38"/>
      <c r="MWF39" s="38"/>
      <c r="MWG39" s="38"/>
      <c r="MWH39" s="38"/>
      <c r="MWI39" s="38"/>
      <c r="MWJ39" s="38"/>
      <c r="MWK39" s="38"/>
      <c r="MWL39" s="38"/>
      <c r="MWM39" s="38"/>
      <c r="MWN39" s="38"/>
      <c r="MWO39" s="38"/>
      <c r="MWP39" s="38"/>
      <c r="MWQ39" s="38"/>
      <c r="MWR39" s="38"/>
      <c r="MWS39" s="38"/>
      <c r="MWT39" s="38"/>
      <c r="MWU39" s="38"/>
      <c r="MWV39" s="38"/>
      <c r="MWW39" s="38"/>
      <c r="MWX39" s="38"/>
      <c r="MWY39" s="38"/>
      <c r="MWZ39" s="38"/>
      <c r="MXA39" s="38"/>
      <c r="MXB39" s="38"/>
      <c r="MXC39" s="38"/>
      <c r="MXD39" s="38"/>
      <c r="MXE39" s="38"/>
      <c r="MXF39" s="38"/>
      <c r="MXG39" s="38"/>
      <c r="MXH39" s="38"/>
      <c r="MXI39" s="38"/>
      <c r="MXJ39" s="38"/>
      <c r="MXK39" s="38"/>
      <c r="MXL39" s="38"/>
      <c r="MXM39" s="38"/>
      <c r="MXN39" s="38"/>
      <c r="MXO39" s="38"/>
      <c r="MXP39" s="38"/>
      <c r="MXQ39" s="38"/>
      <c r="MXR39" s="38"/>
      <c r="MXS39" s="38"/>
      <c r="MXT39" s="38"/>
      <c r="MXU39" s="38"/>
      <c r="MXV39" s="38"/>
      <c r="MXW39" s="38"/>
      <c r="MXX39" s="38"/>
      <c r="MXY39" s="38"/>
      <c r="MXZ39" s="38"/>
      <c r="MYA39" s="38"/>
      <c r="MYB39" s="38"/>
      <c r="MYC39" s="38"/>
      <c r="MYD39" s="38"/>
      <c r="MYE39" s="38"/>
      <c r="MYF39" s="38"/>
      <c r="MYG39" s="38"/>
      <c r="MYH39" s="38"/>
      <c r="MYI39" s="38"/>
      <c r="MYJ39" s="38"/>
      <c r="MYK39" s="38"/>
      <c r="MYL39" s="38"/>
      <c r="MYM39" s="38"/>
      <c r="MYN39" s="38"/>
      <c r="MYO39" s="38"/>
      <c r="MYP39" s="38"/>
      <c r="MYQ39" s="38"/>
      <c r="MYR39" s="38"/>
      <c r="MYS39" s="38"/>
      <c r="MYT39" s="38"/>
      <c r="MYU39" s="38"/>
      <c r="MYV39" s="38"/>
      <c r="MYW39" s="38"/>
      <c r="MYX39" s="38"/>
      <c r="MYY39" s="38"/>
      <c r="MYZ39" s="38"/>
      <c r="MZA39" s="38"/>
      <c r="MZB39" s="38"/>
      <c r="MZC39" s="38"/>
      <c r="MZD39" s="38"/>
      <c r="MZE39" s="38"/>
      <c r="MZF39" s="38"/>
      <c r="MZG39" s="38"/>
      <c r="MZH39" s="38"/>
      <c r="MZI39" s="38"/>
      <c r="MZJ39" s="38"/>
      <c r="MZK39" s="38"/>
      <c r="MZL39" s="38"/>
      <c r="MZM39" s="38"/>
      <c r="MZN39" s="38"/>
      <c r="MZO39" s="38"/>
      <c r="MZP39" s="38"/>
      <c r="MZQ39" s="38"/>
      <c r="MZR39" s="38"/>
      <c r="MZS39" s="38"/>
      <c r="MZT39" s="38"/>
      <c r="MZU39" s="38"/>
      <c r="MZV39" s="38"/>
      <c r="MZW39" s="38"/>
      <c r="MZX39" s="38"/>
      <c r="MZY39" s="38"/>
      <c r="MZZ39" s="38"/>
      <c r="NAA39" s="38"/>
      <c r="NAB39" s="38"/>
      <c r="NAC39" s="38"/>
      <c r="NAD39" s="38"/>
      <c r="NAE39" s="38"/>
      <c r="NAF39" s="38"/>
      <c r="NAG39" s="38"/>
      <c r="NAH39" s="38"/>
      <c r="NAI39" s="38"/>
      <c r="NAJ39" s="38"/>
      <c r="NAK39" s="38"/>
      <c r="NAL39" s="38"/>
      <c r="NAM39" s="38"/>
      <c r="NAN39" s="38"/>
      <c r="NAO39" s="38"/>
      <c r="NAP39" s="38"/>
      <c r="NAQ39" s="38"/>
      <c r="NAR39" s="38"/>
      <c r="NAS39" s="38"/>
      <c r="NAT39" s="38"/>
      <c r="NAU39" s="38"/>
      <c r="NAV39" s="38"/>
      <c r="NAW39" s="38"/>
      <c r="NAX39" s="38"/>
      <c r="NAY39" s="38"/>
      <c r="NAZ39" s="38"/>
      <c r="NBA39" s="38"/>
      <c r="NBB39" s="38"/>
      <c r="NBC39" s="38"/>
      <c r="NBD39" s="38"/>
      <c r="NBE39" s="38"/>
      <c r="NBF39" s="38"/>
      <c r="NBG39" s="38"/>
      <c r="NBH39" s="38"/>
      <c r="NBI39" s="38"/>
      <c r="NBJ39" s="38"/>
      <c r="NBK39" s="38"/>
      <c r="NBL39" s="38"/>
      <c r="NBM39" s="38"/>
      <c r="NBN39" s="38"/>
      <c r="NBO39" s="38"/>
      <c r="NBP39" s="38"/>
      <c r="NBQ39" s="38"/>
      <c r="NBR39" s="38"/>
      <c r="NBS39" s="38"/>
      <c r="NBT39" s="38"/>
      <c r="NBU39" s="38"/>
      <c r="NBV39" s="38"/>
      <c r="NBW39" s="38"/>
      <c r="NBX39" s="38"/>
      <c r="NBY39" s="38"/>
      <c r="NBZ39" s="38"/>
      <c r="NCA39" s="38"/>
      <c r="NCB39" s="38"/>
      <c r="NCC39" s="38"/>
      <c r="NCD39" s="38"/>
      <c r="NCE39" s="38"/>
      <c r="NCF39" s="38"/>
      <c r="NCG39" s="38"/>
      <c r="NCH39" s="38"/>
      <c r="NCI39" s="38"/>
      <c r="NCJ39" s="38"/>
      <c r="NCK39" s="38"/>
      <c r="NCL39" s="38"/>
      <c r="NCM39" s="38"/>
      <c r="NCN39" s="38"/>
      <c r="NCO39" s="38"/>
      <c r="NCP39" s="38"/>
      <c r="NCQ39" s="38"/>
      <c r="NCR39" s="38"/>
      <c r="NCS39" s="38"/>
      <c r="NCT39" s="38"/>
      <c r="NCU39" s="38"/>
      <c r="NCV39" s="38"/>
      <c r="NCW39" s="38"/>
      <c r="NCX39" s="38"/>
      <c r="NCY39" s="38"/>
      <c r="NCZ39" s="38"/>
      <c r="NDA39" s="38"/>
      <c r="NDB39" s="38"/>
      <c r="NDC39" s="38"/>
      <c r="NDD39" s="38"/>
      <c r="NDE39" s="38"/>
      <c r="NDF39" s="38"/>
      <c r="NDG39" s="38"/>
      <c r="NDH39" s="38"/>
      <c r="NDI39" s="38"/>
      <c r="NDJ39" s="38"/>
      <c r="NDK39" s="38"/>
      <c r="NDL39" s="38"/>
      <c r="NDM39" s="38"/>
      <c r="NDN39" s="38"/>
      <c r="NDO39" s="38"/>
      <c r="NDP39" s="38"/>
      <c r="NDQ39" s="38"/>
      <c r="NDR39" s="38"/>
      <c r="NDS39" s="38"/>
      <c r="NDT39" s="38"/>
      <c r="NDU39" s="38"/>
      <c r="NDV39" s="38"/>
      <c r="NDW39" s="38"/>
      <c r="NDX39" s="38"/>
      <c r="NDY39" s="38"/>
      <c r="NDZ39" s="38"/>
      <c r="NEA39" s="38"/>
      <c r="NEB39" s="38"/>
      <c r="NEC39" s="38"/>
      <c r="NED39" s="38"/>
      <c r="NEE39" s="38"/>
      <c r="NEF39" s="38"/>
      <c r="NEG39" s="38"/>
      <c r="NEH39" s="38"/>
      <c r="NEI39" s="38"/>
      <c r="NEJ39" s="38"/>
      <c r="NEK39" s="38"/>
      <c r="NEL39" s="38"/>
      <c r="NEM39" s="38"/>
      <c r="NEN39" s="38"/>
      <c r="NEO39" s="38"/>
      <c r="NEP39" s="38"/>
      <c r="NEQ39" s="38"/>
      <c r="NER39" s="38"/>
      <c r="NES39" s="38"/>
      <c r="NET39" s="38"/>
      <c r="NEU39" s="38"/>
      <c r="NEV39" s="38"/>
      <c r="NEW39" s="38"/>
      <c r="NEX39" s="38"/>
      <c r="NEY39" s="38"/>
      <c r="NEZ39" s="38"/>
      <c r="NFA39" s="38"/>
      <c r="NFB39" s="38"/>
      <c r="NFC39" s="38"/>
      <c r="NFD39" s="38"/>
      <c r="NFE39" s="38"/>
      <c r="NFF39" s="38"/>
      <c r="NFG39" s="38"/>
      <c r="NFH39" s="38"/>
      <c r="NFI39" s="38"/>
      <c r="NFJ39" s="38"/>
      <c r="NFK39" s="38"/>
      <c r="NFL39" s="38"/>
      <c r="NFM39" s="38"/>
      <c r="NFN39" s="38"/>
      <c r="NFO39" s="38"/>
      <c r="NFP39" s="38"/>
      <c r="NFQ39" s="38"/>
      <c r="NFR39" s="38"/>
      <c r="NFS39" s="38"/>
      <c r="NFT39" s="38"/>
      <c r="NFU39" s="38"/>
      <c r="NFV39" s="38"/>
      <c r="NFW39" s="38"/>
      <c r="NFX39" s="38"/>
      <c r="NFY39" s="38"/>
      <c r="NFZ39" s="38"/>
      <c r="NGA39" s="38"/>
      <c r="NGB39" s="38"/>
      <c r="NGC39" s="38"/>
      <c r="NGD39" s="38"/>
      <c r="NGE39" s="38"/>
      <c r="NGF39" s="38"/>
      <c r="NGG39" s="38"/>
      <c r="NGH39" s="38"/>
      <c r="NGI39" s="38"/>
      <c r="NGJ39" s="38"/>
      <c r="NGK39" s="38"/>
      <c r="NGL39" s="38"/>
      <c r="NGM39" s="38"/>
      <c r="NGN39" s="38"/>
      <c r="NGO39" s="38"/>
      <c r="NGP39" s="38"/>
      <c r="NGQ39" s="38"/>
      <c r="NGR39" s="38"/>
      <c r="NGS39" s="38"/>
      <c r="NGT39" s="38"/>
      <c r="NGU39" s="38"/>
      <c r="NGV39" s="38"/>
      <c r="NGW39" s="38"/>
      <c r="NGX39" s="38"/>
      <c r="NGY39" s="38"/>
      <c r="NGZ39" s="38"/>
      <c r="NHA39" s="38"/>
      <c r="NHB39" s="38"/>
      <c r="NHC39" s="38"/>
      <c r="NHD39" s="38"/>
      <c r="NHE39" s="38"/>
      <c r="NHF39" s="38"/>
      <c r="NHG39" s="38"/>
      <c r="NHH39" s="38"/>
      <c r="NHI39" s="38"/>
      <c r="NHJ39" s="38"/>
      <c r="NHK39" s="38"/>
      <c r="NHL39" s="38"/>
      <c r="NHM39" s="38"/>
      <c r="NHN39" s="38"/>
      <c r="NHO39" s="38"/>
      <c r="NHP39" s="38"/>
      <c r="NHQ39" s="38"/>
      <c r="NHR39" s="38"/>
      <c r="NHS39" s="38"/>
      <c r="NHT39" s="38"/>
      <c r="NHU39" s="38"/>
      <c r="NHV39" s="38"/>
      <c r="NHW39" s="38"/>
      <c r="NHX39" s="38"/>
      <c r="NHY39" s="38"/>
      <c r="NHZ39" s="38"/>
      <c r="NIA39" s="38"/>
      <c r="NIB39" s="38"/>
      <c r="NIC39" s="38"/>
      <c r="NID39" s="38"/>
      <c r="NIE39" s="38"/>
      <c r="NIF39" s="38"/>
      <c r="NIG39" s="38"/>
      <c r="NIH39" s="38"/>
      <c r="NII39" s="38"/>
      <c r="NIJ39" s="38"/>
      <c r="NIK39" s="38"/>
      <c r="NIL39" s="38"/>
      <c r="NIM39" s="38"/>
      <c r="NIN39" s="38"/>
      <c r="NIO39" s="38"/>
      <c r="NIP39" s="38"/>
      <c r="NIQ39" s="38"/>
      <c r="NIR39" s="38"/>
      <c r="NIS39" s="38"/>
      <c r="NIT39" s="38"/>
      <c r="NIU39" s="38"/>
      <c r="NIV39" s="38"/>
      <c r="NIW39" s="38"/>
      <c r="NIX39" s="38"/>
      <c r="NIY39" s="38"/>
      <c r="NIZ39" s="38"/>
      <c r="NJA39" s="38"/>
      <c r="NJB39" s="38"/>
      <c r="NJC39" s="38"/>
      <c r="NJD39" s="38"/>
      <c r="NJE39" s="38"/>
      <c r="NJF39" s="38"/>
      <c r="NJG39" s="38"/>
      <c r="NJH39" s="38"/>
      <c r="NJI39" s="38"/>
      <c r="NJJ39" s="38"/>
      <c r="NJK39" s="38"/>
      <c r="NJL39" s="38"/>
      <c r="NJM39" s="38"/>
      <c r="NJN39" s="38"/>
      <c r="NJO39" s="38"/>
      <c r="NJP39" s="38"/>
      <c r="NJQ39" s="38"/>
      <c r="NJR39" s="38"/>
      <c r="NJS39" s="38"/>
      <c r="NJT39" s="38"/>
      <c r="NJU39" s="38"/>
      <c r="NJV39" s="38"/>
      <c r="NJW39" s="38"/>
      <c r="NJX39" s="38"/>
      <c r="NJY39" s="38"/>
      <c r="NJZ39" s="38"/>
      <c r="NKA39" s="38"/>
      <c r="NKB39" s="38"/>
      <c r="NKC39" s="38"/>
      <c r="NKD39" s="38"/>
      <c r="NKE39" s="38"/>
      <c r="NKF39" s="38"/>
      <c r="NKG39" s="38"/>
      <c r="NKH39" s="38"/>
      <c r="NKI39" s="38"/>
      <c r="NKJ39" s="38"/>
      <c r="NKK39" s="38"/>
      <c r="NKL39" s="38"/>
      <c r="NKM39" s="38"/>
      <c r="NKN39" s="38"/>
      <c r="NKO39" s="38"/>
      <c r="NKP39" s="38"/>
      <c r="NKQ39" s="38"/>
      <c r="NKR39" s="38"/>
      <c r="NKS39" s="38"/>
      <c r="NKT39" s="38"/>
      <c r="NKU39" s="38"/>
      <c r="NKV39" s="38"/>
      <c r="NKW39" s="38"/>
      <c r="NKX39" s="38"/>
      <c r="NKY39" s="38"/>
      <c r="NKZ39" s="38"/>
      <c r="NLA39" s="38"/>
      <c r="NLB39" s="38"/>
      <c r="NLC39" s="38"/>
      <c r="NLD39" s="38"/>
      <c r="NLE39" s="38"/>
      <c r="NLF39" s="38"/>
      <c r="NLG39" s="38"/>
      <c r="NLH39" s="38"/>
      <c r="NLI39" s="38"/>
      <c r="NLJ39" s="38"/>
      <c r="NLK39" s="38"/>
      <c r="NLL39" s="38"/>
      <c r="NLM39" s="38"/>
      <c r="NLN39" s="38"/>
      <c r="NLO39" s="38"/>
      <c r="NLP39" s="38"/>
      <c r="NLQ39" s="38"/>
      <c r="NLR39" s="38"/>
      <c r="NLS39" s="38"/>
      <c r="NLT39" s="38"/>
      <c r="NLU39" s="38"/>
      <c r="NLV39" s="38"/>
      <c r="NLW39" s="38"/>
      <c r="NLX39" s="38"/>
      <c r="NLY39" s="38"/>
      <c r="NLZ39" s="38"/>
      <c r="NMA39" s="38"/>
      <c r="NMB39" s="38"/>
      <c r="NMC39" s="38"/>
      <c r="NMD39" s="38"/>
      <c r="NME39" s="38"/>
      <c r="NMF39" s="38"/>
      <c r="NMG39" s="38"/>
      <c r="NMH39" s="38"/>
      <c r="NMI39" s="38"/>
      <c r="NMJ39" s="38"/>
      <c r="NMK39" s="38"/>
      <c r="NML39" s="38"/>
      <c r="NMM39" s="38"/>
      <c r="NMN39" s="38"/>
      <c r="NMO39" s="38"/>
      <c r="NMP39" s="38"/>
      <c r="NMQ39" s="38"/>
      <c r="NMR39" s="38"/>
      <c r="NMS39" s="38"/>
      <c r="NMT39" s="38"/>
      <c r="NMU39" s="38"/>
      <c r="NMV39" s="38"/>
      <c r="NMW39" s="38"/>
      <c r="NMX39" s="38"/>
      <c r="NMY39" s="38"/>
      <c r="NMZ39" s="38"/>
      <c r="NNA39" s="38"/>
      <c r="NNB39" s="38"/>
      <c r="NNC39" s="38"/>
      <c r="NND39" s="38"/>
      <c r="NNE39" s="38"/>
      <c r="NNF39" s="38"/>
      <c r="NNG39" s="38"/>
      <c r="NNH39" s="38"/>
      <c r="NNI39" s="38"/>
      <c r="NNJ39" s="38"/>
      <c r="NNK39" s="38"/>
      <c r="NNL39" s="38"/>
      <c r="NNM39" s="38"/>
      <c r="NNN39" s="38"/>
      <c r="NNO39" s="38"/>
      <c r="NNP39" s="38"/>
      <c r="NNQ39" s="38"/>
      <c r="NNR39" s="38"/>
      <c r="NNS39" s="38"/>
      <c r="NNT39" s="38"/>
      <c r="NNU39" s="38"/>
      <c r="NNV39" s="38"/>
      <c r="NNW39" s="38"/>
      <c r="NNX39" s="38"/>
      <c r="NNY39" s="38"/>
      <c r="NNZ39" s="38"/>
      <c r="NOA39" s="38"/>
      <c r="NOB39" s="38"/>
      <c r="NOC39" s="38"/>
      <c r="NOD39" s="38"/>
      <c r="NOE39" s="38"/>
      <c r="NOF39" s="38"/>
      <c r="NOG39" s="38"/>
      <c r="NOH39" s="38"/>
      <c r="NOI39" s="38"/>
      <c r="NOJ39" s="38"/>
      <c r="NOK39" s="38"/>
      <c r="NOL39" s="38"/>
      <c r="NOM39" s="38"/>
      <c r="NON39" s="38"/>
      <c r="NOO39" s="38"/>
      <c r="NOP39" s="38"/>
      <c r="NOQ39" s="38"/>
      <c r="NOR39" s="38"/>
      <c r="NOS39" s="38"/>
      <c r="NOT39" s="38"/>
      <c r="NOU39" s="38"/>
      <c r="NOV39" s="38"/>
      <c r="NOW39" s="38"/>
      <c r="NOX39" s="38"/>
      <c r="NOY39" s="38"/>
      <c r="NOZ39" s="38"/>
      <c r="NPA39" s="38"/>
      <c r="NPB39" s="38"/>
      <c r="NPC39" s="38"/>
      <c r="NPD39" s="38"/>
      <c r="NPE39" s="38"/>
      <c r="NPF39" s="38"/>
      <c r="NPG39" s="38"/>
      <c r="NPH39" s="38"/>
      <c r="NPI39" s="38"/>
      <c r="NPJ39" s="38"/>
      <c r="NPK39" s="38"/>
      <c r="NPL39" s="38"/>
      <c r="NPM39" s="38"/>
      <c r="NPN39" s="38"/>
      <c r="NPO39" s="38"/>
      <c r="NPP39" s="38"/>
      <c r="NPQ39" s="38"/>
      <c r="NPR39" s="38"/>
      <c r="NPS39" s="38"/>
      <c r="NPT39" s="38"/>
      <c r="NPU39" s="38"/>
      <c r="NPV39" s="38"/>
      <c r="NPW39" s="38"/>
      <c r="NPX39" s="38"/>
      <c r="NPY39" s="38"/>
      <c r="NPZ39" s="38"/>
      <c r="NQA39" s="38"/>
      <c r="NQB39" s="38"/>
      <c r="NQC39" s="38"/>
      <c r="NQD39" s="38"/>
      <c r="NQE39" s="38"/>
      <c r="NQF39" s="38"/>
      <c r="NQG39" s="38"/>
      <c r="NQH39" s="38"/>
      <c r="NQI39" s="38"/>
      <c r="NQJ39" s="38"/>
      <c r="NQK39" s="38"/>
      <c r="NQL39" s="38"/>
      <c r="NQM39" s="38"/>
      <c r="NQN39" s="38"/>
      <c r="NQO39" s="38"/>
      <c r="NQP39" s="38"/>
      <c r="NQQ39" s="38"/>
      <c r="NQR39" s="38"/>
      <c r="NQS39" s="38"/>
      <c r="NQT39" s="38"/>
      <c r="NQU39" s="38"/>
      <c r="NQV39" s="38"/>
      <c r="NQW39" s="38"/>
      <c r="NQX39" s="38"/>
      <c r="NQY39" s="38"/>
      <c r="NQZ39" s="38"/>
      <c r="NRA39" s="38"/>
      <c r="NRB39" s="38"/>
      <c r="NRC39" s="38"/>
      <c r="NRD39" s="38"/>
      <c r="NRE39" s="38"/>
      <c r="NRF39" s="38"/>
      <c r="NRG39" s="38"/>
      <c r="NRH39" s="38"/>
      <c r="NRI39" s="38"/>
      <c r="NRJ39" s="38"/>
      <c r="NRK39" s="38"/>
      <c r="NRL39" s="38"/>
      <c r="NRM39" s="38"/>
      <c r="NRN39" s="38"/>
      <c r="NRO39" s="38"/>
      <c r="NRP39" s="38"/>
      <c r="NRQ39" s="38"/>
      <c r="NRR39" s="38"/>
      <c r="NRS39" s="38"/>
      <c r="NRT39" s="38"/>
      <c r="NRU39" s="38"/>
      <c r="NRV39" s="38"/>
      <c r="NRW39" s="38"/>
      <c r="NRX39" s="38"/>
      <c r="NRY39" s="38"/>
      <c r="NRZ39" s="38"/>
      <c r="NSA39" s="38"/>
      <c r="NSB39" s="38"/>
      <c r="NSC39" s="38"/>
      <c r="NSD39" s="38"/>
      <c r="NSE39" s="38"/>
      <c r="NSF39" s="38"/>
      <c r="NSG39" s="38"/>
      <c r="NSH39" s="38"/>
      <c r="NSI39" s="38"/>
      <c r="NSJ39" s="38"/>
      <c r="NSK39" s="38"/>
      <c r="NSL39" s="38"/>
      <c r="NSM39" s="38"/>
      <c r="NSN39" s="38"/>
      <c r="NSO39" s="38"/>
      <c r="NSP39" s="38"/>
      <c r="NSQ39" s="38"/>
      <c r="NSR39" s="38"/>
      <c r="NSS39" s="38"/>
      <c r="NST39" s="38"/>
      <c r="NSU39" s="38"/>
      <c r="NSV39" s="38"/>
      <c r="NSW39" s="38"/>
      <c r="NSX39" s="38"/>
      <c r="NSY39" s="38"/>
      <c r="NSZ39" s="38"/>
      <c r="NTA39" s="38"/>
      <c r="NTB39" s="38"/>
      <c r="NTC39" s="38"/>
      <c r="NTD39" s="38"/>
      <c r="NTE39" s="38"/>
      <c r="NTF39" s="38"/>
      <c r="NTG39" s="38"/>
      <c r="NTH39" s="38"/>
      <c r="NTI39" s="38"/>
      <c r="NTJ39" s="38"/>
      <c r="NTK39" s="38"/>
      <c r="NTL39" s="38"/>
      <c r="NTM39" s="38"/>
      <c r="NTN39" s="38"/>
      <c r="NTO39" s="38"/>
      <c r="NTP39" s="38"/>
      <c r="NTQ39" s="38"/>
      <c r="NTR39" s="38"/>
      <c r="NTS39" s="38"/>
      <c r="NTT39" s="38"/>
      <c r="NTU39" s="38"/>
      <c r="NTV39" s="38"/>
      <c r="NTW39" s="38"/>
      <c r="NTX39" s="38"/>
      <c r="NTY39" s="38"/>
      <c r="NTZ39" s="38"/>
      <c r="NUA39" s="38"/>
      <c r="NUB39" s="38"/>
      <c r="NUC39" s="38"/>
      <c r="NUD39" s="38"/>
      <c r="NUE39" s="38"/>
      <c r="NUF39" s="38"/>
      <c r="NUG39" s="38"/>
      <c r="NUH39" s="38"/>
      <c r="NUI39" s="38"/>
      <c r="NUJ39" s="38"/>
      <c r="NUK39" s="38"/>
      <c r="NUL39" s="38"/>
      <c r="NUM39" s="38"/>
      <c r="NUN39" s="38"/>
      <c r="NUO39" s="38"/>
      <c r="NUP39" s="38"/>
      <c r="NUQ39" s="38"/>
      <c r="NUR39" s="38"/>
      <c r="NUS39" s="38"/>
      <c r="NUT39" s="38"/>
      <c r="NUU39" s="38"/>
      <c r="NUV39" s="38"/>
      <c r="NUW39" s="38"/>
      <c r="NUX39" s="38"/>
      <c r="NUY39" s="38"/>
      <c r="NUZ39" s="38"/>
      <c r="NVA39" s="38"/>
      <c r="NVB39" s="38"/>
      <c r="NVC39" s="38"/>
      <c r="NVD39" s="38"/>
      <c r="NVE39" s="38"/>
      <c r="NVF39" s="38"/>
      <c r="NVG39" s="38"/>
      <c r="NVH39" s="38"/>
      <c r="NVI39" s="38"/>
      <c r="NVJ39" s="38"/>
      <c r="NVK39" s="38"/>
      <c r="NVL39" s="38"/>
      <c r="NVM39" s="38"/>
      <c r="NVN39" s="38"/>
      <c r="NVO39" s="38"/>
      <c r="NVP39" s="38"/>
      <c r="NVQ39" s="38"/>
      <c r="NVR39" s="38"/>
      <c r="NVS39" s="38"/>
      <c r="NVT39" s="38"/>
      <c r="NVU39" s="38"/>
      <c r="NVV39" s="38"/>
      <c r="NVW39" s="38"/>
      <c r="NVX39" s="38"/>
      <c r="NVY39" s="38"/>
      <c r="NVZ39" s="38"/>
      <c r="NWA39" s="38"/>
      <c r="NWB39" s="38"/>
      <c r="NWC39" s="38"/>
      <c r="NWD39" s="38"/>
      <c r="NWE39" s="38"/>
      <c r="NWF39" s="38"/>
      <c r="NWG39" s="38"/>
      <c r="NWH39" s="38"/>
      <c r="NWI39" s="38"/>
      <c r="NWJ39" s="38"/>
      <c r="NWK39" s="38"/>
      <c r="NWL39" s="38"/>
      <c r="NWM39" s="38"/>
      <c r="NWN39" s="38"/>
      <c r="NWO39" s="38"/>
      <c r="NWP39" s="38"/>
      <c r="NWQ39" s="38"/>
      <c r="NWR39" s="38"/>
      <c r="NWS39" s="38"/>
      <c r="NWT39" s="38"/>
      <c r="NWU39" s="38"/>
      <c r="NWV39" s="38"/>
      <c r="NWW39" s="38"/>
      <c r="NWX39" s="38"/>
      <c r="NWY39" s="38"/>
      <c r="NWZ39" s="38"/>
      <c r="NXA39" s="38"/>
      <c r="NXB39" s="38"/>
      <c r="NXC39" s="38"/>
      <c r="NXD39" s="38"/>
      <c r="NXE39" s="38"/>
      <c r="NXF39" s="38"/>
      <c r="NXG39" s="38"/>
      <c r="NXH39" s="38"/>
      <c r="NXI39" s="38"/>
      <c r="NXJ39" s="38"/>
      <c r="NXK39" s="38"/>
      <c r="NXL39" s="38"/>
      <c r="NXM39" s="38"/>
      <c r="NXN39" s="38"/>
      <c r="NXO39" s="38"/>
      <c r="NXP39" s="38"/>
      <c r="NXQ39" s="38"/>
      <c r="NXR39" s="38"/>
      <c r="NXS39" s="38"/>
      <c r="NXT39" s="38"/>
      <c r="NXU39" s="38"/>
      <c r="NXV39" s="38"/>
      <c r="NXW39" s="38"/>
      <c r="NXX39" s="38"/>
      <c r="NXY39" s="38"/>
      <c r="NXZ39" s="38"/>
      <c r="NYA39" s="38"/>
      <c r="NYB39" s="38"/>
      <c r="NYC39" s="38"/>
      <c r="NYD39" s="38"/>
      <c r="NYE39" s="38"/>
      <c r="NYF39" s="38"/>
      <c r="NYG39" s="38"/>
      <c r="NYH39" s="38"/>
      <c r="NYI39" s="38"/>
      <c r="NYJ39" s="38"/>
      <c r="NYK39" s="38"/>
      <c r="NYL39" s="38"/>
      <c r="NYM39" s="38"/>
      <c r="NYN39" s="38"/>
      <c r="NYO39" s="38"/>
      <c r="NYP39" s="38"/>
      <c r="NYQ39" s="38"/>
      <c r="NYR39" s="38"/>
      <c r="NYS39" s="38"/>
      <c r="NYT39" s="38"/>
      <c r="NYU39" s="38"/>
      <c r="NYV39" s="38"/>
      <c r="NYW39" s="38"/>
      <c r="NYX39" s="38"/>
      <c r="NYY39" s="38"/>
      <c r="NYZ39" s="38"/>
      <c r="NZA39" s="38"/>
      <c r="NZB39" s="38"/>
      <c r="NZC39" s="38"/>
      <c r="NZD39" s="38"/>
      <c r="NZE39" s="38"/>
      <c r="NZF39" s="38"/>
      <c r="NZG39" s="38"/>
      <c r="NZH39" s="38"/>
      <c r="NZI39" s="38"/>
      <c r="NZJ39" s="38"/>
      <c r="NZK39" s="38"/>
      <c r="NZL39" s="38"/>
      <c r="NZM39" s="38"/>
      <c r="NZN39" s="38"/>
      <c r="NZO39" s="38"/>
      <c r="NZP39" s="38"/>
      <c r="NZQ39" s="38"/>
      <c r="NZR39" s="38"/>
      <c r="NZS39" s="38"/>
      <c r="NZT39" s="38"/>
      <c r="NZU39" s="38"/>
      <c r="NZV39" s="38"/>
      <c r="NZW39" s="38"/>
      <c r="NZX39" s="38"/>
      <c r="NZY39" s="38"/>
      <c r="NZZ39" s="38"/>
      <c r="OAA39" s="38"/>
      <c r="OAB39" s="38"/>
      <c r="OAC39" s="38"/>
      <c r="OAD39" s="38"/>
      <c r="OAE39" s="38"/>
      <c r="OAF39" s="38"/>
      <c r="OAG39" s="38"/>
      <c r="OAH39" s="38"/>
      <c r="OAI39" s="38"/>
      <c r="OAJ39" s="38"/>
      <c r="OAK39" s="38"/>
      <c r="OAL39" s="38"/>
      <c r="OAM39" s="38"/>
      <c r="OAN39" s="38"/>
      <c r="OAO39" s="38"/>
      <c r="OAP39" s="38"/>
      <c r="OAQ39" s="38"/>
      <c r="OAR39" s="38"/>
      <c r="OAS39" s="38"/>
      <c r="OAT39" s="38"/>
      <c r="OAU39" s="38"/>
      <c r="OAV39" s="38"/>
      <c r="OAW39" s="38"/>
      <c r="OAX39" s="38"/>
      <c r="OAY39" s="38"/>
      <c r="OAZ39" s="38"/>
      <c r="OBA39" s="38"/>
      <c r="OBB39" s="38"/>
      <c r="OBC39" s="38"/>
      <c r="OBD39" s="38"/>
      <c r="OBE39" s="38"/>
      <c r="OBF39" s="38"/>
      <c r="OBG39" s="38"/>
      <c r="OBH39" s="38"/>
      <c r="OBI39" s="38"/>
      <c r="OBJ39" s="38"/>
      <c r="OBK39" s="38"/>
      <c r="OBL39" s="38"/>
      <c r="OBM39" s="38"/>
      <c r="OBN39" s="38"/>
      <c r="OBO39" s="38"/>
      <c r="OBP39" s="38"/>
      <c r="OBQ39" s="38"/>
      <c r="OBR39" s="38"/>
      <c r="OBS39" s="38"/>
      <c r="OBT39" s="38"/>
      <c r="OBU39" s="38"/>
      <c r="OBV39" s="38"/>
      <c r="OBW39" s="38"/>
      <c r="OBX39" s="38"/>
      <c r="OBY39" s="38"/>
      <c r="OBZ39" s="38"/>
      <c r="OCA39" s="38"/>
      <c r="OCB39" s="38"/>
      <c r="OCC39" s="38"/>
      <c r="OCD39" s="38"/>
      <c r="OCE39" s="38"/>
      <c r="OCF39" s="38"/>
      <c r="OCG39" s="38"/>
      <c r="OCH39" s="38"/>
      <c r="OCI39" s="38"/>
      <c r="OCJ39" s="38"/>
      <c r="OCK39" s="38"/>
      <c r="OCL39" s="38"/>
      <c r="OCM39" s="38"/>
      <c r="OCN39" s="38"/>
      <c r="OCO39" s="38"/>
      <c r="OCP39" s="38"/>
      <c r="OCQ39" s="38"/>
      <c r="OCR39" s="38"/>
      <c r="OCS39" s="38"/>
      <c r="OCT39" s="38"/>
      <c r="OCU39" s="38"/>
      <c r="OCV39" s="38"/>
      <c r="OCW39" s="38"/>
      <c r="OCX39" s="38"/>
      <c r="OCY39" s="38"/>
      <c r="OCZ39" s="38"/>
      <c r="ODA39" s="38"/>
      <c r="ODB39" s="38"/>
      <c r="ODC39" s="38"/>
      <c r="ODD39" s="38"/>
      <c r="ODE39" s="38"/>
      <c r="ODF39" s="38"/>
      <c r="ODG39" s="38"/>
      <c r="ODH39" s="38"/>
      <c r="ODI39" s="38"/>
      <c r="ODJ39" s="38"/>
      <c r="ODK39" s="38"/>
      <c r="ODL39" s="38"/>
      <c r="ODM39" s="38"/>
      <c r="ODN39" s="38"/>
      <c r="ODO39" s="38"/>
      <c r="ODP39" s="38"/>
      <c r="ODQ39" s="38"/>
      <c r="ODR39" s="38"/>
      <c r="ODS39" s="38"/>
      <c r="ODT39" s="38"/>
      <c r="ODU39" s="38"/>
      <c r="ODV39" s="38"/>
      <c r="ODW39" s="38"/>
      <c r="ODX39" s="38"/>
      <c r="ODY39" s="38"/>
      <c r="ODZ39" s="38"/>
      <c r="OEA39" s="38"/>
      <c r="OEB39" s="38"/>
      <c r="OEC39" s="38"/>
      <c r="OED39" s="38"/>
      <c r="OEE39" s="38"/>
      <c r="OEF39" s="38"/>
      <c r="OEG39" s="38"/>
      <c r="OEH39" s="38"/>
      <c r="OEI39" s="38"/>
      <c r="OEJ39" s="38"/>
      <c r="OEK39" s="38"/>
      <c r="OEL39" s="38"/>
      <c r="OEM39" s="38"/>
      <c r="OEN39" s="38"/>
      <c r="OEO39" s="38"/>
      <c r="OEP39" s="38"/>
      <c r="OEQ39" s="38"/>
      <c r="OER39" s="38"/>
      <c r="OES39" s="38"/>
      <c r="OET39" s="38"/>
      <c r="OEU39" s="38"/>
      <c r="OEV39" s="38"/>
      <c r="OEW39" s="38"/>
      <c r="OEX39" s="38"/>
      <c r="OEY39" s="38"/>
      <c r="OEZ39" s="38"/>
      <c r="OFA39" s="38"/>
      <c r="OFB39" s="38"/>
      <c r="OFC39" s="38"/>
      <c r="OFD39" s="38"/>
      <c r="OFE39" s="38"/>
      <c r="OFF39" s="38"/>
      <c r="OFG39" s="38"/>
      <c r="OFH39" s="38"/>
      <c r="OFI39" s="38"/>
      <c r="OFJ39" s="38"/>
      <c r="OFK39" s="38"/>
      <c r="OFL39" s="38"/>
      <c r="OFM39" s="38"/>
      <c r="OFN39" s="38"/>
      <c r="OFO39" s="38"/>
      <c r="OFP39" s="38"/>
      <c r="OFQ39" s="38"/>
      <c r="OFR39" s="38"/>
      <c r="OFS39" s="38"/>
      <c r="OFT39" s="38"/>
      <c r="OFU39" s="38"/>
      <c r="OFV39" s="38"/>
      <c r="OFW39" s="38"/>
      <c r="OFX39" s="38"/>
      <c r="OFY39" s="38"/>
      <c r="OFZ39" s="38"/>
      <c r="OGA39" s="38"/>
      <c r="OGB39" s="38"/>
      <c r="OGC39" s="38"/>
      <c r="OGD39" s="38"/>
      <c r="OGE39" s="38"/>
      <c r="OGF39" s="38"/>
      <c r="OGG39" s="38"/>
      <c r="OGH39" s="38"/>
      <c r="OGI39" s="38"/>
      <c r="OGJ39" s="38"/>
      <c r="OGK39" s="38"/>
      <c r="OGL39" s="38"/>
      <c r="OGM39" s="38"/>
      <c r="OGN39" s="38"/>
      <c r="OGO39" s="38"/>
      <c r="OGP39" s="38"/>
      <c r="OGQ39" s="38"/>
      <c r="OGR39" s="38"/>
      <c r="OGS39" s="38"/>
      <c r="OGT39" s="38"/>
      <c r="OGU39" s="38"/>
      <c r="OGV39" s="38"/>
      <c r="OGW39" s="38"/>
      <c r="OGX39" s="38"/>
      <c r="OGY39" s="38"/>
      <c r="OGZ39" s="38"/>
      <c r="OHA39" s="38"/>
      <c r="OHB39" s="38"/>
      <c r="OHC39" s="38"/>
      <c r="OHD39" s="38"/>
      <c r="OHE39" s="38"/>
      <c r="OHF39" s="38"/>
      <c r="OHG39" s="38"/>
      <c r="OHH39" s="38"/>
      <c r="OHI39" s="38"/>
      <c r="OHJ39" s="38"/>
      <c r="OHK39" s="38"/>
      <c r="OHL39" s="38"/>
      <c r="OHM39" s="38"/>
      <c r="OHN39" s="38"/>
      <c r="OHO39" s="38"/>
      <c r="OHP39" s="38"/>
      <c r="OHQ39" s="38"/>
      <c r="OHR39" s="38"/>
      <c r="OHS39" s="38"/>
      <c r="OHT39" s="38"/>
      <c r="OHU39" s="38"/>
      <c r="OHV39" s="38"/>
      <c r="OHW39" s="38"/>
      <c r="OHX39" s="38"/>
      <c r="OHY39" s="38"/>
      <c r="OHZ39" s="38"/>
      <c r="OIA39" s="38"/>
      <c r="OIB39" s="38"/>
      <c r="OIC39" s="38"/>
      <c r="OID39" s="38"/>
      <c r="OIE39" s="38"/>
      <c r="OIF39" s="38"/>
      <c r="OIG39" s="38"/>
      <c r="OIH39" s="38"/>
      <c r="OII39" s="38"/>
      <c r="OIJ39" s="38"/>
      <c r="OIK39" s="38"/>
      <c r="OIL39" s="38"/>
      <c r="OIM39" s="38"/>
      <c r="OIN39" s="38"/>
      <c r="OIO39" s="38"/>
      <c r="OIP39" s="38"/>
      <c r="OIQ39" s="38"/>
      <c r="OIR39" s="38"/>
      <c r="OIS39" s="38"/>
      <c r="OIT39" s="38"/>
      <c r="OIU39" s="38"/>
      <c r="OIV39" s="38"/>
      <c r="OIW39" s="38"/>
      <c r="OIX39" s="38"/>
      <c r="OIY39" s="38"/>
      <c r="OIZ39" s="38"/>
      <c r="OJA39" s="38"/>
      <c r="OJB39" s="38"/>
      <c r="OJC39" s="38"/>
      <c r="OJD39" s="38"/>
      <c r="OJE39" s="38"/>
      <c r="OJF39" s="38"/>
      <c r="OJG39" s="38"/>
      <c r="OJH39" s="38"/>
      <c r="OJI39" s="38"/>
      <c r="OJJ39" s="38"/>
      <c r="OJK39" s="38"/>
      <c r="OJL39" s="38"/>
      <c r="OJM39" s="38"/>
      <c r="OJN39" s="38"/>
      <c r="OJO39" s="38"/>
      <c r="OJP39" s="38"/>
      <c r="OJQ39" s="38"/>
      <c r="OJR39" s="38"/>
      <c r="OJS39" s="38"/>
      <c r="OJT39" s="38"/>
      <c r="OJU39" s="38"/>
      <c r="OJV39" s="38"/>
      <c r="OJW39" s="38"/>
      <c r="OJX39" s="38"/>
      <c r="OJY39" s="38"/>
      <c r="OJZ39" s="38"/>
      <c r="OKA39" s="38"/>
      <c r="OKB39" s="38"/>
      <c r="OKC39" s="38"/>
      <c r="OKD39" s="38"/>
      <c r="OKE39" s="38"/>
      <c r="OKF39" s="38"/>
      <c r="OKG39" s="38"/>
      <c r="OKH39" s="38"/>
      <c r="OKI39" s="38"/>
      <c r="OKJ39" s="38"/>
      <c r="OKK39" s="38"/>
      <c r="OKL39" s="38"/>
      <c r="OKM39" s="38"/>
      <c r="OKN39" s="38"/>
      <c r="OKO39" s="38"/>
      <c r="OKP39" s="38"/>
      <c r="OKQ39" s="38"/>
      <c r="OKR39" s="38"/>
      <c r="OKS39" s="38"/>
      <c r="OKT39" s="38"/>
      <c r="OKU39" s="38"/>
      <c r="OKV39" s="38"/>
      <c r="OKW39" s="38"/>
      <c r="OKX39" s="38"/>
      <c r="OKY39" s="38"/>
      <c r="OKZ39" s="38"/>
      <c r="OLA39" s="38"/>
      <c r="OLB39" s="38"/>
      <c r="OLC39" s="38"/>
      <c r="OLD39" s="38"/>
      <c r="OLE39" s="38"/>
      <c r="OLF39" s="38"/>
      <c r="OLG39" s="38"/>
      <c r="OLH39" s="38"/>
      <c r="OLI39" s="38"/>
      <c r="OLJ39" s="38"/>
      <c r="OLK39" s="38"/>
      <c r="OLL39" s="38"/>
      <c r="OLM39" s="38"/>
      <c r="OLN39" s="38"/>
      <c r="OLO39" s="38"/>
      <c r="OLP39" s="38"/>
      <c r="OLQ39" s="38"/>
      <c r="OLR39" s="38"/>
      <c r="OLS39" s="38"/>
      <c r="OLT39" s="38"/>
      <c r="OLU39" s="38"/>
      <c r="OLV39" s="38"/>
      <c r="OLW39" s="38"/>
      <c r="OLX39" s="38"/>
      <c r="OLY39" s="38"/>
      <c r="OLZ39" s="38"/>
      <c r="OMA39" s="38"/>
      <c r="OMB39" s="38"/>
      <c r="OMC39" s="38"/>
      <c r="OMD39" s="38"/>
      <c r="OME39" s="38"/>
      <c r="OMF39" s="38"/>
      <c r="OMG39" s="38"/>
      <c r="OMH39" s="38"/>
      <c r="OMI39" s="38"/>
      <c r="OMJ39" s="38"/>
      <c r="OMK39" s="38"/>
      <c r="OML39" s="38"/>
      <c r="OMM39" s="38"/>
      <c r="OMN39" s="38"/>
      <c r="OMO39" s="38"/>
      <c r="OMP39" s="38"/>
      <c r="OMQ39" s="38"/>
      <c r="OMR39" s="38"/>
      <c r="OMS39" s="38"/>
      <c r="OMT39" s="38"/>
      <c r="OMU39" s="38"/>
      <c r="OMV39" s="38"/>
      <c r="OMW39" s="38"/>
      <c r="OMX39" s="38"/>
      <c r="OMY39" s="38"/>
      <c r="OMZ39" s="38"/>
      <c r="ONA39" s="38"/>
      <c r="ONB39" s="38"/>
      <c r="ONC39" s="38"/>
      <c r="OND39" s="38"/>
      <c r="ONE39" s="38"/>
      <c r="ONF39" s="38"/>
      <c r="ONG39" s="38"/>
      <c r="ONH39" s="38"/>
      <c r="ONI39" s="38"/>
      <c r="ONJ39" s="38"/>
      <c r="ONK39" s="38"/>
      <c r="ONL39" s="38"/>
      <c r="ONM39" s="38"/>
      <c r="ONN39" s="38"/>
      <c r="ONO39" s="38"/>
      <c r="ONP39" s="38"/>
      <c r="ONQ39" s="38"/>
      <c r="ONR39" s="38"/>
      <c r="ONS39" s="38"/>
      <c r="ONT39" s="38"/>
      <c r="ONU39" s="38"/>
      <c r="ONV39" s="38"/>
      <c r="ONW39" s="38"/>
      <c r="ONX39" s="38"/>
      <c r="ONY39" s="38"/>
      <c r="ONZ39" s="38"/>
      <c r="OOA39" s="38"/>
      <c r="OOB39" s="38"/>
      <c r="OOC39" s="38"/>
      <c r="OOD39" s="38"/>
      <c r="OOE39" s="38"/>
      <c r="OOF39" s="38"/>
      <c r="OOG39" s="38"/>
      <c r="OOH39" s="38"/>
      <c r="OOI39" s="38"/>
      <c r="OOJ39" s="38"/>
      <c r="OOK39" s="38"/>
      <c r="OOL39" s="38"/>
      <c r="OOM39" s="38"/>
      <c r="OON39" s="38"/>
      <c r="OOO39" s="38"/>
      <c r="OOP39" s="38"/>
      <c r="OOQ39" s="38"/>
      <c r="OOR39" s="38"/>
      <c r="OOS39" s="38"/>
      <c r="OOT39" s="38"/>
      <c r="OOU39" s="38"/>
      <c r="OOV39" s="38"/>
      <c r="OOW39" s="38"/>
      <c r="OOX39" s="38"/>
      <c r="OOY39" s="38"/>
      <c r="OOZ39" s="38"/>
      <c r="OPA39" s="38"/>
      <c r="OPB39" s="38"/>
      <c r="OPC39" s="38"/>
      <c r="OPD39" s="38"/>
      <c r="OPE39" s="38"/>
      <c r="OPF39" s="38"/>
      <c r="OPG39" s="38"/>
      <c r="OPH39" s="38"/>
      <c r="OPI39" s="38"/>
      <c r="OPJ39" s="38"/>
      <c r="OPK39" s="38"/>
      <c r="OPL39" s="38"/>
      <c r="OPM39" s="38"/>
      <c r="OPN39" s="38"/>
      <c r="OPO39" s="38"/>
      <c r="OPP39" s="38"/>
      <c r="OPQ39" s="38"/>
      <c r="OPR39" s="38"/>
      <c r="OPS39" s="38"/>
      <c r="OPT39" s="38"/>
      <c r="OPU39" s="38"/>
      <c r="OPV39" s="38"/>
      <c r="OPW39" s="38"/>
      <c r="OPX39" s="38"/>
      <c r="OPY39" s="38"/>
      <c r="OPZ39" s="38"/>
      <c r="OQA39" s="38"/>
      <c r="OQB39" s="38"/>
      <c r="OQC39" s="38"/>
      <c r="OQD39" s="38"/>
      <c r="OQE39" s="38"/>
      <c r="OQF39" s="38"/>
      <c r="OQG39" s="38"/>
      <c r="OQH39" s="38"/>
      <c r="OQI39" s="38"/>
      <c r="OQJ39" s="38"/>
      <c r="OQK39" s="38"/>
      <c r="OQL39" s="38"/>
      <c r="OQM39" s="38"/>
      <c r="OQN39" s="38"/>
      <c r="OQO39" s="38"/>
      <c r="OQP39" s="38"/>
      <c r="OQQ39" s="38"/>
      <c r="OQR39" s="38"/>
      <c r="OQS39" s="38"/>
      <c r="OQT39" s="38"/>
      <c r="OQU39" s="38"/>
      <c r="OQV39" s="38"/>
      <c r="OQW39" s="38"/>
      <c r="OQX39" s="38"/>
      <c r="OQY39" s="38"/>
      <c r="OQZ39" s="38"/>
      <c r="ORA39" s="38"/>
      <c r="ORB39" s="38"/>
      <c r="ORC39" s="38"/>
      <c r="ORD39" s="38"/>
      <c r="ORE39" s="38"/>
      <c r="ORF39" s="38"/>
      <c r="ORG39" s="38"/>
      <c r="ORH39" s="38"/>
      <c r="ORI39" s="38"/>
      <c r="ORJ39" s="38"/>
      <c r="ORK39" s="38"/>
      <c r="ORL39" s="38"/>
      <c r="ORM39" s="38"/>
      <c r="ORN39" s="38"/>
      <c r="ORO39" s="38"/>
      <c r="ORP39" s="38"/>
      <c r="ORQ39" s="38"/>
      <c r="ORR39" s="38"/>
      <c r="ORS39" s="38"/>
      <c r="ORT39" s="38"/>
      <c r="ORU39" s="38"/>
      <c r="ORV39" s="38"/>
      <c r="ORW39" s="38"/>
      <c r="ORX39" s="38"/>
      <c r="ORY39" s="38"/>
      <c r="ORZ39" s="38"/>
      <c r="OSA39" s="38"/>
      <c r="OSB39" s="38"/>
      <c r="OSC39" s="38"/>
      <c r="OSD39" s="38"/>
      <c r="OSE39" s="38"/>
      <c r="OSF39" s="38"/>
      <c r="OSG39" s="38"/>
      <c r="OSH39" s="38"/>
      <c r="OSI39" s="38"/>
      <c r="OSJ39" s="38"/>
      <c r="OSK39" s="38"/>
      <c r="OSL39" s="38"/>
      <c r="OSM39" s="38"/>
      <c r="OSN39" s="38"/>
      <c r="OSO39" s="38"/>
      <c r="OSP39" s="38"/>
      <c r="OSQ39" s="38"/>
      <c r="OSR39" s="38"/>
      <c r="OSS39" s="38"/>
      <c r="OST39" s="38"/>
      <c r="OSU39" s="38"/>
      <c r="OSV39" s="38"/>
      <c r="OSW39" s="38"/>
      <c r="OSX39" s="38"/>
      <c r="OSY39" s="38"/>
      <c r="OSZ39" s="38"/>
      <c r="OTA39" s="38"/>
      <c r="OTB39" s="38"/>
      <c r="OTC39" s="38"/>
      <c r="OTD39" s="38"/>
      <c r="OTE39" s="38"/>
      <c r="OTF39" s="38"/>
      <c r="OTG39" s="38"/>
      <c r="OTH39" s="38"/>
      <c r="OTI39" s="38"/>
      <c r="OTJ39" s="38"/>
      <c r="OTK39" s="38"/>
      <c r="OTL39" s="38"/>
      <c r="OTM39" s="38"/>
      <c r="OTN39" s="38"/>
      <c r="OTO39" s="38"/>
      <c r="OTP39" s="38"/>
      <c r="OTQ39" s="38"/>
      <c r="OTR39" s="38"/>
      <c r="OTS39" s="38"/>
      <c r="OTT39" s="38"/>
      <c r="OTU39" s="38"/>
      <c r="OTV39" s="38"/>
      <c r="OTW39" s="38"/>
      <c r="OTX39" s="38"/>
      <c r="OTY39" s="38"/>
      <c r="OTZ39" s="38"/>
      <c r="OUA39" s="38"/>
      <c r="OUB39" s="38"/>
      <c r="OUC39" s="38"/>
      <c r="OUD39" s="38"/>
      <c r="OUE39" s="38"/>
      <c r="OUF39" s="38"/>
      <c r="OUG39" s="38"/>
      <c r="OUH39" s="38"/>
      <c r="OUI39" s="38"/>
      <c r="OUJ39" s="38"/>
      <c r="OUK39" s="38"/>
      <c r="OUL39" s="38"/>
      <c r="OUM39" s="38"/>
      <c r="OUN39" s="38"/>
      <c r="OUO39" s="38"/>
      <c r="OUP39" s="38"/>
      <c r="OUQ39" s="38"/>
      <c r="OUR39" s="38"/>
      <c r="OUS39" s="38"/>
      <c r="OUT39" s="38"/>
      <c r="OUU39" s="38"/>
      <c r="OUV39" s="38"/>
      <c r="OUW39" s="38"/>
      <c r="OUX39" s="38"/>
      <c r="OUY39" s="38"/>
      <c r="OUZ39" s="38"/>
      <c r="OVA39" s="38"/>
      <c r="OVB39" s="38"/>
      <c r="OVC39" s="38"/>
      <c r="OVD39" s="38"/>
      <c r="OVE39" s="38"/>
      <c r="OVF39" s="38"/>
      <c r="OVG39" s="38"/>
      <c r="OVH39" s="38"/>
      <c r="OVI39" s="38"/>
      <c r="OVJ39" s="38"/>
      <c r="OVK39" s="38"/>
      <c r="OVL39" s="38"/>
      <c r="OVM39" s="38"/>
      <c r="OVN39" s="38"/>
      <c r="OVO39" s="38"/>
      <c r="OVP39" s="38"/>
      <c r="OVQ39" s="38"/>
      <c r="OVR39" s="38"/>
      <c r="OVS39" s="38"/>
      <c r="OVT39" s="38"/>
      <c r="OVU39" s="38"/>
      <c r="OVV39" s="38"/>
      <c r="OVW39" s="38"/>
      <c r="OVX39" s="38"/>
      <c r="OVY39" s="38"/>
      <c r="OVZ39" s="38"/>
      <c r="OWA39" s="38"/>
      <c r="OWB39" s="38"/>
      <c r="OWC39" s="38"/>
      <c r="OWD39" s="38"/>
      <c r="OWE39" s="38"/>
      <c r="OWF39" s="38"/>
      <c r="OWG39" s="38"/>
      <c r="OWH39" s="38"/>
      <c r="OWI39" s="38"/>
      <c r="OWJ39" s="38"/>
      <c r="OWK39" s="38"/>
      <c r="OWL39" s="38"/>
      <c r="OWM39" s="38"/>
      <c r="OWN39" s="38"/>
      <c r="OWO39" s="38"/>
      <c r="OWP39" s="38"/>
      <c r="OWQ39" s="38"/>
      <c r="OWR39" s="38"/>
      <c r="OWS39" s="38"/>
      <c r="OWT39" s="38"/>
      <c r="OWU39" s="38"/>
      <c r="OWV39" s="38"/>
      <c r="OWW39" s="38"/>
      <c r="OWX39" s="38"/>
      <c r="OWY39" s="38"/>
      <c r="OWZ39" s="38"/>
      <c r="OXA39" s="38"/>
      <c r="OXB39" s="38"/>
      <c r="OXC39" s="38"/>
      <c r="OXD39" s="38"/>
      <c r="OXE39" s="38"/>
      <c r="OXF39" s="38"/>
      <c r="OXG39" s="38"/>
      <c r="OXH39" s="38"/>
      <c r="OXI39" s="38"/>
      <c r="OXJ39" s="38"/>
      <c r="OXK39" s="38"/>
      <c r="OXL39" s="38"/>
      <c r="OXM39" s="38"/>
      <c r="OXN39" s="38"/>
      <c r="OXO39" s="38"/>
      <c r="OXP39" s="38"/>
      <c r="OXQ39" s="38"/>
      <c r="OXR39" s="38"/>
      <c r="OXS39" s="38"/>
      <c r="OXT39" s="38"/>
      <c r="OXU39" s="38"/>
      <c r="OXV39" s="38"/>
      <c r="OXW39" s="38"/>
      <c r="OXX39" s="38"/>
      <c r="OXY39" s="38"/>
      <c r="OXZ39" s="38"/>
      <c r="OYA39" s="38"/>
      <c r="OYB39" s="38"/>
      <c r="OYC39" s="38"/>
      <c r="OYD39" s="38"/>
      <c r="OYE39" s="38"/>
      <c r="OYF39" s="38"/>
      <c r="OYG39" s="38"/>
      <c r="OYH39" s="38"/>
      <c r="OYI39" s="38"/>
      <c r="OYJ39" s="38"/>
      <c r="OYK39" s="38"/>
      <c r="OYL39" s="38"/>
      <c r="OYM39" s="38"/>
      <c r="OYN39" s="38"/>
      <c r="OYO39" s="38"/>
      <c r="OYP39" s="38"/>
      <c r="OYQ39" s="38"/>
      <c r="OYR39" s="38"/>
      <c r="OYS39" s="38"/>
      <c r="OYT39" s="38"/>
      <c r="OYU39" s="38"/>
      <c r="OYV39" s="38"/>
      <c r="OYW39" s="38"/>
      <c r="OYX39" s="38"/>
      <c r="OYY39" s="38"/>
      <c r="OYZ39" s="38"/>
      <c r="OZA39" s="38"/>
      <c r="OZB39" s="38"/>
      <c r="OZC39" s="38"/>
      <c r="OZD39" s="38"/>
      <c r="OZE39" s="38"/>
      <c r="OZF39" s="38"/>
      <c r="OZG39" s="38"/>
      <c r="OZH39" s="38"/>
      <c r="OZI39" s="38"/>
      <c r="OZJ39" s="38"/>
      <c r="OZK39" s="38"/>
      <c r="OZL39" s="38"/>
      <c r="OZM39" s="38"/>
      <c r="OZN39" s="38"/>
      <c r="OZO39" s="38"/>
      <c r="OZP39" s="38"/>
      <c r="OZQ39" s="38"/>
      <c r="OZR39" s="38"/>
      <c r="OZS39" s="38"/>
      <c r="OZT39" s="38"/>
      <c r="OZU39" s="38"/>
      <c r="OZV39" s="38"/>
      <c r="OZW39" s="38"/>
      <c r="OZX39" s="38"/>
      <c r="OZY39" s="38"/>
      <c r="OZZ39" s="38"/>
      <c r="PAA39" s="38"/>
      <c r="PAB39" s="38"/>
      <c r="PAC39" s="38"/>
      <c r="PAD39" s="38"/>
      <c r="PAE39" s="38"/>
      <c r="PAF39" s="38"/>
      <c r="PAG39" s="38"/>
      <c r="PAH39" s="38"/>
      <c r="PAI39" s="38"/>
      <c r="PAJ39" s="38"/>
      <c r="PAK39" s="38"/>
      <c r="PAL39" s="38"/>
      <c r="PAM39" s="38"/>
      <c r="PAN39" s="38"/>
      <c r="PAO39" s="38"/>
      <c r="PAP39" s="38"/>
      <c r="PAQ39" s="38"/>
      <c r="PAR39" s="38"/>
      <c r="PAS39" s="38"/>
      <c r="PAT39" s="38"/>
      <c r="PAU39" s="38"/>
      <c r="PAV39" s="38"/>
      <c r="PAW39" s="38"/>
      <c r="PAX39" s="38"/>
      <c r="PAY39" s="38"/>
      <c r="PAZ39" s="38"/>
      <c r="PBA39" s="38"/>
      <c r="PBB39" s="38"/>
      <c r="PBC39" s="38"/>
      <c r="PBD39" s="38"/>
      <c r="PBE39" s="38"/>
      <c r="PBF39" s="38"/>
      <c r="PBG39" s="38"/>
      <c r="PBH39" s="38"/>
      <c r="PBI39" s="38"/>
      <c r="PBJ39" s="38"/>
      <c r="PBK39" s="38"/>
      <c r="PBL39" s="38"/>
      <c r="PBM39" s="38"/>
      <c r="PBN39" s="38"/>
      <c r="PBO39" s="38"/>
      <c r="PBP39" s="38"/>
      <c r="PBQ39" s="38"/>
      <c r="PBR39" s="38"/>
      <c r="PBS39" s="38"/>
      <c r="PBT39" s="38"/>
      <c r="PBU39" s="38"/>
      <c r="PBV39" s="38"/>
      <c r="PBW39" s="38"/>
      <c r="PBX39" s="38"/>
      <c r="PBY39" s="38"/>
      <c r="PBZ39" s="38"/>
      <c r="PCA39" s="38"/>
      <c r="PCB39" s="38"/>
      <c r="PCC39" s="38"/>
      <c r="PCD39" s="38"/>
      <c r="PCE39" s="38"/>
      <c r="PCF39" s="38"/>
      <c r="PCG39" s="38"/>
      <c r="PCH39" s="38"/>
      <c r="PCI39" s="38"/>
      <c r="PCJ39" s="38"/>
      <c r="PCK39" s="38"/>
      <c r="PCL39" s="38"/>
      <c r="PCM39" s="38"/>
      <c r="PCN39" s="38"/>
      <c r="PCO39" s="38"/>
      <c r="PCP39" s="38"/>
      <c r="PCQ39" s="38"/>
      <c r="PCR39" s="38"/>
      <c r="PCS39" s="38"/>
      <c r="PCT39" s="38"/>
      <c r="PCU39" s="38"/>
      <c r="PCV39" s="38"/>
      <c r="PCW39" s="38"/>
      <c r="PCX39" s="38"/>
      <c r="PCY39" s="38"/>
      <c r="PCZ39" s="38"/>
      <c r="PDA39" s="38"/>
      <c r="PDB39" s="38"/>
      <c r="PDC39" s="38"/>
      <c r="PDD39" s="38"/>
      <c r="PDE39" s="38"/>
      <c r="PDF39" s="38"/>
      <c r="PDG39" s="38"/>
      <c r="PDH39" s="38"/>
      <c r="PDI39" s="38"/>
      <c r="PDJ39" s="38"/>
      <c r="PDK39" s="38"/>
      <c r="PDL39" s="38"/>
      <c r="PDM39" s="38"/>
      <c r="PDN39" s="38"/>
      <c r="PDO39" s="38"/>
      <c r="PDP39" s="38"/>
      <c r="PDQ39" s="38"/>
      <c r="PDR39" s="38"/>
      <c r="PDS39" s="38"/>
      <c r="PDT39" s="38"/>
      <c r="PDU39" s="38"/>
      <c r="PDV39" s="38"/>
      <c r="PDW39" s="38"/>
      <c r="PDX39" s="38"/>
      <c r="PDY39" s="38"/>
      <c r="PDZ39" s="38"/>
      <c r="PEA39" s="38"/>
      <c r="PEB39" s="38"/>
      <c r="PEC39" s="38"/>
      <c r="PED39" s="38"/>
      <c r="PEE39" s="38"/>
      <c r="PEF39" s="38"/>
      <c r="PEG39" s="38"/>
      <c r="PEH39" s="38"/>
      <c r="PEI39" s="38"/>
      <c r="PEJ39" s="38"/>
      <c r="PEK39" s="38"/>
      <c r="PEL39" s="38"/>
      <c r="PEM39" s="38"/>
      <c r="PEN39" s="38"/>
      <c r="PEO39" s="38"/>
      <c r="PEP39" s="38"/>
      <c r="PEQ39" s="38"/>
      <c r="PER39" s="38"/>
      <c r="PES39" s="38"/>
      <c r="PET39" s="38"/>
      <c r="PEU39" s="38"/>
      <c r="PEV39" s="38"/>
      <c r="PEW39" s="38"/>
      <c r="PEX39" s="38"/>
      <c r="PEY39" s="38"/>
      <c r="PEZ39" s="38"/>
      <c r="PFA39" s="38"/>
      <c r="PFB39" s="38"/>
      <c r="PFC39" s="38"/>
      <c r="PFD39" s="38"/>
      <c r="PFE39" s="38"/>
      <c r="PFF39" s="38"/>
      <c r="PFG39" s="38"/>
      <c r="PFH39" s="38"/>
      <c r="PFI39" s="38"/>
      <c r="PFJ39" s="38"/>
      <c r="PFK39" s="38"/>
      <c r="PFL39" s="38"/>
      <c r="PFM39" s="38"/>
      <c r="PFN39" s="38"/>
      <c r="PFO39" s="38"/>
      <c r="PFP39" s="38"/>
      <c r="PFQ39" s="38"/>
      <c r="PFR39" s="38"/>
      <c r="PFS39" s="38"/>
      <c r="PFT39" s="38"/>
      <c r="PFU39" s="38"/>
      <c r="PFV39" s="38"/>
      <c r="PFW39" s="38"/>
      <c r="PFX39" s="38"/>
      <c r="PFY39" s="38"/>
      <c r="PFZ39" s="38"/>
      <c r="PGA39" s="38"/>
      <c r="PGB39" s="38"/>
      <c r="PGC39" s="38"/>
      <c r="PGD39" s="38"/>
      <c r="PGE39" s="38"/>
      <c r="PGF39" s="38"/>
      <c r="PGG39" s="38"/>
      <c r="PGH39" s="38"/>
      <c r="PGI39" s="38"/>
      <c r="PGJ39" s="38"/>
      <c r="PGK39" s="38"/>
      <c r="PGL39" s="38"/>
      <c r="PGM39" s="38"/>
      <c r="PGN39" s="38"/>
      <c r="PGO39" s="38"/>
      <c r="PGP39" s="38"/>
      <c r="PGQ39" s="38"/>
      <c r="PGR39" s="38"/>
      <c r="PGS39" s="38"/>
      <c r="PGT39" s="38"/>
      <c r="PGU39" s="38"/>
      <c r="PGV39" s="38"/>
      <c r="PGW39" s="38"/>
      <c r="PGX39" s="38"/>
      <c r="PGY39" s="38"/>
      <c r="PGZ39" s="38"/>
      <c r="PHA39" s="38"/>
      <c r="PHB39" s="38"/>
      <c r="PHC39" s="38"/>
      <c r="PHD39" s="38"/>
      <c r="PHE39" s="38"/>
      <c r="PHF39" s="38"/>
      <c r="PHG39" s="38"/>
      <c r="PHH39" s="38"/>
      <c r="PHI39" s="38"/>
      <c r="PHJ39" s="38"/>
      <c r="PHK39" s="38"/>
      <c r="PHL39" s="38"/>
      <c r="PHM39" s="38"/>
      <c r="PHN39" s="38"/>
      <c r="PHO39" s="38"/>
      <c r="PHP39" s="38"/>
      <c r="PHQ39" s="38"/>
      <c r="PHR39" s="38"/>
      <c r="PHS39" s="38"/>
      <c r="PHT39" s="38"/>
      <c r="PHU39" s="38"/>
      <c r="PHV39" s="38"/>
      <c r="PHW39" s="38"/>
      <c r="PHX39" s="38"/>
      <c r="PHY39" s="38"/>
      <c r="PHZ39" s="38"/>
      <c r="PIA39" s="38"/>
      <c r="PIB39" s="38"/>
      <c r="PIC39" s="38"/>
      <c r="PID39" s="38"/>
      <c r="PIE39" s="38"/>
      <c r="PIF39" s="38"/>
      <c r="PIG39" s="38"/>
      <c r="PIH39" s="38"/>
      <c r="PII39" s="38"/>
      <c r="PIJ39" s="38"/>
      <c r="PIK39" s="38"/>
      <c r="PIL39" s="38"/>
      <c r="PIM39" s="38"/>
      <c r="PIN39" s="38"/>
      <c r="PIO39" s="38"/>
      <c r="PIP39" s="38"/>
      <c r="PIQ39" s="38"/>
      <c r="PIR39" s="38"/>
      <c r="PIS39" s="38"/>
      <c r="PIT39" s="38"/>
      <c r="PIU39" s="38"/>
      <c r="PIV39" s="38"/>
      <c r="PIW39" s="38"/>
      <c r="PIX39" s="38"/>
      <c r="PIY39" s="38"/>
      <c r="PIZ39" s="38"/>
      <c r="PJA39" s="38"/>
      <c r="PJB39" s="38"/>
      <c r="PJC39" s="38"/>
      <c r="PJD39" s="38"/>
      <c r="PJE39" s="38"/>
      <c r="PJF39" s="38"/>
      <c r="PJG39" s="38"/>
      <c r="PJH39" s="38"/>
      <c r="PJI39" s="38"/>
      <c r="PJJ39" s="38"/>
      <c r="PJK39" s="38"/>
      <c r="PJL39" s="38"/>
      <c r="PJM39" s="38"/>
      <c r="PJN39" s="38"/>
      <c r="PJO39" s="38"/>
      <c r="PJP39" s="38"/>
      <c r="PJQ39" s="38"/>
      <c r="PJR39" s="38"/>
      <c r="PJS39" s="38"/>
      <c r="PJT39" s="38"/>
      <c r="PJU39" s="38"/>
      <c r="PJV39" s="38"/>
      <c r="PJW39" s="38"/>
      <c r="PJX39" s="38"/>
      <c r="PJY39" s="38"/>
      <c r="PJZ39" s="38"/>
      <c r="PKA39" s="38"/>
      <c r="PKB39" s="38"/>
      <c r="PKC39" s="38"/>
      <c r="PKD39" s="38"/>
      <c r="PKE39" s="38"/>
      <c r="PKF39" s="38"/>
      <c r="PKG39" s="38"/>
      <c r="PKH39" s="38"/>
      <c r="PKI39" s="38"/>
      <c r="PKJ39" s="38"/>
      <c r="PKK39" s="38"/>
      <c r="PKL39" s="38"/>
      <c r="PKM39" s="38"/>
      <c r="PKN39" s="38"/>
      <c r="PKO39" s="38"/>
      <c r="PKP39" s="38"/>
      <c r="PKQ39" s="38"/>
      <c r="PKR39" s="38"/>
      <c r="PKS39" s="38"/>
      <c r="PKT39" s="38"/>
      <c r="PKU39" s="38"/>
      <c r="PKV39" s="38"/>
      <c r="PKW39" s="38"/>
      <c r="PKX39" s="38"/>
      <c r="PKY39" s="38"/>
      <c r="PKZ39" s="38"/>
      <c r="PLA39" s="38"/>
      <c r="PLB39" s="38"/>
      <c r="PLC39" s="38"/>
      <c r="PLD39" s="38"/>
      <c r="PLE39" s="38"/>
      <c r="PLF39" s="38"/>
      <c r="PLG39" s="38"/>
      <c r="PLH39" s="38"/>
      <c r="PLI39" s="38"/>
      <c r="PLJ39" s="38"/>
      <c r="PLK39" s="38"/>
      <c r="PLL39" s="38"/>
      <c r="PLM39" s="38"/>
      <c r="PLN39" s="38"/>
      <c r="PLO39" s="38"/>
      <c r="PLP39" s="38"/>
      <c r="PLQ39" s="38"/>
      <c r="PLR39" s="38"/>
      <c r="PLS39" s="38"/>
      <c r="PLT39" s="38"/>
      <c r="PLU39" s="38"/>
      <c r="PLV39" s="38"/>
      <c r="PLW39" s="38"/>
      <c r="PLX39" s="38"/>
      <c r="PLY39" s="38"/>
      <c r="PLZ39" s="38"/>
      <c r="PMA39" s="38"/>
      <c r="PMB39" s="38"/>
      <c r="PMC39" s="38"/>
      <c r="PMD39" s="38"/>
      <c r="PME39" s="38"/>
      <c r="PMF39" s="38"/>
      <c r="PMG39" s="38"/>
      <c r="PMH39" s="38"/>
      <c r="PMI39" s="38"/>
      <c r="PMJ39" s="38"/>
      <c r="PMK39" s="38"/>
      <c r="PML39" s="38"/>
      <c r="PMM39" s="38"/>
      <c r="PMN39" s="38"/>
      <c r="PMO39" s="38"/>
      <c r="PMP39" s="38"/>
      <c r="PMQ39" s="38"/>
      <c r="PMR39" s="38"/>
      <c r="PMS39" s="38"/>
      <c r="PMT39" s="38"/>
      <c r="PMU39" s="38"/>
      <c r="PMV39" s="38"/>
      <c r="PMW39" s="38"/>
      <c r="PMX39" s="38"/>
      <c r="PMY39" s="38"/>
      <c r="PMZ39" s="38"/>
      <c r="PNA39" s="38"/>
      <c r="PNB39" s="38"/>
      <c r="PNC39" s="38"/>
      <c r="PND39" s="38"/>
      <c r="PNE39" s="38"/>
      <c r="PNF39" s="38"/>
      <c r="PNG39" s="38"/>
      <c r="PNH39" s="38"/>
      <c r="PNI39" s="38"/>
      <c r="PNJ39" s="38"/>
      <c r="PNK39" s="38"/>
      <c r="PNL39" s="38"/>
      <c r="PNM39" s="38"/>
      <c r="PNN39" s="38"/>
      <c r="PNO39" s="38"/>
      <c r="PNP39" s="38"/>
      <c r="PNQ39" s="38"/>
      <c r="PNR39" s="38"/>
      <c r="PNS39" s="38"/>
      <c r="PNT39" s="38"/>
      <c r="PNU39" s="38"/>
      <c r="PNV39" s="38"/>
      <c r="PNW39" s="38"/>
      <c r="PNX39" s="38"/>
      <c r="PNY39" s="38"/>
      <c r="PNZ39" s="38"/>
      <c r="POA39" s="38"/>
      <c r="POB39" s="38"/>
      <c r="POC39" s="38"/>
      <c r="POD39" s="38"/>
      <c r="POE39" s="38"/>
      <c r="POF39" s="38"/>
      <c r="POG39" s="38"/>
      <c r="POH39" s="38"/>
      <c r="POI39" s="38"/>
      <c r="POJ39" s="38"/>
      <c r="POK39" s="38"/>
      <c r="POL39" s="38"/>
      <c r="POM39" s="38"/>
      <c r="PON39" s="38"/>
      <c r="POO39" s="38"/>
      <c r="POP39" s="38"/>
      <c r="POQ39" s="38"/>
      <c r="POR39" s="38"/>
      <c r="POS39" s="38"/>
      <c r="POT39" s="38"/>
      <c r="POU39" s="38"/>
      <c r="POV39" s="38"/>
      <c r="POW39" s="38"/>
      <c r="POX39" s="38"/>
      <c r="POY39" s="38"/>
      <c r="POZ39" s="38"/>
      <c r="PPA39" s="38"/>
      <c r="PPB39" s="38"/>
      <c r="PPC39" s="38"/>
      <c r="PPD39" s="38"/>
      <c r="PPE39" s="38"/>
      <c r="PPF39" s="38"/>
      <c r="PPG39" s="38"/>
      <c r="PPH39" s="38"/>
      <c r="PPI39" s="38"/>
      <c r="PPJ39" s="38"/>
      <c r="PPK39" s="38"/>
      <c r="PPL39" s="38"/>
      <c r="PPM39" s="38"/>
      <c r="PPN39" s="38"/>
      <c r="PPO39" s="38"/>
      <c r="PPP39" s="38"/>
      <c r="PPQ39" s="38"/>
      <c r="PPR39" s="38"/>
      <c r="PPS39" s="38"/>
      <c r="PPT39" s="38"/>
      <c r="PPU39" s="38"/>
      <c r="PPV39" s="38"/>
      <c r="PPW39" s="38"/>
      <c r="PPX39" s="38"/>
      <c r="PPY39" s="38"/>
      <c r="PPZ39" s="38"/>
      <c r="PQA39" s="38"/>
      <c r="PQB39" s="38"/>
      <c r="PQC39" s="38"/>
      <c r="PQD39" s="38"/>
      <c r="PQE39" s="38"/>
      <c r="PQF39" s="38"/>
      <c r="PQG39" s="38"/>
      <c r="PQH39" s="38"/>
      <c r="PQI39" s="38"/>
      <c r="PQJ39" s="38"/>
      <c r="PQK39" s="38"/>
      <c r="PQL39" s="38"/>
      <c r="PQM39" s="38"/>
      <c r="PQN39" s="38"/>
      <c r="PQO39" s="38"/>
      <c r="PQP39" s="38"/>
      <c r="PQQ39" s="38"/>
      <c r="PQR39" s="38"/>
      <c r="PQS39" s="38"/>
      <c r="PQT39" s="38"/>
      <c r="PQU39" s="38"/>
      <c r="PQV39" s="38"/>
      <c r="PQW39" s="38"/>
      <c r="PQX39" s="38"/>
      <c r="PQY39" s="38"/>
      <c r="PQZ39" s="38"/>
      <c r="PRA39" s="38"/>
      <c r="PRB39" s="38"/>
      <c r="PRC39" s="38"/>
      <c r="PRD39" s="38"/>
      <c r="PRE39" s="38"/>
      <c r="PRF39" s="38"/>
      <c r="PRG39" s="38"/>
      <c r="PRH39" s="38"/>
      <c r="PRI39" s="38"/>
      <c r="PRJ39" s="38"/>
      <c r="PRK39" s="38"/>
      <c r="PRL39" s="38"/>
      <c r="PRM39" s="38"/>
      <c r="PRN39" s="38"/>
      <c r="PRO39" s="38"/>
      <c r="PRP39" s="38"/>
      <c r="PRQ39" s="38"/>
      <c r="PRR39" s="38"/>
      <c r="PRS39" s="38"/>
      <c r="PRT39" s="38"/>
      <c r="PRU39" s="38"/>
      <c r="PRV39" s="38"/>
      <c r="PRW39" s="38"/>
      <c r="PRX39" s="38"/>
      <c r="PRY39" s="38"/>
      <c r="PRZ39" s="38"/>
      <c r="PSA39" s="38"/>
      <c r="PSB39" s="38"/>
      <c r="PSC39" s="38"/>
      <c r="PSD39" s="38"/>
      <c r="PSE39" s="38"/>
      <c r="PSF39" s="38"/>
      <c r="PSG39" s="38"/>
      <c r="PSH39" s="38"/>
      <c r="PSI39" s="38"/>
      <c r="PSJ39" s="38"/>
      <c r="PSK39" s="38"/>
      <c r="PSL39" s="38"/>
      <c r="PSM39" s="38"/>
      <c r="PSN39" s="38"/>
      <c r="PSO39" s="38"/>
      <c r="PSP39" s="38"/>
      <c r="PSQ39" s="38"/>
      <c r="PSR39" s="38"/>
      <c r="PSS39" s="38"/>
      <c r="PST39" s="38"/>
      <c r="PSU39" s="38"/>
      <c r="PSV39" s="38"/>
      <c r="PSW39" s="38"/>
      <c r="PSX39" s="38"/>
      <c r="PSY39" s="38"/>
      <c r="PSZ39" s="38"/>
      <c r="PTA39" s="38"/>
      <c r="PTB39" s="38"/>
      <c r="PTC39" s="38"/>
      <c r="PTD39" s="38"/>
      <c r="PTE39" s="38"/>
      <c r="PTF39" s="38"/>
      <c r="PTG39" s="38"/>
      <c r="PTH39" s="38"/>
      <c r="PTI39" s="38"/>
      <c r="PTJ39" s="38"/>
      <c r="PTK39" s="38"/>
      <c r="PTL39" s="38"/>
      <c r="PTM39" s="38"/>
      <c r="PTN39" s="38"/>
      <c r="PTO39" s="38"/>
      <c r="PTP39" s="38"/>
      <c r="PTQ39" s="38"/>
      <c r="PTR39" s="38"/>
      <c r="PTS39" s="38"/>
      <c r="PTT39" s="38"/>
      <c r="PTU39" s="38"/>
      <c r="PTV39" s="38"/>
      <c r="PTW39" s="38"/>
      <c r="PTX39" s="38"/>
      <c r="PTY39" s="38"/>
      <c r="PTZ39" s="38"/>
      <c r="PUA39" s="38"/>
      <c r="PUB39" s="38"/>
      <c r="PUC39" s="38"/>
      <c r="PUD39" s="38"/>
      <c r="PUE39" s="38"/>
      <c r="PUF39" s="38"/>
      <c r="PUG39" s="38"/>
      <c r="PUH39" s="38"/>
      <c r="PUI39" s="38"/>
      <c r="PUJ39" s="38"/>
      <c r="PUK39" s="38"/>
      <c r="PUL39" s="38"/>
      <c r="PUM39" s="38"/>
      <c r="PUN39" s="38"/>
      <c r="PUO39" s="38"/>
      <c r="PUP39" s="38"/>
      <c r="PUQ39" s="38"/>
      <c r="PUR39" s="38"/>
      <c r="PUS39" s="38"/>
      <c r="PUT39" s="38"/>
      <c r="PUU39" s="38"/>
      <c r="PUV39" s="38"/>
      <c r="PUW39" s="38"/>
      <c r="PUX39" s="38"/>
      <c r="PUY39" s="38"/>
      <c r="PUZ39" s="38"/>
      <c r="PVA39" s="38"/>
      <c r="PVB39" s="38"/>
      <c r="PVC39" s="38"/>
      <c r="PVD39" s="38"/>
      <c r="PVE39" s="38"/>
      <c r="PVF39" s="38"/>
      <c r="PVG39" s="38"/>
      <c r="PVH39" s="38"/>
      <c r="PVI39" s="38"/>
      <c r="PVJ39" s="38"/>
      <c r="PVK39" s="38"/>
      <c r="PVL39" s="38"/>
      <c r="PVM39" s="38"/>
      <c r="PVN39" s="38"/>
      <c r="PVO39" s="38"/>
      <c r="PVP39" s="38"/>
      <c r="PVQ39" s="38"/>
      <c r="PVR39" s="38"/>
      <c r="PVS39" s="38"/>
      <c r="PVT39" s="38"/>
      <c r="PVU39" s="38"/>
      <c r="PVV39" s="38"/>
      <c r="PVW39" s="38"/>
      <c r="PVX39" s="38"/>
      <c r="PVY39" s="38"/>
      <c r="PVZ39" s="38"/>
      <c r="PWA39" s="38"/>
      <c r="PWB39" s="38"/>
      <c r="PWC39" s="38"/>
      <c r="PWD39" s="38"/>
      <c r="PWE39" s="38"/>
      <c r="PWF39" s="38"/>
      <c r="PWG39" s="38"/>
      <c r="PWH39" s="38"/>
      <c r="PWI39" s="38"/>
      <c r="PWJ39" s="38"/>
      <c r="PWK39" s="38"/>
      <c r="PWL39" s="38"/>
      <c r="PWM39" s="38"/>
      <c r="PWN39" s="38"/>
      <c r="PWO39" s="38"/>
      <c r="PWP39" s="38"/>
      <c r="PWQ39" s="38"/>
      <c r="PWR39" s="38"/>
      <c r="PWS39" s="38"/>
      <c r="PWT39" s="38"/>
      <c r="PWU39" s="38"/>
      <c r="PWV39" s="38"/>
      <c r="PWW39" s="38"/>
      <c r="PWX39" s="38"/>
      <c r="PWY39" s="38"/>
      <c r="PWZ39" s="38"/>
      <c r="PXA39" s="38"/>
      <c r="PXB39" s="38"/>
      <c r="PXC39" s="38"/>
      <c r="PXD39" s="38"/>
      <c r="PXE39" s="38"/>
      <c r="PXF39" s="38"/>
      <c r="PXG39" s="38"/>
      <c r="PXH39" s="38"/>
      <c r="PXI39" s="38"/>
      <c r="PXJ39" s="38"/>
      <c r="PXK39" s="38"/>
      <c r="PXL39" s="38"/>
      <c r="PXM39" s="38"/>
      <c r="PXN39" s="38"/>
      <c r="PXO39" s="38"/>
      <c r="PXP39" s="38"/>
      <c r="PXQ39" s="38"/>
      <c r="PXR39" s="38"/>
      <c r="PXS39" s="38"/>
      <c r="PXT39" s="38"/>
      <c r="PXU39" s="38"/>
      <c r="PXV39" s="38"/>
      <c r="PXW39" s="38"/>
      <c r="PXX39" s="38"/>
      <c r="PXY39" s="38"/>
      <c r="PXZ39" s="38"/>
      <c r="PYA39" s="38"/>
      <c r="PYB39" s="38"/>
      <c r="PYC39" s="38"/>
      <c r="PYD39" s="38"/>
      <c r="PYE39" s="38"/>
      <c r="PYF39" s="38"/>
      <c r="PYG39" s="38"/>
      <c r="PYH39" s="38"/>
      <c r="PYI39" s="38"/>
      <c r="PYJ39" s="38"/>
      <c r="PYK39" s="38"/>
      <c r="PYL39" s="38"/>
      <c r="PYM39" s="38"/>
      <c r="PYN39" s="38"/>
      <c r="PYO39" s="38"/>
      <c r="PYP39" s="38"/>
      <c r="PYQ39" s="38"/>
      <c r="PYR39" s="38"/>
      <c r="PYS39" s="38"/>
      <c r="PYT39" s="38"/>
      <c r="PYU39" s="38"/>
      <c r="PYV39" s="38"/>
      <c r="PYW39" s="38"/>
      <c r="PYX39" s="38"/>
      <c r="PYY39" s="38"/>
      <c r="PYZ39" s="38"/>
      <c r="PZA39" s="38"/>
      <c r="PZB39" s="38"/>
      <c r="PZC39" s="38"/>
      <c r="PZD39" s="38"/>
      <c r="PZE39" s="38"/>
      <c r="PZF39" s="38"/>
      <c r="PZG39" s="38"/>
      <c r="PZH39" s="38"/>
      <c r="PZI39" s="38"/>
      <c r="PZJ39" s="38"/>
      <c r="PZK39" s="38"/>
      <c r="PZL39" s="38"/>
      <c r="PZM39" s="38"/>
      <c r="PZN39" s="38"/>
      <c r="PZO39" s="38"/>
      <c r="PZP39" s="38"/>
      <c r="PZQ39" s="38"/>
      <c r="PZR39" s="38"/>
      <c r="PZS39" s="38"/>
      <c r="PZT39" s="38"/>
      <c r="PZU39" s="38"/>
      <c r="PZV39" s="38"/>
      <c r="PZW39" s="38"/>
      <c r="PZX39" s="38"/>
      <c r="PZY39" s="38"/>
      <c r="PZZ39" s="38"/>
      <c r="QAA39" s="38"/>
      <c r="QAB39" s="38"/>
      <c r="QAC39" s="38"/>
      <c r="QAD39" s="38"/>
      <c r="QAE39" s="38"/>
      <c r="QAF39" s="38"/>
      <c r="QAG39" s="38"/>
      <c r="QAH39" s="38"/>
      <c r="QAI39" s="38"/>
      <c r="QAJ39" s="38"/>
      <c r="QAK39" s="38"/>
      <c r="QAL39" s="38"/>
      <c r="QAM39" s="38"/>
      <c r="QAN39" s="38"/>
      <c r="QAO39" s="38"/>
      <c r="QAP39" s="38"/>
      <c r="QAQ39" s="38"/>
      <c r="QAR39" s="38"/>
      <c r="QAS39" s="38"/>
      <c r="QAT39" s="38"/>
      <c r="QAU39" s="38"/>
      <c r="QAV39" s="38"/>
      <c r="QAW39" s="38"/>
      <c r="QAX39" s="38"/>
      <c r="QAY39" s="38"/>
      <c r="QAZ39" s="38"/>
      <c r="QBA39" s="38"/>
      <c r="QBB39" s="38"/>
      <c r="QBC39" s="38"/>
      <c r="QBD39" s="38"/>
      <c r="QBE39" s="38"/>
      <c r="QBF39" s="38"/>
      <c r="QBG39" s="38"/>
      <c r="QBH39" s="38"/>
      <c r="QBI39" s="38"/>
      <c r="QBJ39" s="38"/>
      <c r="QBK39" s="38"/>
      <c r="QBL39" s="38"/>
      <c r="QBM39" s="38"/>
      <c r="QBN39" s="38"/>
      <c r="QBO39" s="38"/>
      <c r="QBP39" s="38"/>
      <c r="QBQ39" s="38"/>
      <c r="QBR39" s="38"/>
      <c r="QBS39" s="38"/>
      <c r="QBT39" s="38"/>
      <c r="QBU39" s="38"/>
      <c r="QBV39" s="38"/>
      <c r="QBW39" s="38"/>
      <c r="QBX39" s="38"/>
      <c r="QBY39" s="38"/>
      <c r="QBZ39" s="38"/>
      <c r="QCA39" s="38"/>
      <c r="QCB39" s="38"/>
      <c r="QCC39" s="38"/>
      <c r="QCD39" s="38"/>
      <c r="QCE39" s="38"/>
      <c r="QCF39" s="38"/>
      <c r="QCG39" s="38"/>
      <c r="QCH39" s="38"/>
      <c r="QCI39" s="38"/>
      <c r="QCJ39" s="38"/>
      <c r="QCK39" s="38"/>
      <c r="QCL39" s="38"/>
      <c r="QCM39" s="38"/>
      <c r="QCN39" s="38"/>
      <c r="QCO39" s="38"/>
      <c r="QCP39" s="38"/>
      <c r="QCQ39" s="38"/>
      <c r="QCR39" s="38"/>
      <c r="QCS39" s="38"/>
      <c r="QCT39" s="38"/>
      <c r="QCU39" s="38"/>
      <c r="QCV39" s="38"/>
      <c r="QCW39" s="38"/>
      <c r="QCX39" s="38"/>
      <c r="QCY39" s="38"/>
      <c r="QCZ39" s="38"/>
      <c r="QDA39" s="38"/>
      <c r="QDB39" s="38"/>
      <c r="QDC39" s="38"/>
      <c r="QDD39" s="38"/>
      <c r="QDE39" s="38"/>
      <c r="QDF39" s="38"/>
      <c r="QDG39" s="38"/>
      <c r="QDH39" s="38"/>
      <c r="QDI39" s="38"/>
      <c r="QDJ39" s="38"/>
      <c r="QDK39" s="38"/>
      <c r="QDL39" s="38"/>
      <c r="QDM39" s="38"/>
      <c r="QDN39" s="38"/>
      <c r="QDO39" s="38"/>
      <c r="QDP39" s="38"/>
      <c r="QDQ39" s="38"/>
      <c r="QDR39" s="38"/>
      <c r="QDS39" s="38"/>
      <c r="QDT39" s="38"/>
      <c r="QDU39" s="38"/>
      <c r="QDV39" s="38"/>
      <c r="QDW39" s="38"/>
      <c r="QDX39" s="38"/>
      <c r="QDY39" s="38"/>
      <c r="QDZ39" s="38"/>
      <c r="QEA39" s="38"/>
      <c r="QEB39" s="38"/>
      <c r="QEC39" s="38"/>
      <c r="QED39" s="38"/>
      <c r="QEE39" s="38"/>
      <c r="QEF39" s="38"/>
      <c r="QEG39" s="38"/>
      <c r="QEH39" s="38"/>
      <c r="QEI39" s="38"/>
      <c r="QEJ39" s="38"/>
      <c r="QEK39" s="38"/>
      <c r="QEL39" s="38"/>
      <c r="QEM39" s="38"/>
      <c r="QEN39" s="38"/>
      <c r="QEO39" s="38"/>
      <c r="QEP39" s="38"/>
      <c r="QEQ39" s="38"/>
      <c r="QER39" s="38"/>
      <c r="QES39" s="38"/>
      <c r="QET39" s="38"/>
      <c r="QEU39" s="38"/>
      <c r="QEV39" s="38"/>
      <c r="QEW39" s="38"/>
      <c r="QEX39" s="38"/>
      <c r="QEY39" s="38"/>
      <c r="QEZ39" s="38"/>
      <c r="QFA39" s="38"/>
      <c r="QFB39" s="38"/>
      <c r="QFC39" s="38"/>
      <c r="QFD39" s="38"/>
      <c r="QFE39" s="38"/>
      <c r="QFF39" s="38"/>
      <c r="QFG39" s="38"/>
      <c r="QFH39" s="38"/>
      <c r="QFI39" s="38"/>
      <c r="QFJ39" s="38"/>
      <c r="QFK39" s="38"/>
      <c r="QFL39" s="38"/>
      <c r="QFM39" s="38"/>
      <c r="QFN39" s="38"/>
      <c r="QFO39" s="38"/>
      <c r="QFP39" s="38"/>
      <c r="QFQ39" s="38"/>
      <c r="QFR39" s="38"/>
      <c r="QFS39" s="38"/>
      <c r="QFT39" s="38"/>
      <c r="QFU39" s="38"/>
      <c r="QFV39" s="38"/>
      <c r="QFW39" s="38"/>
      <c r="QFX39" s="38"/>
      <c r="QFY39" s="38"/>
      <c r="QFZ39" s="38"/>
      <c r="QGA39" s="38"/>
      <c r="QGB39" s="38"/>
      <c r="QGC39" s="38"/>
      <c r="QGD39" s="38"/>
      <c r="QGE39" s="38"/>
      <c r="QGF39" s="38"/>
      <c r="QGG39" s="38"/>
      <c r="QGH39" s="38"/>
      <c r="QGI39" s="38"/>
      <c r="QGJ39" s="38"/>
      <c r="QGK39" s="38"/>
      <c r="QGL39" s="38"/>
      <c r="QGM39" s="38"/>
      <c r="QGN39" s="38"/>
      <c r="QGO39" s="38"/>
      <c r="QGP39" s="38"/>
      <c r="QGQ39" s="38"/>
      <c r="QGR39" s="38"/>
      <c r="QGS39" s="38"/>
      <c r="QGT39" s="38"/>
      <c r="QGU39" s="38"/>
      <c r="QGV39" s="38"/>
      <c r="QGW39" s="38"/>
      <c r="QGX39" s="38"/>
      <c r="QGY39" s="38"/>
      <c r="QGZ39" s="38"/>
      <c r="QHA39" s="38"/>
      <c r="QHB39" s="38"/>
      <c r="QHC39" s="38"/>
      <c r="QHD39" s="38"/>
      <c r="QHE39" s="38"/>
      <c r="QHF39" s="38"/>
      <c r="QHG39" s="38"/>
      <c r="QHH39" s="38"/>
      <c r="QHI39" s="38"/>
      <c r="QHJ39" s="38"/>
      <c r="QHK39" s="38"/>
      <c r="QHL39" s="38"/>
      <c r="QHM39" s="38"/>
      <c r="QHN39" s="38"/>
      <c r="QHO39" s="38"/>
      <c r="QHP39" s="38"/>
      <c r="QHQ39" s="38"/>
      <c r="QHR39" s="38"/>
      <c r="QHS39" s="38"/>
      <c r="QHT39" s="38"/>
      <c r="QHU39" s="38"/>
      <c r="QHV39" s="38"/>
      <c r="QHW39" s="38"/>
      <c r="QHX39" s="38"/>
      <c r="QHY39" s="38"/>
      <c r="QHZ39" s="38"/>
      <c r="QIA39" s="38"/>
      <c r="QIB39" s="38"/>
      <c r="QIC39" s="38"/>
      <c r="QID39" s="38"/>
      <c r="QIE39" s="38"/>
      <c r="QIF39" s="38"/>
      <c r="QIG39" s="38"/>
      <c r="QIH39" s="38"/>
      <c r="QII39" s="38"/>
      <c r="QIJ39" s="38"/>
      <c r="QIK39" s="38"/>
      <c r="QIL39" s="38"/>
      <c r="QIM39" s="38"/>
      <c r="QIN39" s="38"/>
      <c r="QIO39" s="38"/>
      <c r="QIP39" s="38"/>
      <c r="QIQ39" s="38"/>
      <c r="QIR39" s="38"/>
      <c r="QIS39" s="38"/>
      <c r="QIT39" s="38"/>
      <c r="QIU39" s="38"/>
      <c r="QIV39" s="38"/>
      <c r="QIW39" s="38"/>
      <c r="QIX39" s="38"/>
      <c r="QIY39" s="38"/>
      <c r="QIZ39" s="38"/>
      <c r="QJA39" s="38"/>
      <c r="QJB39" s="38"/>
      <c r="QJC39" s="38"/>
      <c r="QJD39" s="38"/>
      <c r="QJE39" s="38"/>
      <c r="QJF39" s="38"/>
      <c r="QJG39" s="38"/>
      <c r="QJH39" s="38"/>
      <c r="QJI39" s="38"/>
      <c r="QJJ39" s="38"/>
      <c r="QJK39" s="38"/>
      <c r="QJL39" s="38"/>
      <c r="QJM39" s="38"/>
      <c r="QJN39" s="38"/>
      <c r="QJO39" s="38"/>
      <c r="QJP39" s="38"/>
      <c r="QJQ39" s="38"/>
      <c r="QJR39" s="38"/>
      <c r="QJS39" s="38"/>
      <c r="QJT39" s="38"/>
      <c r="QJU39" s="38"/>
      <c r="QJV39" s="38"/>
      <c r="QJW39" s="38"/>
      <c r="QJX39" s="38"/>
      <c r="QJY39" s="38"/>
      <c r="QJZ39" s="38"/>
      <c r="QKA39" s="38"/>
      <c r="QKB39" s="38"/>
      <c r="QKC39" s="38"/>
      <c r="QKD39" s="38"/>
      <c r="QKE39" s="38"/>
      <c r="QKF39" s="38"/>
      <c r="QKG39" s="38"/>
      <c r="QKH39" s="38"/>
      <c r="QKI39" s="38"/>
      <c r="QKJ39" s="38"/>
      <c r="QKK39" s="38"/>
      <c r="QKL39" s="38"/>
      <c r="QKM39" s="38"/>
      <c r="QKN39" s="38"/>
      <c r="QKO39" s="38"/>
      <c r="QKP39" s="38"/>
      <c r="QKQ39" s="38"/>
      <c r="QKR39" s="38"/>
      <c r="QKS39" s="38"/>
      <c r="QKT39" s="38"/>
      <c r="QKU39" s="38"/>
      <c r="QKV39" s="38"/>
      <c r="QKW39" s="38"/>
      <c r="QKX39" s="38"/>
      <c r="QKY39" s="38"/>
      <c r="QKZ39" s="38"/>
      <c r="QLA39" s="38"/>
      <c r="QLB39" s="38"/>
      <c r="QLC39" s="38"/>
      <c r="QLD39" s="38"/>
      <c r="QLE39" s="38"/>
      <c r="QLF39" s="38"/>
      <c r="QLG39" s="38"/>
      <c r="QLH39" s="38"/>
      <c r="QLI39" s="38"/>
      <c r="QLJ39" s="38"/>
      <c r="QLK39" s="38"/>
      <c r="QLL39" s="38"/>
      <c r="QLM39" s="38"/>
      <c r="QLN39" s="38"/>
      <c r="QLO39" s="38"/>
      <c r="QLP39" s="38"/>
      <c r="QLQ39" s="38"/>
      <c r="QLR39" s="38"/>
      <c r="QLS39" s="38"/>
      <c r="QLT39" s="38"/>
      <c r="QLU39" s="38"/>
      <c r="QLV39" s="38"/>
      <c r="QLW39" s="38"/>
      <c r="QLX39" s="38"/>
      <c r="QLY39" s="38"/>
      <c r="QLZ39" s="38"/>
      <c r="QMA39" s="38"/>
      <c r="QMB39" s="38"/>
      <c r="QMC39" s="38"/>
      <c r="QMD39" s="38"/>
      <c r="QME39" s="38"/>
      <c r="QMF39" s="38"/>
      <c r="QMG39" s="38"/>
      <c r="QMH39" s="38"/>
      <c r="QMI39" s="38"/>
      <c r="QMJ39" s="38"/>
      <c r="QMK39" s="38"/>
      <c r="QML39" s="38"/>
      <c r="QMM39" s="38"/>
      <c r="QMN39" s="38"/>
      <c r="QMO39" s="38"/>
      <c r="QMP39" s="38"/>
      <c r="QMQ39" s="38"/>
      <c r="QMR39" s="38"/>
      <c r="QMS39" s="38"/>
      <c r="QMT39" s="38"/>
      <c r="QMU39" s="38"/>
      <c r="QMV39" s="38"/>
      <c r="QMW39" s="38"/>
      <c r="QMX39" s="38"/>
      <c r="QMY39" s="38"/>
      <c r="QMZ39" s="38"/>
      <c r="QNA39" s="38"/>
      <c r="QNB39" s="38"/>
      <c r="QNC39" s="38"/>
      <c r="QND39" s="38"/>
      <c r="QNE39" s="38"/>
      <c r="QNF39" s="38"/>
      <c r="QNG39" s="38"/>
      <c r="QNH39" s="38"/>
      <c r="QNI39" s="38"/>
      <c r="QNJ39" s="38"/>
      <c r="QNK39" s="38"/>
      <c r="QNL39" s="38"/>
      <c r="QNM39" s="38"/>
      <c r="QNN39" s="38"/>
      <c r="QNO39" s="38"/>
      <c r="QNP39" s="38"/>
      <c r="QNQ39" s="38"/>
      <c r="QNR39" s="38"/>
      <c r="QNS39" s="38"/>
      <c r="QNT39" s="38"/>
      <c r="QNU39" s="38"/>
      <c r="QNV39" s="38"/>
      <c r="QNW39" s="38"/>
      <c r="QNX39" s="38"/>
      <c r="QNY39" s="38"/>
      <c r="QNZ39" s="38"/>
      <c r="QOA39" s="38"/>
      <c r="QOB39" s="38"/>
      <c r="QOC39" s="38"/>
      <c r="QOD39" s="38"/>
      <c r="QOE39" s="38"/>
      <c r="QOF39" s="38"/>
      <c r="QOG39" s="38"/>
      <c r="QOH39" s="38"/>
      <c r="QOI39" s="38"/>
      <c r="QOJ39" s="38"/>
      <c r="QOK39" s="38"/>
      <c r="QOL39" s="38"/>
      <c r="QOM39" s="38"/>
      <c r="QON39" s="38"/>
      <c r="QOO39" s="38"/>
      <c r="QOP39" s="38"/>
      <c r="QOQ39" s="38"/>
      <c r="QOR39" s="38"/>
      <c r="QOS39" s="38"/>
      <c r="QOT39" s="38"/>
      <c r="QOU39" s="38"/>
      <c r="QOV39" s="38"/>
      <c r="QOW39" s="38"/>
      <c r="QOX39" s="38"/>
      <c r="QOY39" s="38"/>
      <c r="QOZ39" s="38"/>
      <c r="QPA39" s="38"/>
      <c r="QPB39" s="38"/>
      <c r="QPC39" s="38"/>
      <c r="QPD39" s="38"/>
      <c r="QPE39" s="38"/>
      <c r="QPF39" s="38"/>
      <c r="QPG39" s="38"/>
      <c r="QPH39" s="38"/>
      <c r="QPI39" s="38"/>
      <c r="QPJ39" s="38"/>
      <c r="QPK39" s="38"/>
      <c r="QPL39" s="38"/>
      <c r="QPM39" s="38"/>
      <c r="QPN39" s="38"/>
      <c r="QPO39" s="38"/>
      <c r="QPP39" s="38"/>
      <c r="QPQ39" s="38"/>
      <c r="QPR39" s="38"/>
      <c r="QPS39" s="38"/>
      <c r="QPT39" s="38"/>
      <c r="QPU39" s="38"/>
      <c r="QPV39" s="38"/>
      <c r="QPW39" s="38"/>
      <c r="QPX39" s="38"/>
      <c r="QPY39" s="38"/>
      <c r="QPZ39" s="38"/>
      <c r="QQA39" s="38"/>
      <c r="QQB39" s="38"/>
      <c r="QQC39" s="38"/>
      <c r="QQD39" s="38"/>
      <c r="QQE39" s="38"/>
      <c r="QQF39" s="38"/>
      <c r="QQG39" s="38"/>
      <c r="QQH39" s="38"/>
      <c r="QQI39" s="38"/>
      <c r="QQJ39" s="38"/>
      <c r="QQK39" s="38"/>
      <c r="QQL39" s="38"/>
      <c r="QQM39" s="38"/>
      <c r="QQN39" s="38"/>
      <c r="QQO39" s="38"/>
      <c r="QQP39" s="38"/>
      <c r="QQQ39" s="38"/>
      <c r="QQR39" s="38"/>
      <c r="QQS39" s="38"/>
      <c r="QQT39" s="38"/>
      <c r="QQU39" s="38"/>
      <c r="QQV39" s="38"/>
      <c r="QQW39" s="38"/>
      <c r="QQX39" s="38"/>
      <c r="QQY39" s="38"/>
      <c r="QQZ39" s="38"/>
      <c r="QRA39" s="38"/>
      <c r="QRB39" s="38"/>
      <c r="QRC39" s="38"/>
      <c r="QRD39" s="38"/>
      <c r="QRE39" s="38"/>
      <c r="QRF39" s="38"/>
      <c r="QRG39" s="38"/>
      <c r="QRH39" s="38"/>
      <c r="QRI39" s="38"/>
      <c r="QRJ39" s="38"/>
      <c r="QRK39" s="38"/>
      <c r="QRL39" s="38"/>
      <c r="QRM39" s="38"/>
      <c r="QRN39" s="38"/>
      <c r="QRO39" s="38"/>
      <c r="QRP39" s="38"/>
      <c r="QRQ39" s="38"/>
      <c r="QRR39" s="38"/>
      <c r="QRS39" s="38"/>
      <c r="QRT39" s="38"/>
      <c r="QRU39" s="38"/>
      <c r="QRV39" s="38"/>
      <c r="QRW39" s="38"/>
      <c r="QRX39" s="38"/>
      <c r="QRY39" s="38"/>
      <c r="QRZ39" s="38"/>
      <c r="QSA39" s="38"/>
      <c r="QSB39" s="38"/>
      <c r="QSC39" s="38"/>
      <c r="QSD39" s="38"/>
      <c r="QSE39" s="38"/>
      <c r="QSF39" s="38"/>
      <c r="QSG39" s="38"/>
      <c r="QSH39" s="38"/>
      <c r="QSI39" s="38"/>
      <c r="QSJ39" s="38"/>
      <c r="QSK39" s="38"/>
      <c r="QSL39" s="38"/>
      <c r="QSM39" s="38"/>
      <c r="QSN39" s="38"/>
      <c r="QSO39" s="38"/>
      <c r="QSP39" s="38"/>
      <c r="QSQ39" s="38"/>
      <c r="QSR39" s="38"/>
      <c r="QSS39" s="38"/>
      <c r="QST39" s="38"/>
      <c r="QSU39" s="38"/>
      <c r="QSV39" s="38"/>
      <c r="QSW39" s="38"/>
      <c r="QSX39" s="38"/>
      <c r="QSY39" s="38"/>
      <c r="QSZ39" s="38"/>
      <c r="QTA39" s="38"/>
      <c r="QTB39" s="38"/>
      <c r="QTC39" s="38"/>
      <c r="QTD39" s="38"/>
      <c r="QTE39" s="38"/>
      <c r="QTF39" s="38"/>
      <c r="QTG39" s="38"/>
      <c r="QTH39" s="38"/>
      <c r="QTI39" s="38"/>
      <c r="QTJ39" s="38"/>
      <c r="QTK39" s="38"/>
      <c r="QTL39" s="38"/>
      <c r="QTM39" s="38"/>
      <c r="QTN39" s="38"/>
      <c r="QTO39" s="38"/>
      <c r="QTP39" s="38"/>
      <c r="QTQ39" s="38"/>
      <c r="QTR39" s="38"/>
      <c r="QTS39" s="38"/>
      <c r="QTT39" s="38"/>
      <c r="QTU39" s="38"/>
      <c r="QTV39" s="38"/>
      <c r="QTW39" s="38"/>
      <c r="QTX39" s="38"/>
      <c r="QTY39" s="38"/>
      <c r="QTZ39" s="38"/>
      <c r="QUA39" s="38"/>
      <c r="QUB39" s="38"/>
      <c r="QUC39" s="38"/>
      <c r="QUD39" s="38"/>
      <c r="QUE39" s="38"/>
      <c r="QUF39" s="38"/>
      <c r="QUG39" s="38"/>
      <c r="QUH39" s="38"/>
      <c r="QUI39" s="38"/>
      <c r="QUJ39" s="38"/>
      <c r="QUK39" s="38"/>
      <c r="QUL39" s="38"/>
      <c r="QUM39" s="38"/>
      <c r="QUN39" s="38"/>
      <c r="QUO39" s="38"/>
      <c r="QUP39" s="38"/>
      <c r="QUQ39" s="38"/>
      <c r="QUR39" s="38"/>
      <c r="QUS39" s="38"/>
      <c r="QUT39" s="38"/>
      <c r="QUU39" s="38"/>
      <c r="QUV39" s="38"/>
      <c r="QUW39" s="38"/>
      <c r="QUX39" s="38"/>
      <c r="QUY39" s="38"/>
      <c r="QUZ39" s="38"/>
      <c r="QVA39" s="38"/>
      <c r="QVB39" s="38"/>
      <c r="QVC39" s="38"/>
      <c r="QVD39" s="38"/>
      <c r="QVE39" s="38"/>
      <c r="QVF39" s="38"/>
      <c r="QVG39" s="38"/>
      <c r="QVH39" s="38"/>
      <c r="QVI39" s="38"/>
      <c r="QVJ39" s="38"/>
      <c r="QVK39" s="38"/>
      <c r="QVL39" s="38"/>
      <c r="QVM39" s="38"/>
      <c r="QVN39" s="38"/>
      <c r="QVO39" s="38"/>
      <c r="QVP39" s="38"/>
      <c r="QVQ39" s="38"/>
      <c r="QVR39" s="38"/>
      <c r="QVS39" s="38"/>
      <c r="QVT39" s="38"/>
      <c r="QVU39" s="38"/>
      <c r="QVV39" s="38"/>
      <c r="QVW39" s="38"/>
      <c r="QVX39" s="38"/>
      <c r="QVY39" s="38"/>
      <c r="QVZ39" s="38"/>
      <c r="QWA39" s="38"/>
      <c r="QWB39" s="38"/>
      <c r="QWC39" s="38"/>
      <c r="QWD39" s="38"/>
      <c r="QWE39" s="38"/>
      <c r="QWF39" s="38"/>
      <c r="QWG39" s="38"/>
      <c r="QWH39" s="38"/>
      <c r="QWI39" s="38"/>
      <c r="QWJ39" s="38"/>
      <c r="QWK39" s="38"/>
      <c r="QWL39" s="38"/>
      <c r="QWM39" s="38"/>
      <c r="QWN39" s="38"/>
      <c r="QWO39" s="38"/>
      <c r="QWP39" s="38"/>
      <c r="QWQ39" s="38"/>
      <c r="QWR39" s="38"/>
      <c r="QWS39" s="38"/>
      <c r="QWT39" s="38"/>
      <c r="QWU39" s="38"/>
      <c r="QWV39" s="38"/>
      <c r="QWW39" s="38"/>
      <c r="QWX39" s="38"/>
      <c r="QWY39" s="38"/>
      <c r="QWZ39" s="38"/>
      <c r="QXA39" s="38"/>
      <c r="QXB39" s="38"/>
      <c r="QXC39" s="38"/>
      <c r="QXD39" s="38"/>
      <c r="QXE39" s="38"/>
      <c r="QXF39" s="38"/>
      <c r="QXG39" s="38"/>
      <c r="QXH39" s="38"/>
      <c r="QXI39" s="38"/>
      <c r="QXJ39" s="38"/>
      <c r="QXK39" s="38"/>
      <c r="QXL39" s="38"/>
      <c r="QXM39" s="38"/>
      <c r="QXN39" s="38"/>
      <c r="QXO39" s="38"/>
      <c r="QXP39" s="38"/>
      <c r="QXQ39" s="38"/>
      <c r="QXR39" s="38"/>
      <c r="QXS39" s="38"/>
      <c r="QXT39" s="38"/>
      <c r="QXU39" s="38"/>
      <c r="QXV39" s="38"/>
      <c r="QXW39" s="38"/>
      <c r="QXX39" s="38"/>
      <c r="QXY39" s="38"/>
      <c r="QXZ39" s="38"/>
      <c r="QYA39" s="38"/>
      <c r="QYB39" s="38"/>
      <c r="QYC39" s="38"/>
      <c r="QYD39" s="38"/>
      <c r="QYE39" s="38"/>
      <c r="QYF39" s="38"/>
      <c r="QYG39" s="38"/>
      <c r="QYH39" s="38"/>
      <c r="QYI39" s="38"/>
      <c r="QYJ39" s="38"/>
      <c r="QYK39" s="38"/>
      <c r="QYL39" s="38"/>
      <c r="QYM39" s="38"/>
      <c r="QYN39" s="38"/>
      <c r="QYO39" s="38"/>
      <c r="QYP39" s="38"/>
      <c r="QYQ39" s="38"/>
      <c r="QYR39" s="38"/>
      <c r="QYS39" s="38"/>
      <c r="QYT39" s="38"/>
      <c r="QYU39" s="38"/>
      <c r="QYV39" s="38"/>
      <c r="QYW39" s="38"/>
      <c r="QYX39" s="38"/>
      <c r="QYY39" s="38"/>
      <c r="QYZ39" s="38"/>
      <c r="QZA39" s="38"/>
      <c r="QZB39" s="38"/>
      <c r="QZC39" s="38"/>
      <c r="QZD39" s="38"/>
      <c r="QZE39" s="38"/>
      <c r="QZF39" s="38"/>
      <c r="QZG39" s="38"/>
      <c r="QZH39" s="38"/>
      <c r="QZI39" s="38"/>
      <c r="QZJ39" s="38"/>
      <c r="QZK39" s="38"/>
      <c r="QZL39" s="38"/>
      <c r="QZM39" s="38"/>
      <c r="QZN39" s="38"/>
      <c r="QZO39" s="38"/>
      <c r="QZP39" s="38"/>
      <c r="QZQ39" s="38"/>
      <c r="QZR39" s="38"/>
      <c r="QZS39" s="38"/>
      <c r="QZT39" s="38"/>
      <c r="QZU39" s="38"/>
      <c r="QZV39" s="38"/>
      <c r="QZW39" s="38"/>
      <c r="QZX39" s="38"/>
      <c r="QZY39" s="38"/>
      <c r="QZZ39" s="38"/>
      <c r="RAA39" s="38"/>
      <c r="RAB39" s="38"/>
      <c r="RAC39" s="38"/>
      <c r="RAD39" s="38"/>
      <c r="RAE39" s="38"/>
      <c r="RAF39" s="38"/>
      <c r="RAG39" s="38"/>
      <c r="RAH39" s="38"/>
      <c r="RAI39" s="38"/>
      <c r="RAJ39" s="38"/>
      <c r="RAK39" s="38"/>
      <c r="RAL39" s="38"/>
      <c r="RAM39" s="38"/>
      <c r="RAN39" s="38"/>
      <c r="RAO39" s="38"/>
      <c r="RAP39" s="38"/>
      <c r="RAQ39" s="38"/>
      <c r="RAR39" s="38"/>
      <c r="RAS39" s="38"/>
      <c r="RAT39" s="38"/>
      <c r="RAU39" s="38"/>
      <c r="RAV39" s="38"/>
      <c r="RAW39" s="38"/>
      <c r="RAX39" s="38"/>
      <c r="RAY39" s="38"/>
      <c r="RAZ39" s="38"/>
      <c r="RBA39" s="38"/>
      <c r="RBB39" s="38"/>
      <c r="RBC39" s="38"/>
      <c r="RBD39" s="38"/>
      <c r="RBE39" s="38"/>
      <c r="RBF39" s="38"/>
      <c r="RBG39" s="38"/>
      <c r="RBH39" s="38"/>
      <c r="RBI39" s="38"/>
      <c r="RBJ39" s="38"/>
      <c r="RBK39" s="38"/>
      <c r="RBL39" s="38"/>
      <c r="RBM39" s="38"/>
      <c r="RBN39" s="38"/>
      <c r="RBO39" s="38"/>
      <c r="RBP39" s="38"/>
      <c r="RBQ39" s="38"/>
      <c r="RBR39" s="38"/>
      <c r="RBS39" s="38"/>
      <c r="RBT39" s="38"/>
      <c r="RBU39" s="38"/>
      <c r="RBV39" s="38"/>
      <c r="RBW39" s="38"/>
      <c r="RBX39" s="38"/>
      <c r="RBY39" s="38"/>
      <c r="RBZ39" s="38"/>
      <c r="RCA39" s="38"/>
      <c r="RCB39" s="38"/>
      <c r="RCC39" s="38"/>
      <c r="RCD39" s="38"/>
      <c r="RCE39" s="38"/>
      <c r="RCF39" s="38"/>
      <c r="RCG39" s="38"/>
      <c r="RCH39" s="38"/>
      <c r="RCI39" s="38"/>
      <c r="RCJ39" s="38"/>
      <c r="RCK39" s="38"/>
      <c r="RCL39" s="38"/>
      <c r="RCM39" s="38"/>
      <c r="RCN39" s="38"/>
      <c r="RCO39" s="38"/>
      <c r="RCP39" s="38"/>
      <c r="RCQ39" s="38"/>
      <c r="RCR39" s="38"/>
      <c r="RCS39" s="38"/>
      <c r="RCT39" s="38"/>
      <c r="RCU39" s="38"/>
      <c r="RCV39" s="38"/>
      <c r="RCW39" s="38"/>
      <c r="RCX39" s="38"/>
      <c r="RCY39" s="38"/>
      <c r="RCZ39" s="38"/>
      <c r="RDA39" s="38"/>
      <c r="RDB39" s="38"/>
      <c r="RDC39" s="38"/>
      <c r="RDD39" s="38"/>
      <c r="RDE39" s="38"/>
      <c r="RDF39" s="38"/>
      <c r="RDG39" s="38"/>
      <c r="RDH39" s="38"/>
      <c r="RDI39" s="38"/>
      <c r="RDJ39" s="38"/>
      <c r="RDK39" s="38"/>
      <c r="RDL39" s="38"/>
      <c r="RDM39" s="38"/>
      <c r="RDN39" s="38"/>
      <c r="RDO39" s="38"/>
      <c r="RDP39" s="38"/>
      <c r="RDQ39" s="38"/>
      <c r="RDR39" s="38"/>
      <c r="RDS39" s="38"/>
      <c r="RDT39" s="38"/>
      <c r="RDU39" s="38"/>
      <c r="RDV39" s="38"/>
      <c r="RDW39" s="38"/>
      <c r="RDX39" s="38"/>
      <c r="RDY39" s="38"/>
      <c r="RDZ39" s="38"/>
      <c r="REA39" s="38"/>
      <c r="REB39" s="38"/>
      <c r="REC39" s="38"/>
      <c r="RED39" s="38"/>
      <c r="REE39" s="38"/>
      <c r="REF39" s="38"/>
      <c r="REG39" s="38"/>
      <c r="REH39" s="38"/>
      <c r="REI39" s="38"/>
      <c r="REJ39" s="38"/>
      <c r="REK39" s="38"/>
      <c r="REL39" s="38"/>
      <c r="REM39" s="38"/>
      <c r="REN39" s="38"/>
      <c r="REO39" s="38"/>
      <c r="REP39" s="38"/>
      <c r="REQ39" s="38"/>
      <c r="RER39" s="38"/>
      <c r="RES39" s="38"/>
      <c r="RET39" s="38"/>
      <c r="REU39" s="38"/>
      <c r="REV39" s="38"/>
      <c r="REW39" s="38"/>
      <c r="REX39" s="38"/>
      <c r="REY39" s="38"/>
      <c r="REZ39" s="38"/>
      <c r="RFA39" s="38"/>
      <c r="RFB39" s="38"/>
      <c r="RFC39" s="38"/>
      <c r="RFD39" s="38"/>
      <c r="RFE39" s="38"/>
      <c r="RFF39" s="38"/>
      <c r="RFG39" s="38"/>
      <c r="RFH39" s="38"/>
      <c r="RFI39" s="38"/>
      <c r="RFJ39" s="38"/>
      <c r="RFK39" s="38"/>
      <c r="RFL39" s="38"/>
      <c r="RFM39" s="38"/>
      <c r="RFN39" s="38"/>
      <c r="RFO39" s="38"/>
      <c r="RFP39" s="38"/>
      <c r="RFQ39" s="38"/>
      <c r="RFR39" s="38"/>
      <c r="RFS39" s="38"/>
      <c r="RFT39" s="38"/>
      <c r="RFU39" s="38"/>
      <c r="RFV39" s="38"/>
      <c r="RFW39" s="38"/>
      <c r="RFX39" s="38"/>
      <c r="RFY39" s="38"/>
      <c r="RFZ39" s="38"/>
      <c r="RGA39" s="38"/>
      <c r="RGB39" s="38"/>
      <c r="RGC39" s="38"/>
      <c r="RGD39" s="38"/>
      <c r="RGE39" s="38"/>
      <c r="RGF39" s="38"/>
      <c r="RGG39" s="38"/>
      <c r="RGH39" s="38"/>
      <c r="RGI39" s="38"/>
      <c r="RGJ39" s="38"/>
      <c r="RGK39" s="38"/>
      <c r="RGL39" s="38"/>
      <c r="RGM39" s="38"/>
      <c r="RGN39" s="38"/>
      <c r="RGO39" s="38"/>
      <c r="RGP39" s="38"/>
      <c r="RGQ39" s="38"/>
      <c r="RGR39" s="38"/>
      <c r="RGS39" s="38"/>
      <c r="RGT39" s="38"/>
      <c r="RGU39" s="38"/>
      <c r="RGV39" s="38"/>
      <c r="RGW39" s="38"/>
      <c r="RGX39" s="38"/>
      <c r="RGY39" s="38"/>
      <c r="RGZ39" s="38"/>
      <c r="RHA39" s="38"/>
      <c r="RHB39" s="38"/>
      <c r="RHC39" s="38"/>
      <c r="RHD39" s="38"/>
      <c r="RHE39" s="38"/>
      <c r="RHF39" s="38"/>
      <c r="RHG39" s="38"/>
      <c r="RHH39" s="38"/>
      <c r="RHI39" s="38"/>
      <c r="RHJ39" s="38"/>
      <c r="RHK39" s="38"/>
      <c r="RHL39" s="38"/>
      <c r="RHM39" s="38"/>
      <c r="RHN39" s="38"/>
      <c r="RHO39" s="38"/>
      <c r="RHP39" s="38"/>
      <c r="RHQ39" s="38"/>
      <c r="RHR39" s="38"/>
      <c r="RHS39" s="38"/>
      <c r="RHT39" s="38"/>
      <c r="RHU39" s="38"/>
      <c r="RHV39" s="38"/>
      <c r="RHW39" s="38"/>
      <c r="RHX39" s="38"/>
      <c r="RHY39" s="38"/>
      <c r="RHZ39" s="38"/>
      <c r="RIA39" s="38"/>
      <c r="RIB39" s="38"/>
      <c r="RIC39" s="38"/>
      <c r="RID39" s="38"/>
      <c r="RIE39" s="38"/>
      <c r="RIF39" s="38"/>
      <c r="RIG39" s="38"/>
      <c r="RIH39" s="38"/>
      <c r="RII39" s="38"/>
      <c r="RIJ39" s="38"/>
      <c r="RIK39" s="38"/>
      <c r="RIL39" s="38"/>
      <c r="RIM39" s="38"/>
      <c r="RIN39" s="38"/>
      <c r="RIO39" s="38"/>
      <c r="RIP39" s="38"/>
      <c r="RIQ39" s="38"/>
      <c r="RIR39" s="38"/>
      <c r="RIS39" s="38"/>
      <c r="RIT39" s="38"/>
      <c r="RIU39" s="38"/>
      <c r="RIV39" s="38"/>
      <c r="RIW39" s="38"/>
      <c r="RIX39" s="38"/>
      <c r="RIY39" s="38"/>
      <c r="RIZ39" s="38"/>
      <c r="RJA39" s="38"/>
      <c r="RJB39" s="38"/>
      <c r="RJC39" s="38"/>
      <c r="RJD39" s="38"/>
      <c r="RJE39" s="38"/>
      <c r="RJF39" s="38"/>
      <c r="RJG39" s="38"/>
      <c r="RJH39" s="38"/>
      <c r="RJI39" s="38"/>
      <c r="RJJ39" s="38"/>
      <c r="RJK39" s="38"/>
      <c r="RJL39" s="38"/>
      <c r="RJM39" s="38"/>
      <c r="RJN39" s="38"/>
      <c r="RJO39" s="38"/>
      <c r="RJP39" s="38"/>
      <c r="RJQ39" s="38"/>
      <c r="RJR39" s="38"/>
      <c r="RJS39" s="38"/>
      <c r="RJT39" s="38"/>
      <c r="RJU39" s="38"/>
      <c r="RJV39" s="38"/>
      <c r="RJW39" s="38"/>
      <c r="RJX39" s="38"/>
      <c r="RJY39" s="38"/>
      <c r="RJZ39" s="38"/>
      <c r="RKA39" s="38"/>
      <c r="RKB39" s="38"/>
      <c r="RKC39" s="38"/>
      <c r="RKD39" s="38"/>
      <c r="RKE39" s="38"/>
      <c r="RKF39" s="38"/>
      <c r="RKG39" s="38"/>
      <c r="RKH39" s="38"/>
      <c r="RKI39" s="38"/>
      <c r="RKJ39" s="38"/>
      <c r="RKK39" s="38"/>
      <c r="RKL39" s="38"/>
      <c r="RKM39" s="38"/>
      <c r="RKN39" s="38"/>
      <c r="RKO39" s="38"/>
      <c r="RKP39" s="38"/>
      <c r="RKQ39" s="38"/>
      <c r="RKR39" s="38"/>
      <c r="RKS39" s="38"/>
      <c r="RKT39" s="38"/>
      <c r="RKU39" s="38"/>
      <c r="RKV39" s="38"/>
      <c r="RKW39" s="38"/>
      <c r="RKX39" s="38"/>
      <c r="RKY39" s="38"/>
      <c r="RKZ39" s="38"/>
      <c r="RLA39" s="38"/>
      <c r="RLB39" s="38"/>
      <c r="RLC39" s="38"/>
      <c r="RLD39" s="38"/>
      <c r="RLE39" s="38"/>
      <c r="RLF39" s="38"/>
      <c r="RLG39" s="38"/>
      <c r="RLH39" s="38"/>
      <c r="RLI39" s="38"/>
      <c r="RLJ39" s="38"/>
      <c r="RLK39" s="38"/>
      <c r="RLL39" s="38"/>
      <c r="RLM39" s="38"/>
      <c r="RLN39" s="38"/>
      <c r="RLO39" s="38"/>
      <c r="RLP39" s="38"/>
      <c r="RLQ39" s="38"/>
      <c r="RLR39" s="38"/>
      <c r="RLS39" s="38"/>
      <c r="RLT39" s="38"/>
      <c r="RLU39" s="38"/>
      <c r="RLV39" s="38"/>
      <c r="RLW39" s="38"/>
      <c r="RLX39" s="38"/>
      <c r="RLY39" s="38"/>
      <c r="RLZ39" s="38"/>
      <c r="RMA39" s="38"/>
      <c r="RMB39" s="38"/>
      <c r="RMC39" s="38"/>
      <c r="RMD39" s="38"/>
      <c r="RME39" s="38"/>
      <c r="RMF39" s="38"/>
      <c r="RMG39" s="38"/>
      <c r="RMH39" s="38"/>
      <c r="RMI39" s="38"/>
      <c r="RMJ39" s="38"/>
      <c r="RMK39" s="38"/>
      <c r="RML39" s="38"/>
      <c r="RMM39" s="38"/>
      <c r="RMN39" s="38"/>
      <c r="RMO39" s="38"/>
      <c r="RMP39" s="38"/>
      <c r="RMQ39" s="38"/>
      <c r="RMR39" s="38"/>
      <c r="RMS39" s="38"/>
      <c r="RMT39" s="38"/>
      <c r="RMU39" s="38"/>
      <c r="RMV39" s="38"/>
      <c r="RMW39" s="38"/>
      <c r="RMX39" s="38"/>
      <c r="RMY39" s="38"/>
      <c r="RMZ39" s="38"/>
      <c r="RNA39" s="38"/>
      <c r="RNB39" s="38"/>
      <c r="RNC39" s="38"/>
      <c r="RND39" s="38"/>
      <c r="RNE39" s="38"/>
      <c r="RNF39" s="38"/>
      <c r="RNG39" s="38"/>
      <c r="RNH39" s="38"/>
      <c r="RNI39" s="38"/>
      <c r="RNJ39" s="38"/>
      <c r="RNK39" s="38"/>
      <c r="RNL39" s="38"/>
      <c r="RNM39" s="38"/>
      <c r="RNN39" s="38"/>
      <c r="RNO39" s="38"/>
      <c r="RNP39" s="38"/>
      <c r="RNQ39" s="38"/>
      <c r="RNR39" s="38"/>
      <c r="RNS39" s="38"/>
      <c r="RNT39" s="38"/>
      <c r="RNU39" s="38"/>
      <c r="RNV39" s="38"/>
      <c r="RNW39" s="38"/>
      <c r="RNX39" s="38"/>
      <c r="RNY39" s="38"/>
      <c r="RNZ39" s="38"/>
      <c r="ROA39" s="38"/>
      <c r="ROB39" s="38"/>
      <c r="ROC39" s="38"/>
      <c r="ROD39" s="38"/>
      <c r="ROE39" s="38"/>
      <c r="ROF39" s="38"/>
      <c r="ROG39" s="38"/>
      <c r="ROH39" s="38"/>
      <c r="ROI39" s="38"/>
      <c r="ROJ39" s="38"/>
      <c r="ROK39" s="38"/>
      <c r="ROL39" s="38"/>
      <c r="ROM39" s="38"/>
      <c r="RON39" s="38"/>
      <c r="ROO39" s="38"/>
      <c r="ROP39" s="38"/>
      <c r="ROQ39" s="38"/>
      <c r="ROR39" s="38"/>
      <c r="ROS39" s="38"/>
      <c r="ROT39" s="38"/>
      <c r="ROU39" s="38"/>
      <c r="ROV39" s="38"/>
      <c r="ROW39" s="38"/>
      <c r="ROX39" s="38"/>
      <c r="ROY39" s="38"/>
      <c r="ROZ39" s="38"/>
      <c r="RPA39" s="38"/>
      <c r="RPB39" s="38"/>
      <c r="RPC39" s="38"/>
      <c r="RPD39" s="38"/>
      <c r="RPE39" s="38"/>
      <c r="RPF39" s="38"/>
      <c r="RPG39" s="38"/>
      <c r="RPH39" s="38"/>
      <c r="RPI39" s="38"/>
      <c r="RPJ39" s="38"/>
      <c r="RPK39" s="38"/>
      <c r="RPL39" s="38"/>
      <c r="RPM39" s="38"/>
      <c r="RPN39" s="38"/>
      <c r="RPO39" s="38"/>
      <c r="RPP39" s="38"/>
      <c r="RPQ39" s="38"/>
      <c r="RPR39" s="38"/>
      <c r="RPS39" s="38"/>
      <c r="RPT39" s="38"/>
      <c r="RPU39" s="38"/>
      <c r="RPV39" s="38"/>
      <c r="RPW39" s="38"/>
      <c r="RPX39" s="38"/>
      <c r="RPY39" s="38"/>
      <c r="RPZ39" s="38"/>
      <c r="RQA39" s="38"/>
      <c r="RQB39" s="38"/>
      <c r="RQC39" s="38"/>
      <c r="RQD39" s="38"/>
      <c r="RQE39" s="38"/>
      <c r="RQF39" s="38"/>
      <c r="RQG39" s="38"/>
      <c r="RQH39" s="38"/>
      <c r="RQI39" s="38"/>
      <c r="RQJ39" s="38"/>
      <c r="RQK39" s="38"/>
      <c r="RQL39" s="38"/>
      <c r="RQM39" s="38"/>
      <c r="RQN39" s="38"/>
      <c r="RQO39" s="38"/>
      <c r="RQP39" s="38"/>
      <c r="RQQ39" s="38"/>
      <c r="RQR39" s="38"/>
      <c r="RQS39" s="38"/>
      <c r="RQT39" s="38"/>
      <c r="RQU39" s="38"/>
      <c r="RQV39" s="38"/>
      <c r="RQW39" s="38"/>
      <c r="RQX39" s="38"/>
      <c r="RQY39" s="38"/>
      <c r="RQZ39" s="38"/>
      <c r="RRA39" s="38"/>
      <c r="RRB39" s="38"/>
      <c r="RRC39" s="38"/>
      <c r="RRD39" s="38"/>
      <c r="RRE39" s="38"/>
      <c r="RRF39" s="38"/>
      <c r="RRG39" s="38"/>
      <c r="RRH39" s="38"/>
      <c r="RRI39" s="38"/>
      <c r="RRJ39" s="38"/>
      <c r="RRK39" s="38"/>
      <c r="RRL39" s="38"/>
      <c r="RRM39" s="38"/>
      <c r="RRN39" s="38"/>
      <c r="RRO39" s="38"/>
      <c r="RRP39" s="38"/>
      <c r="RRQ39" s="38"/>
      <c r="RRR39" s="38"/>
      <c r="RRS39" s="38"/>
      <c r="RRT39" s="38"/>
      <c r="RRU39" s="38"/>
      <c r="RRV39" s="38"/>
      <c r="RRW39" s="38"/>
      <c r="RRX39" s="38"/>
      <c r="RRY39" s="38"/>
      <c r="RRZ39" s="38"/>
      <c r="RSA39" s="38"/>
      <c r="RSB39" s="38"/>
      <c r="RSC39" s="38"/>
      <c r="RSD39" s="38"/>
      <c r="RSE39" s="38"/>
      <c r="RSF39" s="38"/>
      <c r="RSG39" s="38"/>
      <c r="RSH39" s="38"/>
      <c r="RSI39" s="38"/>
      <c r="RSJ39" s="38"/>
      <c r="RSK39" s="38"/>
      <c r="RSL39" s="38"/>
      <c r="RSM39" s="38"/>
      <c r="RSN39" s="38"/>
      <c r="RSO39" s="38"/>
      <c r="RSP39" s="38"/>
      <c r="RSQ39" s="38"/>
      <c r="RSR39" s="38"/>
      <c r="RSS39" s="38"/>
      <c r="RST39" s="38"/>
      <c r="RSU39" s="38"/>
      <c r="RSV39" s="38"/>
      <c r="RSW39" s="38"/>
      <c r="RSX39" s="38"/>
      <c r="RSY39" s="38"/>
      <c r="RSZ39" s="38"/>
      <c r="RTA39" s="38"/>
      <c r="RTB39" s="38"/>
      <c r="RTC39" s="38"/>
      <c r="RTD39" s="38"/>
      <c r="RTE39" s="38"/>
      <c r="RTF39" s="38"/>
      <c r="RTG39" s="38"/>
      <c r="RTH39" s="38"/>
      <c r="RTI39" s="38"/>
      <c r="RTJ39" s="38"/>
      <c r="RTK39" s="38"/>
      <c r="RTL39" s="38"/>
      <c r="RTM39" s="38"/>
      <c r="RTN39" s="38"/>
      <c r="RTO39" s="38"/>
      <c r="RTP39" s="38"/>
      <c r="RTQ39" s="38"/>
      <c r="RTR39" s="38"/>
      <c r="RTS39" s="38"/>
      <c r="RTT39" s="38"/>
      <c r="RTU39" s="38"/>
      <c r="RTV39" s="38"/>
      <c r="RTW39" s="38"/>
      <c r="RTX39" s="38"/>
      <c r="RTY39" s="38"/>
      <c r="RTZ39" s="38"/>
      <c r="RUA39" s="38"/>
      <c r="RUB39" s="38"/>
      <c r="RUC39" s="38"/>
      <c r="RUD39" s="38"/>
      <c r="RUE39" s="38"/>
      <c r="RUF39" s="38"/>
      <c r="RUG39" s="38"/>
      <c r="RUH39" s="38"/>
      <c r="RUI39" s="38"/>
      <c r="RUJ39" s="38"/>
      <c r="RUK39" s="38"/>
      <c r="RUL39" s="38"/>
      <c r="RUM39" s="38"/>
      <c r="RUN39" s="38"/>
      <c r="RUO39" s="38"/>
      <c r="RUP39" s="38"/>
      <c r="RUQ39" s="38"/>
      <c r="RUR39" s="38"/>
      <c r="RUS39" s="38"/>
      <c r="RUT39" s="38"/>
      <c r="RUU39" s="38"/>
      <c r="RUV39" s="38"/>
      <c r="RUW39" s="38"/>
      <c r="RUX39" s="38"/>
      <c r="RUY39" s="38"/>
      <c r="RUZ39" s="38"/>
      <c r="RVA39" s="38"/>
      <c r="RVB39" s="38"/>
      <c r="RVC39" s="38"/>
      <c r="RVD39" s="38"/>
      <c r="RVE39" s="38"/>
      <c r="RVF39" s="38"/>
      <c r="RVG39" s="38"/>
      <c r="RVH39" s="38"/>
      <c r="RVI39" s="38"/>
      <c r="RVJ39" s="38"/>
      <c r="RVK39" s="38"/>
      <c r="RVL39" s="38"/>
      <c r="RVM39" s="38"/>
      <c r="RVN39" s="38"/>
      <c r="RVO39" s="38"/>
      <c r="RVP39" s="38"/>
      <c r="RVQ39" s="38"/>
      <c r="RVR39" s="38"/>
      <c r="RVS39" s="38"/>
      <c r="RVT39" s="38"/>
      <c r="RVU39" s="38"/>
      <c r="RVV39" s="38"/>
      <c r="RVW39" s="38"/>
      <c r="RVX39" s="38"/>
      <c r="RVY39" s="38"/>
      <c r="RVZ39" s="38"/>
      <c r="RWA39" s="38"/>
      <c r="RWB39" s="38"/>
      <c r="RWC39" s="38"/>
      <c r="RWD39" s="38"/>
      <c r="RWE39" s="38"/>
      <c r="RWF39" s="38"/>
      <c r="RWG39" s="38"/>
      <c r="RWH39" s="38"/>
      <c r="RWI39" s="38"/>
      <c r="RWJ39" s="38"/>
      <c r="RWK39" s="38"/>
      <c r="RWL39" s="38"/>
      <c r="RWM39" s="38"/>
      <c r="RWN39" s="38"/>
      <c r="RWO39" s="38"/>
      <c r="RWP39" s="38"/>
      <c r="RWQ39" s="38"/>
      <c r="RWR39" s="38"/>
      <c r="RWS39" s="38"/>
      <c r="RWT39" s="38"/>
      <c r="RWU39" s="38"/>
      <c r="RWV39" s="38"/>
      <c r="RWW39" s="38"/>
      <c r="RWX39" s="38"/>
      <c r="RWY39" s="38"/>
      <c r="RWZ39" s="38"/>
      <c r="RXA39" s="38"/>
      <c r="RXB39" s="38"/>
      <c r="RXC39" s="38"/>
      <c r="RXD39" s="38"/>
      <c r="RXE39" s="38"/>
      <c r="RXF39" s="38"/>
      <c r="RXG39" s="38"/>
      <c r="RXH39" s="38"/>
      <c r="RXI39" s="38"/>
      <c r="RXJ39" s="38"/>
      <c r="RXK39" s="38"/>
      <c r="RXL39" s="38"/>
      <c r="RXM39" s="38"/>
      <c r="RXN39" s="38"/>
      <c r="RXO39" s="38"/>
      <c r="RXP39" s="38"/>
      <c r="RXQ39" s="38"/>
      <c r="RXR39" s="38"/>
      <c r="RXS39" s="38"/>
      <c r="RXT39" s="38"/>
      <c r="RXU39" s="38"/>
      <c r="RXV39" s="38"/>
      <c r="RXW39" s="38"/>
      <c r="RXX39" s="38"/>
      <c r="RXY39" s="38"/>
      <c r="RXZ39" s="38"/>
      <c r="RYA39" s="38"/>
      <c r="RYB39" s="38"/>
      <c r="RYC39" s="38"/>
      <c r="RYD39" s="38"/>
      <c r="RYE39" s="38"/>
      <c r="RYF39" s="38"/>
      <c r="RYG39" s="38"/>
      <c r="RYH39" s="38"/>
      <c r="RYI39" s="38"/>
      <c r="RYJ39" s="38"/>
      <c r="RYK39" s="38"/>
      <c r="RYL39" s="38"/>
      <c r="RYM39" s="38"/>
      <c r="RYN39" s="38"/>
      <c r="RYO39" s="38"/>
      <c r="RYP39" s="38"/>
      <c r="RYQ39" s="38"/>
      <c r="RYR39" s="38"/>
      <c r="RYS39" s="38"/>
      <c r="RYT39" s="38"/>
      <c r="RYU39" s="38"/>
      <c r="RYV39" s="38"/>
      <c r="RYW39" s="38"/>
      <c r="RYX39" s="38"/>
      <c r="RYY39" s="38"/>
      <c r="RYZ39" s="38"/>
      <c r="RZA39" s="38"/>
      <c r="RZB39" s="38"/>
      <c r="RZC39" s="38"/>
      <c r="RZD39" s="38"/>
      <c r="RZE39" s="38"/>
      <c r="RZF39" s="38"/>
      <c r="RZG39" s="38"/>
      <c r="RZH39" s="38"/>
      <c r="RZI39" s="38"/>
      <c r="RZJ39" s="38"/>
      <c r="RZK39" s="38"/>
      <c r="RZL39" s="38"/>
      <c r="RZM39" s="38"/>
      <c r="RZN39" s="38"/>
      <c r="RZO39" s="38"/>
      <c r="RZP39" s="38"/>
      <c r="RZQ39" s="38"/>
      <c r="RZR39" s="38"/>
      <c r="RZS39" s="38"/>
      <c r="RZT39" s="38"/>
      <c r="RZU39" s="38"/>
      <c r="RZV39" s="38"/>
      <c r="RZW39" s="38"/>
      <c r="RZX39" s="38"/>
      <c r="RZY39" s="38"/>
      <c r="RZZ39" s="38"/>
      <c r="SAA39" s="38"/>
      <c r="SAB39" s="38"/>
      <c r="SAC39" s="38"/>
      <c r="SAD39" s="38"/>
      <c r="SAE39" s="38"/>
      <c r="SAF39" s="38"/>
      <c r="SAG39" s="38"/>
      <c r="SAH39" s="38"/>
      <c r="SAI39" s="38"/>
      <c r="SAJ39" s="38"/>
      <c r="SAK39" s="38"/>
      <c r="SAL39" s="38"/>
      <c r="SAM39" s="38"/>
      <c r="SAN39" s="38"/>
      <c r="SAO39" s="38"/>
      <c r="SAP39" s="38"/>
      <c r="SAQ39" s="38"/>
      <c r="SAR39" s="38"/>
      <c r="SAS39" s="38"/>
      <c r="SAT39" s="38"/>
      <c r="SAU39" s="38"/>
      <c r="SAV39" s="38"/>
      <c r="SAW39" s="38"/>
      <c r="SAX39" s="38"/>
      <c r="SAY39" s="38"/>
      <c r="SAZ39" s="38"/>
      <c r="SBA39" s="38"/>
      <c r="SBB39" s="38"/>
      <c r="SBC39" s="38"/>
      <c r="SBD39" s="38"/>
      <c r="SBE39" s="38"/>
      <c r="SBF39" s="38"/>
      <c r="SBG39" s="38"/>
      <c r="SBH39" s="38"/>
      <c r="SBI39" s="38"/>
      <c r="SBJ39" s="38"/>
      <c r="SBK39" s="38"/>
      <c r="SBL39" s="38"/>
      <c r="SBM39" s="38"/>
      <c r="SBN39" s="38"/>
      <c r="SBO39" s="38"/>
      <c r="SBP39" s="38"/>
      <c r="SBQ39" s="38"/>
      <c r="SBR39" s="38"/>
      <c r="SBS39" s="38"/>
      <c r="SBT39" s="38"/>
      <c r="SBU39" s="38"/>
      <c r="SBV39" s="38"/>
      <c r="SBW39" s="38"/>
      <c r="SBX39" s="38"/>
      <c r="SBY39" s="38"/>
      <c r="SBZ39" s="38"/>
      <c r="SCA39" s="38"/>
      <c r="SCB39" s="38"/>
      <c r="SCC39" s="38"/>
      <c r="SCD39" s="38"/>
      <c r="SCE39" s="38"/>
      <c r="SCF39" s="38"/>
      <c r="SCG39" s="38"/>
      <c r="SCH39" s="38"/>
      <c r="SCI39" s="38"/>
      <c r="SCJ39" s="38"/>
      <c r="SCK39" s="38"/>
      <c r="SCL39" s="38"/>
      <c r="SCM39" s="38"/>
      <c r="SCN39" s="38"/>
      <c r="SCO39" s="38"/>
      <c r="SCP39" s="38"/>
      <c r="SCQ39" s="38"/>
      <c r="SCR39" s="38"/>
      <c r="SCS39" s="38"/>
      <c r="SCT39" s="38"/>
      <c r="SCU39" s="38"/>
      <c r="SCV39" s="38"/>
      <c r="SCW39" s="38"/>
      <c r="SCX39" s="38"/>
      <c r="SCY39" s="38"/>
      <c r="SCZ39" s="38"/>
      <c r="SDA39" s="38"/>
      <c r="SDB39" s="38"/>
      <c r="SDC39" s="38"/>
      <c r="SDD39" s="38"/>
      <c r="SDE39" s="38"/>
      <c r="SDF39" s="38"/>
      <c r="SDG39" s="38"/>
      <c r="SDH39" s="38"/>
      <c r="SDI39" s="38"/>
      <c r="SDJ39" s="38"/>
      <c r="SDK39" s="38"/>
      <c r="SDL39" s="38"/>
      <c r="SDM39" s="38"/>
      <c r="SDN39" s="38"/>
      <c r="SDO39" s="38"/>
      <c r="SDP39" s="38"/>
      <c r="SDQ39" s="38"/>
      <c r="SDR39" s="38"/>
      <c r="SDS39" s="38"/>
      <c r="SDT39" s="38"/>
      <c r="SDU39" s="38"/>
      <c r="SDV39" s="38"/>
      <c r="SDW39" s="38"/>
      <c r="SDX39" s="38"/>
      <c r="SDY39" s="38"/>
      <c r="SDZ39" s="38"/>
      <c r="SEA39" s="38"/>
      <c r="SEB39" s="38"/>
      <c r="SEC39" s="38"/>
      <c r="SED39" s="38"/>
      <c r="SEE39" s="38"/>
      <c r="SEF39" s="38"/>
      <c r="SEG39" s="38"/>
      <c r="SEH39" s="38"/>
      <c r="SEI39" s="38"/>
      <c r="SEJ39" s="38"/>
      <c r="SEK39" s="38"/>
      <c r="SEL39" s="38"/>
      <c r="SEM39" s="38"/>
      <c r="SEN39" s="38"/>
      <c r="SEO39" s="38"/>
      <c r="SEP39" s="38"/>
      <c r="SEQ39" s="38"/>
      <c r="SER39" s="38"/>
      <c r="SES39" s="38"/>
      <c r="SET39" s="38"/>
      <c r="SEU39" s="38"/>
      <c r="SEV39" s="38"/>
      <c r="SEW39" s="38"/>
      <c r="SEX39" s="38"/>
      <c r="SEY39" s="38"/>
      <c r="SEZ39" s="38"/>
      <c r="SFA39" s="38"/>
      <c r="SFB39" s="38"/>
      <c r="SFC39" s="38"/>
      <c r="SFD39" s="38"/>
      <c r="SFE39" s="38"/>
      <c r="SFF39" s="38"/>
      <c r="SFG39" s="38"/>
      <c r="SFH39" s="38"/>
      <c r="SFI39" s="38"/>
      <c r="SFJ39" s="38"/>
      <c r="SFK39" s="38"/>
      <c r="SFL39" s="38"/>
      <c r="SFM39" s="38"/>
      <c r="SFN39" s="38"/>
      <c r="SFO39" s="38"/>
      <c r="SFP39" s="38"/>
      <c r="SFQ39" s="38"/>
      <c r="SFR39" s="38"/>
      <c r="SFS39" s="38"/>
      <c r="SFT39" s="38"/>
      <c r="SFU39" s="38"/>
      <c r="SFV39" s="38"/>
      <c r="SFW39" s="38"/>
      <c r="SFX39" s="38"/>
      <c r="SFY39" s="38"/>
      <c r="SFZ39" s="38"/>
      <c r="SGA39" s="38"/>
      <c r="SGB39" s="38"/>
      <c r="SGC39" s="38"/>
      <c r="SGD39" s="38"/>
      <c r="SGE39" s="38"/>
      <c r="SGF39" s="38"/>
      <c r="SGG39" s="38"/>
      <c r="SGH39" s="38"/>
      <c r="SGI39" s="38"/>
      <c r="SGJ39" s="38"/>
      <c r="SGK39" s="38"/>
      <c r="SGL39" s="38"/>
      <c r="SGM39" s="38"/>
      <c r="SGN39" s="38"/>
      <c r="SGO39" s="38"/>
      <c r="SGP39" s="38"/>
      <c r="SGQ39" s="38"/>
      <c r="SGR39" s="38"/>
      <c r="SGS39" s="38"/>
      <c r="SGT39" s="38"/>
      <c r="SGU39" s="38"/>
      <c r="SGV39" s="38"/>
      <c r="SGW39" s="38"/>
      <c r="SGX39" s="38"/>
      <c r="SGY39" s="38"/>
      <c r="SGZ39" s="38"/>
      <c r="SHA39" s="38"/>
      <c r="SHB39" s="38"/>
      <c r="SHC39" s="38"/>
      <c r="SHD39" s="38"/>
      <c r="SHE39" s="38"/>
      <c r="SHF39" s="38"/>
      <c r="SHG39" s="38"/>
      <c r="SHH39" s="38"/>
      <c r="SHI39" s="38"/>
      <c r="SHJ39" s="38"/>
      <c r="SHK39" s="38"/>
      <c r="SHL39" s="38"/>
      <c r="SHM39" s="38"/>
      <c r="SHN39" s="38"/>
      <c r="SHO39" s="38"/>
      <c r="SHP39" s="38"/>
      <c r="SHQ39" s="38"/>
      <c r="SHR39" s="38"/>
      <c r="SHS39" s="38"/>
      <c r="SHT39" s="38"/>
      <c r="SHU39" s="38"/>
      <c r="SHV39" s="38"/>
      <c r="SHW39" s="38"/>
      <c r="SHX39" s="38"/>
      <c r="SHY39" s="38"/>
      <c r="SHZ39" s="38"/>
      <c r="SIA39" s="38"/>
      <c r="SIB39" s="38"/>
      <c r="SIC39" s="38"/>
      <c r="SID39" s="38"/>
      <c r="SIE39" s="38"/>
      <c r="SIF39" s="38"/>
      <c r="SIG39" s="38"/>
      <c r="SIH39" s="38"/>
      <c r="SII39" s="38"/>
      <c r="SIJ39" s="38"/>
      <c r="SIK39" s="38"/>
      <c r="SIL39" s="38"/>
      <c r="SIM39" s="38"/>
      <c r="SIN39" s="38"/>
      <c r="SIO39" s="38"/>
      <c r="SIP39" s="38"/>
      <c r="SIQ39" s="38"/>
      <c r="SIR39" s="38"/>
      <c r="SIS39" s="38"/>
      <c r="SIT39" s="38"/>
      <c r="SIU39" s="38"/>
      <c r="SIV39" s="38"/>
      <c r="SIW39" s="38"/>
      <c r="SIX39" s="38"/>
      <c r="SIY39" s="38"/>
      <c r="SIZ39" s="38"/>
      <c r="SJA39" s="38"/>
      <c r="SJB39" s="38"/>
      <c r="SJC39" s="38"/>
      <c r="SJD39" s="38"/>
      <c r="SJE39" s="38"/>
      <c r="SJF39" s="38"/>
      <c r="SJG39" s="38"/>
      <c r="SJH39" s="38"/>
      <c r="SJI39" s="38"/>
      <c r="SJJ39" s="38"/>
      <c r="SJK39" s="38"/>
      <c r="SJL39" s="38"/>
      <c r="SJM39" s="38"/>
      <c r="SJN39" s="38"/>
      <c r="SJO39" s="38"/>
      <c r="SJP39" s="38"/>
      <c r="SJQ39" s="38"/>
      <c r="SJR39" s="38"/>
      <c r="SJS39" s="38"/>
      <c r="SJT39" s="38"/>
      <c r="SJU39" s="38"/>
      <c r="SJV39" s="38"/>
      <c r="SJW39" s="38"/>
      <c r="SJX39" s="38"/>
      <c r="SJY39" s="38"/>
      <c r="SJZ39" s="38"/>
      <c r="SKA39" s="38"/>
      <c r="SKB39" s="38"/>
      <c r="SKC39" s="38"/>
      <c r="SKD39" s="38"/>
      <c r="SKE39" s="38"/>
      <c r="SKF39" s="38"/>
      <c r="SKG39" s="38"/>
      <c r="SKH39" s="38"/>
      <c r="SKI39" s="38"/>
      <c r="SKJ39" s="38"/>
      <c r="SKK39" s="38"/>
      <c r="SKL39" s="38"/>
      <c r="SKM39" s="38"/>
      <c r="SKN39" s="38"/>
      <c r="SKO39" s="38"/>
      <c r="SKP39" s="38"/>
      <c r="SKQ39" s="38"/>
      <c r="SKR39" s="38"/>
      <c r="SKS39" s="38"/>
      <c r="SKT39" s="38"/>
      <c r="SKU39" s="38"/>
      <c r="SKV39" s="38"/>
      <c r="SKW39" s="38"/>
      <c r="SKX39" s="38"/>
      <c r="SKY39" s="38"/>
      <c r="SKZ39" s="38"/>
      <c r="SLA39" s="38"/>
      <c r="SLB39" s="38"/>
      <c r="SLC39" s="38"/>
      <c r="SLD39" s="38"/>
      <c r="SLE39" s="38"/>
      <c r="SLF39" s="38"/>
      <c r="SLG39" s="38"/>
      <c r="SLH39" s="38"/>
      <c r="SLI39" s="38"/>
      <c r="SLJ39" s="38"/>
      <c r="SLK39" s="38"/>
      <c r="SLL39" s="38"/>
      <c r="SLM39" s="38"/>
      <c r="SLN39" s="38"/>
      <c r="SLO39" s="38"/>
      <c r="SLP39" s="38"/>
      <c r="SLQ39" s="38"/>
      <c r="SLR39" s="38"/>
      <c r="SLS39" s="38"/>
      <c r="SLT39" s="38"/>
      <c r="SLU39" s="38"/>
      <c r="SLV39" s="38"/>
      <c r="SLW39" s="38"/>
      <c r="SLX39" s="38"/>
      <c r="SLY39" s="38"/>
      <c r="SLZ39" s="38"/>
      <c r="SMA39" s="38"/>
      <c r="SMB39" s="38"/>
      <c r="SMC39" s="38"/>
      <c r="SMD39" s="38"/>
      <c r="SME39" s="38"/>
      <c r="SMF39" s="38"/>
      <c r="SMG39" s="38"/>
      <c r="SMH39" s="38"/>
      <c r="SMI39" s="38"/>
      <c r="SMJ39" s="38"/>
      <c r="SMK39" s="38"/>
      <c r="SML39" s="38"/>
      <c r="SMM39" s="38"/>
      <c r="SMN39" s="38"/>
      <c r="SMO39" s="38"/>
      <c r="SMP39" s="38"/>
      <c r="SMQ39" s="38"/>
      <c r="SMR39" s="38"/>
      <c r="SMS39" s="38"/>
      <c r="SMT39" s="38"/>
      <c r="SMU39" s="38"/>
      <c r="SMV39" s="38"/>
      <c r="SMW39" s="38"/>
      <c r="SMX39" s="38"/>
      <c r="SMY39" s="38"/>
      <c r="SMZ39" s="38"/>
      <c r="SNA39" s="38"/>
      <c r="SNB39" s="38"/>
      <c r="SNC39" s="38"/>
      <c r="SND39" s="38"/>
      <c r="SNE39" s="38"/>
      <c r="SNF39" s="38"/>
      <c r="SNG39" s="38"/>
      <c r="SNH39" s="38"/>
      <c r="SNI39" s="38"/>
      <c r="SNJ39" s="38"/>
      <c r="SNK39" s="38"/>
      <c r="SNL39" s="38"/>
      <c r="SNM39" s="38"/>
      <c r="SNN39" s="38"/>
      <c r="SNO39" s="38"/>
      <c r="SNP39" s="38"/>
      <c r="SNQ39" s="38"/>
      <c r="SNR39" s="38"/>
      <c r="SNS39" s="38"/>
      <c r="SNT39" s="38"/>
      <c r="SNU39" s="38"/>
      <c r="SNV39" s="38"/>
      <c r="SNW39" s="38"/>
      <c r="SNX39" s="38"/>
      <c r="SNY39" s="38"/>
      <c r="SNZ39" s="38"/>
      <c r="SOA39" s="38"/>
      <c r="SOB39" s="38"/>
      <c r="SOC39" s="38"/>
      <c r="SOD39" s="38"/>
      <c r="SOE39" s="38"/>
      <c r="SOF39" s="38"/>
      <c r="SOG39" s="38"/>
      <c r="SOH39" s="38"/>
      <c r="SOI39" s="38"/>
      <c r="SOJ39" s="38"/>
      <c r="SOK39" s="38"/>
      <c r="SOL39" s="38"/>
      <c r="SOM39" s="38"/>
      <c r="SON39" s="38"/>
      <c r="SOO39" s="38"/>
      <c r="SOP39" s="38"/>
      <c r="SOQ39" s="38"/>
      <c r="SOR39" s="38"/>
      <c r="SOS39" s="38"/>
      <c r="SOT39" s="38"/>
      <c r="SOU39" s="38"/>
      <c r="SOV39" s="38"/>
      <c r="SOW39" s="38"/>
      <c r="SOX39" s="38"/>
      <c r="SOY39" s="38"/>
      <c r="SOZ39" s="38"/>
      <c r="SPA39" s="38"/>
      <c r="SPB39" s="38"/>
      <c r="SPC39" s="38"/>
      <c r="SPD39" s="38"/>
      <c r="SPE39" s="38"/>
      <c r="SPF39" s="38"/>
      <c r="SPG39" s="38"/>
      <c r="SPH39" s="38"/>
      <c r="SPI39" s="38"/>
      <c r="SPJ39" s="38"/>
      <c r="SPK39" s="38"/>
      <c r="SPL39" s="38"/>
      <c r="SPM39" s="38"/>
      <c r="SPN39" s="38"/>
      <c r="SPO39" s="38"/>
      <c r="SPP39" s="38"/>
      <c r="SPQ39" s="38"/>
      <c r="SPR39" s="38"/>
      <c r="SPS39" s="38"/>
      <c r="SPT39" s="38"/>
      <c r="SPU39" s="38"/>
      <c r="SPV39" s="38"/>
      <c r="SPW39" s="38"/>
      <c r="SPX39" s="38"/>
      <c r="SPY39" s="38"/>
      <c r="SPZ39" s="38"/>
      <c r="SQA39" s="38"/>
      <c r="SQB39" s="38"/>
      <c r="SQC39" s="38"/>
      <c r="SQD39" s="38"/>
      <c r="SQE39" s="38"/>
      <c r="SQF39" s="38"/>
      <c r="SQG39" s="38"/>
      <c r="SQH39" s="38"/>
      <c r="SQI39" s="38"/>
      <c r="SQJ39" s="38"/>
      <c r="SQK39" s="38"/>
      <c r="SQL39" s="38"/>
      <c r="SQM39" s="38"/>
      <c r="SQN39" s="38"/>
      <c r="SQO39" s="38"/>
      <c r="SQP39" s="38"/>
      <c r="SQQ39" s="38"/>
      <c r="SQR39" s="38"/>
      <c r="SQS39" s="38"/>
      <c r="SQT39" s="38"/>
      <c r="SQU39" s="38"/>
      <c r="SQV39" s="38"/>
      <c r="SQW39" s="38"/>
      <c r="SQX39" s="38"/>
      <c r="SQY39" s="38"/>
      <c r="SQZ39" s="38"/>
      <c r="SRA39" s="38"/>
      <c r="SRB39" s="38"/>
      <c r="SRC39" s="38"/>
      <c r="SRD39" s="38"/>
      <c r="SRE39" s="38"/>
      <c r="SRF39" s="38"/>
      <c r="SRG39" s="38"/>
      <c r="SRH39" s="38"/>
      <c r="SRI39" s="38"/>
      <c r="SRJ39" s="38"/>
      <c r="SRK39" s="38"/>
      <c r="SRL39" s="38"/>
      <c r="SRM39" s="38"/>
      <c r="SRN39" s="38"/>
      <c r="SRO39" s="38"/>
      <c r="SRP39" s="38"/>
      <c r="SRQ39" s="38"/>
      <c r="SRR39" s="38"/>
      <c r="SRS39" s="38"/>
      <c r="SRT39" s="38"/>
      <c r="SRU39" s="38"/>
      <c r="SRV39" s="38"/>
      <c r="SRW39" s="38"/>
      <c r="SRX39" s="38"/>
      <c r="SRY39" s="38"/>
      <c r="SRZ39" s="38"/>
      <c r="SSA39" s="38"/>
      <c r="SSB39" s="38"/>
      <c r="SSC39" s="38"/>
      <c r="SSD39" s="38"/>
      <c r="SSE39" s="38"/>
      <c r="SSF39" s="38"/>
      <c r="SSG39" s="38"/>
      <c r="SSH39" s="38"/>
      <c r="SSI39" s="38"/>
      <c r="SSJ39" s="38"/>
      <c r="SSK39" s="38"/>
      <c r="SSL39" s="38"/>
      <c r="SSM39" s="38"/>
      <c r="SSN39" s="38"/>
      <c r="SSO39" s="38"/>
      <c r="SSP39" s="38"/>
      <c r="SSQ39" s="38"/>
      <c r="SSR39" s="38"/>
      <c r="SSS39" s="38"/>
      <c r="SST39" s="38"/>
      <c r="SSU39" s="38"/>
      <c r="SSV39" s="38"/>
      <c r="SSW39" s="38"/>
      <c r="SSX39" s="38"/>
      <c r="SSY39" s="38"/>
      <c r="SSZ39" s="38"/>
      <c r="STA39" s="38"/>
      <c r="STB39" s="38"/>
      <c r="STC39" s="38"/>
      <c r="STD39" s="38"/>
      <c r="STE39" s="38"/>
      <c r="STF39" s="38"/>
      <c r="STG39" s="38"/>
      <c r="STH39" s="38"/>
      <c r="STI39" s="38"/>
      <c r="STJ39" s="38"/>
      <c r="STK39" s="38"/>
      <c r="STL39" s="38"/>
      <c r="STM39" s="38"/>
      <c r="STN39" s="38"/>
      <c r="STO39" s="38"/>
      <c r="STP39" s="38"/>
      <c r="STQ39" s="38"/>
      <c r="STR39" s="38"/>
      <c r="STS39" s="38"/>
      <c r="STT39" s="38"/>
      <c r="STU39" s="38"/>
      <c r="STV39" s="38"/>
      <c r="STW39" s="38"/>
      <c r="STX39" s="38"/>
      <c r="STY39" s="38"/>
      <c r="STZ39" s="38"/>
      <c r="SUA39" s="38"/>
      <c r="SUB39" s="38"/>
      <c r="SUC39" s="38"/>
      <c r="SUD39" s="38"/>
      <c r="SUE39" s="38"/>
      <c r="SUF39" s="38"/>
      <c r="SUG39" s="38"/>
      <c r="SUH39" s="38"/>
      <c r="SUI39" s="38"/>
      <c r="SUJ39" s="38"/>
      <c r="SUK39" s="38"/>
      <c r="SUL39" s="38"/>
      <c r="SUM39" s="38"/>
      <c r="SUN39" s="38"/>
      <c r="SUO39" s="38"/>
      <c r="SUP39" s="38"/>
      <c r="SUQ39" s="38"/>
      <c r="SUR39" s="38"/>
      <c r="SUS39" s="38"/>
      <c r="SUT39" s="38"/>
      <c r="SUU39" s="38"/>
      <c r="SUV39" s="38"/>
      <c r="SUW39" s="38"/>
      <c r="SUX39" s="38"/>
      <c r="SUY39" s="38"/>
      <c r="SUZ39" s="38"/>
      <c r="SVA39" s="38"/>
      <c r="SVB39" s="38"/>
      <c r="SVC39" s="38"/>
      <c r="SVD39" s="38"/>
      <c r="SVE39" s="38"/>
      <c r="SVF39" s="38"/>
      <c r="SVG39" s="38"/>
      <c r="SVH39" s="38"/>
      <c r="SVI39" s="38"/>
      <c r="SVJ39" s="38"/>
      <c r="SVK39" s="38"/>
      <c r="SVL39" s="38"/>
      <c r="SVM39" s="38"/>
      <c r="SVN39" s="38"/>
      <c r="SVO39" s="38"/>
      <c r="SVP39" s="38"/>
      <c r="SVQ39" s="38"/>
      <c r="SVR39" s="38"/>
      <c r="SVS39" s="38"/>
      <c r="SVT39" s="38"/>
      <c r="SVU39" s="38"/>
      <c r="SVV39" s="38"/>
      <c r="SVW39" s="38"/>
      <c r="SVX39" s="38"/>
      <c r="SVY39" s="38"/>
      <c r="SVZ39" s="38"/>
      <c r="SWA39" s="38"/>
      <c r="SWB39" s="38"/>
      <c r="SWC39" s="38"/>
      <c r="SWD39" s="38"/>
      <c r="SWE39" s="38"/>
      <c r="SWF39" s="38"/>
      <c r="SWG39" s="38"/>
      <c r="SWH39" s="38"/>
      <c r="SWI39" s="38"/>
      <c r="SWJ39" s="38"/>
      <c r="SWK39" s="38"/>
      <c r="SWL39" s="38"/>
      <c r="SWM39" s="38"/>
      <c r="SWN39" s="38"/>
      <c r="SWO39" s="38"/>
      <c r="SWP39" s="38"/>
      <c r="SWQ39" s="38"/>
      <c r="SWR39" s="38"/>
      <c r="SWS39" s="38"/>
      <c r="SWT39" s="38"/>
      <c r="SWU39" s="38"/>
      <c r="SWV39" s="38"/>
      <c r="SWW39" s="38"/>
      <c r="SWX39" s="38"/>
      <c r="SWY39" s="38"/>
      <c r="SWZ39" s="38"/>
      <c r="SXA39" s="38"/>
      <c r="SXB39" s="38"/>
      <c r="SXC39" s="38"/>
      <c r="SXD39" s="38"/>
      <c r="SXE39" s="38"/>
      <c r="SXF39" s="38"/>
      <c r="SXG39" s="38"/>
      <c r="SXH39" s="38"/>
      <c r="SXI39" s="38"/>
      <c r="SXJ39" s="38"/>
      <c r="SXK39" s="38"/>
      <c r="SXL39" s="38"/>
      <c r="SXM39" s="38"/>
      <c r="SXN39" s="38"/>
      <c r="SXO39" s="38"/>
      <c r="SXP39" s="38"/>
      <c r="SXQ39" s="38"/>
      <c r="SXR39" s="38"/>
      <c r="SXS39" s="38"/>
      <c r="SXT39" s="38"/>
      <c r="SXU39" s="38"/>
      <c r="SXV39" s="38"/>
      <c r="SXW39" s="38"/>
      <c r="SXX39" s="38"/>
      <c r="SXY39" s="38"/>
      <c r="SXZ39" s="38"/>
      <c r="SYA39" s="38"/>
      <c r="SYB39" s="38"/>
      <c r="SYC39" s="38"/>
      <c r="SYD39" s="38"/>
      <c r="SYE39" s="38"/>
      <c r="SYF39" s="38"/>
      <c r="SYG39" s="38"/>
      <c r="SYH39" s="38"/>
      <c r="SYI39" s="38"/>
      <c r="SYJ39" s="38"/>
      <c r="SYK39" s="38"/>
      <c r="SYL39" s="38"/>
      <c r="SYM39" s="38"/>
      <c r="SYN39" s="38"/>
      <c r="SYO39" s="38"/>
      <c r="SYP39" s="38"/>
      <c r="SYQ39" s="38"/>
      <c r="SYR39" s="38"/>
      <c r="SYS39" s="38"/>
      <c r="SYT39" s="38"/>
      <c r="SYU39" s="38"/>
      <c r="SYV39" s="38"/>
      <c r="SYW39" s="38"/>
      <c r="SYX39" s="38"/>
      <c r="SYY39" s="38"/>
      <c r="SYZ39" s="38"/>
      <c r="SZA39" s="38"/>
      <c r="SZB39" s="38"/>
      <c r="SZC39" s="38"/>
      <c r="SZD39" s="38"/>
      <c r="SZE39" s="38"/>
      <c r="SZF39" s="38"/>
      <c r="SZG39" s="38"/>
      <c r="SZH39" s="38"/>
      <c r="SZI39" s="38"/>
      <c r="SZJ39" s="38"/>
      <c r="SZK39" s="38"/>
      <c r="SZL39" s="38"/>
      <c r="SZM39" s="38"/>
      <c r="SZN39" s="38"/>
      <c r="SZO39" s="38"/>
      <c r="SZP39" s="38"/>
      <c r="SZQ39" s="38"/>
      <c r="SZR39" s="38"/>
      <c r="SZS39" s="38"/>
      <c r="SZT39" s="38"/>
      <c r="SZU39" s="38"/>
      <c r="SZV39" s="38"/>
      <c r="SZW39" s="38"/>
      <c r="SZX39" s="38"/>
      <c r="SZY39" s="38"/>
      <c r="SZZ39" s="38"/>
      <c r="TAA39" s="38"/>
      <c r="TAB39" s="38"/>
      <c r="TAC39" s="38"/>
      <c r="TAD39" s="38"/>
      <c r="TAE39" s="38"/>
      <c r="TAF39" s="38"/>
      <c r="TAG39" s="38"/>
      <c r="TAH39" s="38"/>
      <c r="TAI39" s="38"/>
      <c r="TAJ39" s="38"/>
      <c r="TAK39" s="38"/>
      <c r="TAL39" s="38"/>
      <c r="TAM39" s="38"/>
      <c r="TAN39" s="38"/>
      <c r="TAO39" s="38"/>
      <c r="TAP39" s="38"/>
      <c r="TAQ39" s="38"/>
      <c r="TAR39" s="38"/>
      <c r="TAS39" s="38"/>
      <c r="TAT39" s="38"/>
      <c r="TAU39" s="38"/>
      <c r="TAV39" s="38"/>
      <c r="TAW39" s="38"/>
      <c r="TAX39" s="38"/>
      <c r="TAY39" s="38"/>
      <c r="TAZ39" s="38"/>
      <c r="TBA39" s="38"/>
      <c r="TBB39" s="38"/>
      <c r="TBC39" s="38"/>
      <c r="TBD39" s="38"/>
      <c r="TBE39" s="38"/>
      <c r="TBF39" s="38"/>
      <c r="TBG39" s="38"/>
      <c r="TBH39" s="38"/>
      <c r="TBI39" s="38"/>
      <c r="TBJ39" s="38"/>
      <c r="TBK39" s="38"/>
      <c r="TBL39" s="38"/>
      <c r="TBM39" s="38"/>
      <c r="TBN39" s="38"/>
      <c r="TBO39" s="38"/>
      <c r="TBP39" s="38"/>
      <c r="TBQ39" s="38"/>
      <c r="TBR39" s="38"/>
      <c r="TBS39" s="38"/>
      <c r="TBT39" s="38"/>
      <c r="TBU39" s="38"/>
      <c r="TBV39" s="38"/>
      <c r="TBW39" s="38"/>
      <c r="TBX39" s="38"/>
      <c r="TBY39" s="38"/>
      <c r="TBZ39" s="38"/>
      <c r="TCA39" s="38"/>
      <c r="TCB39" s="38"/>
      <c r="TCC39" s="38"/>
      <c r="TCD39" s="38"/>
      <c r="TCE39" s="38"/>
      <c r="TCF39" s="38"/>
      <c r="TCG39" s="38"/>
      <c r="TCH39" s="38"/>
      <c r="TCI39" s="38"/>
      <c r="TCJ39" s="38"/>
      <c r="TCK39" s="38"/>
      <c r="TCL39" s="38"/>
      <c r="TCM39" s="38"/>
      <c r="TCN39" s="38"/>
      <c r="TCO39" s="38"/>
      <c r="TCP39" s="38"/>
      <c r="TCQ39" s="38"/>
      <c r="TCR39" s="38"/>
      <c r="TCS39" s="38"/>
      <c r="TCT39" s="38"/>
      <c r="TCU39" s="38"/>
      <c r="TCV39" s="38"/>
      <c r="TCW39" s="38"/>
      <c r="TCX39" s="38"/>
      <c r="TCY39" s="38"/>
      <c r="TCZ39" s="38"/>
      <c r="TDA39" s="38"/>
      <c r="TDB39" s="38"/>
      <c r="TDC39" s="38"/>
      <c r="TDD39" s="38"/>
      <c r="TDE39" s="38"/>
      <c r="TDF39" s="38"/>
      <c r="TDG39" s="38"/>
      <c r="TDH39" s="38"/>
      <c r="TDI39" s="38"/>
      <c r="TDJ39" s="38"/>
      <c r="TDK39" s="38"/>
      <c r="TDL39" s="38"/>
      <c r="TDM39" s="38"/>
      <c r="TDN39" s="38"/>
      <c r="TDO39" s="38"/>
      <c r="TDP39" s="38"/>
      <c r="TDQ39" s="38"/>
      <c r="TDR39" s="38"/>
      <c r="TDS39" s="38"/>
      <c r="TDT39" s="38"/>
      <c r="TDU39" s="38"/>
      <c r="TDV39" s="38"/>
      <c r="TDW39" s="38"/>
      <c r="TDX39" s="38"/>
      <c r="TDY39" s="38"/>
      <c r="TDZ39" s="38"/>
      <c r="TEA39" s="38"/>
      <c r="TEB39" s="38"/>
      <c r="TEC39" s="38"/>
      <c r="TED39" s="38"/>
      <c r="TEE39" s="38"/>
      <c r="TEF39" s="38"/>
      <c r="TEG39" s="38"/>
      <c r="TEH39" s="38"/>
      <c r="TEI39" s="38"/>
      <c r="TEJ39" s="38"/>
      <c r="TEK39" s="38"/>
      <c r="TEL39" s="38"/>
      <c r="TEM39" s="38"/>
      <c r="TEN39" s="38"/>
      <c r="TEO39" s="38"/>
      <c r="TEP39" s="38"/>
      <c r="TEQ39" s="38"/>
      <c r="TER39" s="38"/>
      <c r="TES39" s="38"/>
      <c r="TET39" s="38"/>
      <c r="TEU39" s="38"/>
      <c r="TEV39" s="38"/>
      <c r="TEW39" s="38"/>
      <c r="TEX39" s="38"/>
      <c r="TEY39" s="38"/>
      <c r="TEZ39" s="38"/>
      <c r="TFA39" s="38"/>
      <c r="TFB39" s="38"/>
      <c r="TFC39" s="38"/>
      <c r="TFD39" s="38"/>
      <c r="TFE39" s="38"/>
      <c r="TFF39" s="38"/>
      <c r="TFG39" s="38"/>
      <c r="TFH39" s="38"/>
      <c r="TFI39" s="38"/>
      <c r="TFJ39" s="38"/>
      <c r="TFK39" s="38"/>
      <c r="TFL39" s="38"/>
      <c r="TFM39" s="38"/>
      <c r="TFN39" s="38"/>
      <c r="TFO39" s="38"/>
      <c r="TFP39" s="38"/>
      <c r="TFQ39" s="38"/>
      <c r="TFR39" s="38"/>
      <c r="TFS39" s="38"/>
      <c r="TFT39" s="38"/>
      <c r="TFU39" s="38"/>
      <c r="TFV39" s="38"/>
      <c r="TFW39" s="38"/>
      <c r="TFX39" s="38"/>
      <c r="TFY39" s="38"/>
      <c r="TFZ39" s="38"/>
      <c r="TGA39" s="38"/>
      <c r="TGB39" s="38"/>
      <c r="TGC39" s="38"/>
      <c r="TGD39" s="38"/>
      <c r="TGE39" s="38"/>
      <c r="TGF39" s="38"/>
      <c r="TGG39" s="38"/>
      <c r="TGH39" s="38"/>
      <c r="TGI39" s="38"/>
      <c r="TGJ39" s="38"/>
      <c r="TGK39" s="38"/>
      <c r="TGL39" s="38"/>
      <c r="TGM39" s="38"/>
      <c r="TGN39" s="38"/>
      <c r="TGO39" s="38"/>
      <c r="TGP39" s="38"/>
      <c r="TGQ39" s="38"/>
      <c r="TGR39" s="38"/>
      <c r="TGS39" s="38"/>
      <c r="TGT39" s="38"/>
      <c r="TGU39" s="38"/>
      <c r="TGV39" s="38"/>
      <c r="TGW39" s="38"/>
      <c r="TGX39" s="38"/>
      <c r="TGY39" s="38"/>
      <c r="TGZ39" s="38"/>
      <c r="THA39" s="38"/>
      <c r="THB39" s="38"/>
      <c r="THC39" s="38"/>
      <c r="THD39" s="38"/>
      <c r="THE39" s="38"/>
      <c r="THF39" s="38"/>
      <c r="THG39" s="38"/>
      <c r="THH39" s="38"/>
      <c r="THI39" s="38"/>
      <c r="THJ39" s="38"/>
      <c r="THK39" s="38"/>
      <c r="THL39" s="38"/>
      <c r="THM39" s="38"/>
      <c r="THN39" s="38"/>
      <c r="THO39" s="38"/>
      <c r="THP39" s="38"/>
      <c r="THQ39" s="38"/>
      <c r="THR39" s="38"/>
      <c r="THS39" s="38"/>
      <c r="THT39" s="38"/>
      <c r="THU39" s="38"/>
      <c r="THV39" s="38"/>
      <c r="THW39" s="38"/>
      <c r="THX39" s="38"/>
      <c r="THY39" s="38"/>
      <c r="THZ39" s="38"/>
      <c r="TIA39" s="38"/>
      <c r="TIB39" s="38"/>
      <c r="TIC39" s="38"/>
      <c r="TID39" s="38"/>
      <c r="TIE39" s="38"/>
      <c r="TIF39" s="38"/>
      <c r="TIG39" s="38"/>
      <c r="TIH39" s="38"/>
      <c r="TII39" s="38"/>
      <c r="TIJ39" s="38"/>
      <c r="TIK39" s="38"/>
      <c r="TIL39" s="38"/>
      <c r="TIM39" s="38"/>
      <c r="TIN39" s="38"/>
      <c r="TIO39" s="38"/>
      <c r="TIP39" s="38"/>
      <c r="TIQ39" s="38"/>
      <c r="TIR39" s="38"/>
      <c r="TIS39" s="38"/>
      <c r="TIT39" s="38"/>
      <c r="TIU39" s="38"/>
      <c r="TIV39" s="38"/>
      <c r="TIW39" s="38"/>
      <c r="TIX39" s="38"/>
      <c r="TIY39" s="38"/>
      <c r="TIZ39" s="38"/>
      <c r="TJA39" s="38"/>
      <c r="TJB39" s="38"/>
      <c r="TJC39" s="38"/>
      <c r="TJD39" s="38"/>
      <c r="TJE39" s="38"/>
      <c r="TJF39" s="38"/>
      <c r="TJG39" s="38"/>
      <c r="TJH39" s="38"/>
      <c r="TJI39" s="38"/>
      <c r="TJJ39" s="38"/>
      <c r="TJK39" s="38"/>
      <c r="TJL39" s="38"/>
      <c r="TJM39" s="38"/>
      <c r="TJN39" s="38"/>
      <c r="TJO39" s="38"/>
      <c r="TJP39" s="38"/>
      <c r="TJQ39" s="38"/>
      <c r="TJR39" s="38"/>
      <c r="TJS39" s="38"/>
      <c r="TJT39" s="38"/>
      <c r="TJU39" s="38"/>
      <c r="TJV39" s="38"/>
      <c r="TJW39" s="38"/>
      <c r="TJX39" s="38"/>
      <c r="TJY39" s="38"/>
      <c r="TJZ39" s="38"/>
      <c r="TKA39" s="38"/>
      <c r="TKB39" s="38"/>
      <c r="TKC39" s="38"/>
      <c r="TKD39" s="38"/>
      <c r="TKE39" s="38"/>
      <c r="TKF39" s="38"/>
      <c r="TKG39" s="38"/>
      <c r="TKH39" s="38"/>
      <c r="TKI39" s="38"/>
      <c r="TKJ39" s="38"/>
      <c r="TKK39" s="38"/>
      <c r="TKL39" s="38"/>
      <c r="TKM39" s="38"/>
      <c r="TKN39" s="38"/>
      <c r="TKO39" s="38"/>
      <c r="TKP39" s="38"/>
      <c r="TKQ39" s="38"/>
      <c r="TKR39" s="38"/>
      <c r="TKS39" s="38"/>
      <c r="TKT39" s="38"/>
      <c r="TKU39" s="38"/>
      <c r="TKV39" s="38"/>
      <c r="TKW39" s="38"/>
      <c r="TKX39" s="38"/>
      <c r="TKY39" s="38"/>
      <c r="TKZ39" s="38"/>
      <c r="TLA39" s="38"/>
      <c r="TLB39" s="38"/>
      <c r="TLC39" s="38"/>
      <c r="TLD39" s="38"/>
      <c r="TLE39" s="38"/>
      <c r="TLF39" s="38"/>
      <c r="TLG39" s="38"/>
      <c r="TLH39" s="38"/>
      <c r="TLI39" s="38"/>
      <c r="TLJ39" s="38"/>
      <c r="TLK39" s="38"/>
      <c r="TLL39" s="38"/>
      <c r="TLM39" s="38"/>
      <c r="TLN39" s="38"/>
      <c r="TLO39" s="38"/>
      <c r="TLP39" s="38"/>
      <c r="TLQ39" s="38"/>
      <c r="TLR39" s="38"/>
      <c r="TLS39" s="38"/>
      <c r="TLT39" s="38"/>
      <c r="TLU39" s="38"/>
      <c r="TLV39" s="38"/>
      <c r="TLW39" s="38"/>
      <c r="TLX39" s="38"/>
      <c r="TLY39" s="38"/>
      <c r="TLZ39" s="38"/>
      <c r="TMA39" s="38"/>
      <c r="TMB39" s="38"/>
      <c r="TMC39" s="38"/>
      <c r="TMD39" s="38"/>
      <c r="TME39" s="38"/>
      <c r="TMF39" s="38"/>
      <c r="TMG39" s="38"/>
      <c r="TMH39" s="38"/>
      <c r="TMI39" s="38"/>
      <c r="TMJ39" s="38"/>
      <c r="TMK39" s="38"/>
      <c r="TML39" s="38"/>
      <c r="TMM39" s="38"/>
      <c r="TMN39" s="38"/>
      <c r="TMO39" s="38"/>
      <c r="TMP39" s="38"/>
      <c r="TMQ39" s="38"/>
      <c r="TMR39" s="38"/>
      <c r="TMS39" s="38"/>
      <c r="TMT39" s="38"/>
      <c r="TMU39" s="38"/>
      <c r="TMV39" s="38"/>
      <c r="TMW39" s="38"/>
      <c r="TMX39" s="38"/>
      <c r="TMY39" s="38"/>
      <c r="TMZ39" s="38"/>
      <c r="TNA39" s="38"/>
      <c r="TNB39" s="38"/>
      <c r="TNC39" s="38"/>
      <c r="TND39" s="38"/>
      <c r="TNE39" s="38"/>
      <c r="TNF39" s="38"/>
      <c r="TNG39" s="38"/>
      <c r="TNH39" s="38"/>
      <c r="TNI39" s="38"/>
      <c r="TNJ39" s="38"/>
      <c r="TNK39" s="38"/>
      <c r="TNL39" s="38"/>
      <c r="TNM39" s="38"/>
      <c r="TNN39" s="38"/>
      <c r="TNO39" s="38"/>
      <c r="TNP39" s="38"/>
      <c r="TNQ39" s="38"/>
      <c r="TNR39" s="38"/>
      <c r="TNS39" s="38"/>
      <c r="TNT39" s="38"/>
      <c r="TNU39" s="38"/>
      <c r="TNV39" s="38"/>
      <c r="TNW39" s="38"/>
      <c r="TNX39" s="38"/>
      <c r="TNY39" s="38"/>
      <c r="TNZ39" s="38"/>
      <c r="TOA39" s="38"/>
      <c r="TOB39" s="38"/>
      <c r="TOC39" s="38"/>
      <c r="TOD39" s="38"/>
      <c r="TOE39" s="38"/>
      <c r="TOF39" s="38"/>
      <c r="TOG39" s="38"/>
      <c r="TOH39" s="38"/>
      <c r="TOI39" s="38"/>
      <c r="TOJ39" s="38"/>
      <c r="TOK39" s="38"/>
      <c r="TOL39" s="38"/>
      <c r="TOM39" s="38"/>
      <c r="TON39" s="38"/>
      <c r="TOO39" s="38"/>
      <c r="TOP39" s="38"/>
      <c r="TOQ39" s="38"/>
      <c r="TOR39" s="38"/>
      <c r="TOS39" s="38"/>
      <c r="TOT39" s="38"/>
      <c r="TOU39" s="38"/>
      <c r="TOV39" s="38"/>
      <c r="TOW39" s="38"/>
      <c r="TOX39" s="38"/>
      <c r="TOY39" s="38"/>
      <c r="TOZ39" s="38"/>
      <c r="TPA39" s="38"/>
      <c r="TPB39" s="38"/>
      <c r="TPC39" s="38"/>
      <c r="TPD39" s="38"/>
      <c r="TPE39" s="38"/>
      <c r="TPF39" s="38"/>
      <c r="TPG39" s="38"/>
      <c r="TPH39" s="38"/>
      <c r="TPI39" s="38"/>
      <c r="TPJ39" s="38"/>
      <c r="TPK39" s="38"/>
      <c r="TPL39" s="38"/>
      <c r="TPM39" s="38"/>
      <c r="TPN39" s="38"/>
      <c r="TPO39" s="38"/>
      <c r="TPP39" s="38"/>
      <c r="TPQ39" s="38"/>
      <c r="TPR39" s="38"/>
      <c r="TPS39" s="38"/>
      <c r="TPT39" s="38"/>
      <c r="TPU39" s="38"/>
      <c r="TPV39" s="38"/>
      <c r="TPW39" s="38"/>
      <c r="TPX39" s="38"/>
      <c r="TPY39" s="38"/>
      <c r="TPZ39" s="38"/>
      <c r="TQA39" s="38"/>
      <c r="TQB39" s="38"/>
      <c r="TQC39" s="38"/>
      <c r="TQD39" s="38"/>
      <c r="TQE39" s="38"/>
      <c r="TQF39" s="38"/>
      <c r="TQG39" s="38"/>
      <c r="TQH39" s="38"/>
      <c r="TQI39" s="38"/>
      <c r="TQJ39" s="38"/>
      <c r="TQK39" s="38"/>
      <c r="TQL39" s="38"/>
      <c r="TQM39" s="38"/>
      <c r="TQN39" s="38"/>
      <c r="TQO39" s="38"/>
      <c r="TQP39" s="38"/>
      <c r="TQQ39" s="38"/>
      <c r="TQR39" s="38"/>
      <c r="TQS39" s="38"/>
      <c r="TQT39" s="38"/>
      <c r="TQU39" s="38"/>
      <c r="TQV39" s="38"/>
      <c r="TQW39" s="38"/>
      <c r="TQX39" s="38"/>
      <c r="TQY39" s="38"/>
      <c r="TQZ39" s="38"/>
      <c r="TRA39" s="38"/>
      <c r="TRB39" s="38"/>
      <c r="TRC39" s="38"/>
      <c r="TRD39" s="38"/>
      <c r="TRE39" s="38"/>
      <c r="TRF39" s="38"/>
      <c r="TRG39" s="38"/>
      <c r="TRH39" s="38"/>
      <c r="TRI39" s="38"/>
      <c r="TRJ39" s="38"/>
      <c r="TRK39" s="38"/>
      <c r="TRL39" s="38"/>
      <c r="TRM39" s="38"/>
      <c r="TRN39" s="38"/>
      <c r="TRO39" s="38"/>
      <c r="TRP39" s="38"/>
      <c r="TRQ39" s="38"/>
      <c r="TRR39" s="38"/>
      <c r="TRS39" s="38"/>
      <c r="TRT39" s="38"/>
      <c r="TRU39" s="38"/>
      <c r="TRV39" s="38"/>
      <c r="TRW39" s="38"/>
      <c r="TRX39" s="38"/>
      <c r="TRY39" s="38"/>
      <c r="TRZ39" s="38"/>
      <c r="TSA39" s="38"/>
      <c r="TSB39" s="38"/>
      <c r="TSC39" s="38"/>
      <c r="TSD39" s="38"/>
      <c r="TSE39" s="38"/>
      <c r="TSF39" s="38"/>
      <c r="TSG39" s="38"/>
      <c r="TSH39" s="38"/>
      <c r="TSI39" s="38"/>
      <c r="TSJ39" s="38"/>
      <c r="TSK39" s="38"/>
      <c r="TSL39" s="38"/>
      <c r="TSM39" s="38"/>
      <c r="TSN39" s="38"/>
      <c r="TSO39" s="38"/>
      <c r="TSP39" s="38"/>
      <c r="TSQ39" s="38"/>
      <c r="TSR39" s="38"/>
      <c r="TSS39" s="38"/>
      <c r="TST39" s="38"/>
      <c r="TSU39" s="38"/>
      <c r="TSV39" s="38"/>
      <c r="TSW39" s="38"/>
      <c r="TSX39" s="38"/>
      <c r="TSY39" s="38"/>
      <c r="TSZ39" s="38"/>
      <c r="TTA39" s="38"/>
      <c r="TTB39" s="38"/>
      <c r="TTC39" s="38"/>
      <c r="TTD39" s="38"/>
      <c r="TTE39" s="38"/>
      <c r="TTF39" s="38"/>
      <c r="TTG39" s="38"/>
      <c r="TTH39" s="38"/>
      <c r="TTI39" s="38"/>
      <c r="TTJ39" s="38"/>
      <c r="TTK39" s="38"/>
      <c r="TTL39" s="38"/>
      <c r="TTM39" s="38"/>
      <c r="TTN39" s="38"/>
      <c r="TTO39" s="38"/>
      <c r="TTP39" s="38"/>
      <c r="TTQ39" s="38"/>
      <c r="TTR39" s="38"/>
      <c r="TTS39" s="38"/>
      <c r="TTT39" s="38"/>
      <c r="TTU39" s="38"/>
      <c r="TTV39" s="38"/>
      <c r="TTW39" s="38"/>
      <c r="TTX39" s="38"/>
      <c r="TTY39" s="38"/>
      <c r="TTZ39" s="38"/>
      <c r="TUA39" s="38"/>
      <c r="TUB39" s="38"/>
      <c r="TUC39" s="38"/>
      <c r="TUD39" s="38"/>
      <c r="TUE39" s="38"/>
      <c r="TUF39" s="38"/>
      <c r="TUG39" s="38"/>
      <c r="TUH39" s="38"/>
      <c r="TUI39" s="38"/>
      <c r="TUJ39" s="38"/>
      <c r="TUK39" s="38"/>
      <c r="TUL39" s="38"/>
      <c r="TUM39" s="38"/>
      <c r="TUN39" s="38"/>
      <c r="TUO39" s="38"/>
      <c r="TUP39" s="38"/>
      <c r="TUQ39" s="38"/>
      <c r="TUR39" s="38"/>
      <c r="TUS39" s="38"/>
      <c r="TUT39" s="38"/>
      <c r="TUU39" s="38"/>
      <c r="TUV39" s="38"/>
      <c r="TUW39" s="38"/>
      <c r="TUX39" s="38"/>
      <c r="TUY39" s="38"/>
      <c r="TUZ39" s="38"/>
      <c r="TVA39" s="38"/>
      <c r="TVB39" s="38"/>
      <c r="TVC39" s="38"/>
      <c r="TVD39" s="38"/>
      <c r="TVE39" s="38"/>
      <c r="TVF39" s="38"/>
      <c r="TVG39" s="38"/>
      <c r="TVH39" s="38"/>
      <c r="TVI39" s="38"/>
      <c r="TVJ39" s="38"/>
      <c r="TVK39" s="38"/>
      <c r="TVL39" s="38"/>
      <c r="TVM39" s="38"/>
      <c r="TVN39" s="38"/>
      <c r="TVO39" s="38"/>
      <c r="TVP39" s="38"/>
      <c r="TVQ39" s="38"/>
      <c r="TVR39" s="38"/>
      <c r="TVS39" s="38"/>
      <c r="TVT39" s="38"/>
      <c r="TVU39" s="38"/>
      <c r="TVV39" s="38"/>
      <c r="TVW39" s="38"/>
      <c r="TVX39" s="38"/>
      <c r="TVY39" s="38"/>
      <c r="TVZ39" s="38"/>
      <c r="TWA39" s="38"/>
      <c r="TWB39" s="38"/>
      <c r="TWC39" s="38"/>
      <c r="TWD39" s="38"/>
      <c r="TWE39" s="38"/>
      <c r="TWF39" s="38"/>
      <c r="TWG39" s="38"/>
      <c r="TWH39" s="38"/>
      <c r="TWI39" s="38"/>
      <c r="TWJ39" s="38"/>
      <c r="TWK39" s="38"/>
      <c r="TWL39" s="38"/>
      <c r="TWM39" s="38"/>
      <c r="TWN39" s="38"/>
      <c r="TWO39" s="38"/>
      <c r="TWP39" s="38"/>
      <c r="TWQ39" s="38"/>
      <c r="TWR39" s="38"/>
      <c r="TWS39" s="38"/>
      <c r="TWT39" s="38"/>
      <c r="TWU39" s="38"/>
      <c r="TWV39" s="38"/>
      <c r="TWW39" s="38"/>
      <c r="TWX39" s="38"/>
      <c r="TWY39" s="38"/>
      <c r="TWZ39" s="38"/>
      <c r="TXA39" s="38"/>
      <c r="TXB39" s="38"/>
      <c r="TXC39" s="38"/>
      <c r="TXD39" s="38"/>
      <c r="TXE39" s="38"/>
      <c r="TXF39" s="38"/>
      <c r="TXG39" s="38"/>
      <c r="TXH39" s="38"/>
      <c r="TXI39" s="38"/>
      <c r="TXJ39" s="38"/>
      <c r="TXK39" s="38"/>
      <c r="TXL39" s="38"/>
      <c r="TXM39" s="38"/>
      <c r="TXN39" s="38"/>
      <c r="TXO39" s="38"/>
      <c r="TXP39" s="38"/>
      <c r="TXQ39" s="38"/>
      <c r="TXR39" s="38"/>
      <c r="TXS39" s="38"/>
      <c r="TXT39" s="38"/>
      <c r="TXU39" s="38"/>
      <c r="TXV39" s="38"/>
      <c r="TXW39" s="38"/>
      <c r="TXX39" s="38"/>
      <c r="TXY39" s="38"/>
      <c r="TXZ39" s="38"/>
      <c r="TYA39" s="38"/>
      <c r="TYB39" s="38"/>
      <c r="TYC39" s="38"/>
      <c r="TYD39" s="38"/>
      <c r="TYE39" s="38"/>
      <c r="TYF39" s="38"/>
      <c r="TYG39" s="38"/>
      <c r="TYH39" s="38"/>
      <c r="TYI39" s="38"/>
      <c r="TYJ39" s="38"/>
      <c r="TYK39" s="38"/>
      <c r="TYL39" s="38"/>
      <c r="TYM39" s="38"/>
      <c r="TYN39" s="38"/>
      <c r="TYO39" s="38"/>
      <c r="TYP39" s="38"/>
      <c r="TYQ39" s="38"/>
      <c r="TYR39" s="38"/>
      <c r="TYS39" s="38"/>
      <c r="TYT39" s="38"/>
      <c r="TYU39" s="38"/>
      <c r="TYV39" s="38"/>
      <c r="TYW39" s="38"/>
      <c r="TYX39" s="38"/>
      <c r="TYY39" s="38"/>
      <c r="TYZ39" s="38"/>
      <c r="TZA39" s="38"/>
      <c r="TZB39" s="38"/>
      <c r="TZC39" s="38"/>
      <c r="TZD39" s="38"/>
      <c r="TZE39" s="38"/>
      <c r="TZF39" s="38"/>
      <c r="TZG39" s="38"/>
      <c r="TZH39" s="38"/>
      <c r="TZI39" s="38"/>
      <c r="TZJ39" s="38"/>
      <c r="TZK39" s="38"/>
      <c r="TZL39" s="38"/>
      <c r="TZM39" s="38"/>
      <c r="TZN39" s="38"/>
      <c r="TZO39" s="38"/>
      <c r="TZP39" s="38"/>
      <c r="TZQ39" s="38"/>
      <c r="TZR39" s="38"/>
      <c r="TZS39" s="38"/>
      <c r="TZT39" s="38"/>
      <c r="TZU39" s="38"/>
      <c r="TZV39" s="38"/>
      <c r="TZW39" s="38"/>
      <c r="TZX39" s="38"/>
      <c r="TZY39" s="38"/>
      <c r="TZZ39" s="38"/>
      <c r="UAA39" s="38"/>
      <c r="UAB39" s="38"/>
      <c r="UAC39" s="38"/>
      <c r="UAD39" s="38"/>
      <c r="UAE39" s="38"/>
      <c r="UAF39" s="38"/>
      <c r="UAG39" s="38"/>
      <c r="UAH39" s="38"/>
      <c r="UAI39" s="38"/>
      <c r="UAJ39" s="38"/>
      <c r="UAK39" s="38"/>
      <c r="UAL39" s="38"/>
      <c r="UAM39" s="38"/>
      <c r="UAN39" s="38"/>
      <c r="UAO39" s="38"/>
      <c r="UAP39" s="38"/>
      <c r="UAQ39" s="38"/>
      <c r="UAR39" s="38"/>
      <c r="UAS39" s="38"/>
      <c r="UAT39" s="38"/>
      <c r="UAU39" s="38"/>
      <c r="UAV39" s="38"/>
      <c r="UAW39" s="38"/>
      <c r="UAX39" s="38"/>
      <c r="UAY39" s="38"/>
      <c r="UAZ39" s="38"/>
      <c r="UBA39" s="38"/>
      <c r="UBB39" s="38"/>
      <c r="UBC39" s="38"/>
      <c r="UBD39" s="38"/>
      <c r="UBE39" s="38"/>
      <c r="UBF39" s="38"/>
      <c r="UBG39" s="38"/>
      <c r="UBH39" s="38"/>
      <c r="UBI39" s="38"/>
      <c r="UBJ39" s="38"/>
      <c r="UBK39" s="38"/>
      <c r="UBL39" s="38"/>
      <c r="UBM39" s="38"/>
      <c r="UBN39" s="38"/>
      <c r="UBO39" s="38"/>
      <c r="UBP39" s="38"/>
      <c r="UBQ39" s="38"/>
      <c r="UBR39" s="38"/>
      <c r="UBS39" s="38"/>
      <c r="UBT39" s="38"/>
      <c r="UBU39" s="38"/>
      <c r="UBV39" s="38"/>
      <c r="UBW39" s="38"/>
      <c r="UBX39" s="38"/>
      <c r="UBY39" s="38"/>
      <c r="UBZ39" s="38"/>
      <c r="UCA39" s="38"/>
      <c r="UCB39" s="38"/>
      <c r="UCC39" s="38"/>
      <c r="UCD39" s="38"/>
      <c r="UCE39" s="38"/>
      <c r="UCF39" s="38"/>
      <c r="UCG39" s="38"/>
      <c r="UCH39" s="38"/>
      <c r="UCI39" s="38"/>
      <c r="UCJ39" s="38"/>
      <c r="UCK39" s="38"/>
      <c r="UCL39" s="38"/>
      <c r="UCM39" s="38"/>
      <c r="UCN39" s="38"/>
      <c r="UCO39" s="38"/>
      <c r="UCP39" s="38"/>
      <c r="UCQ39" s="38"/>
      <c r="UCR39" s="38"/>
      <c r="UCS39" s="38"/>
      <c r="UCT39" s="38"/>
      <c r="UCU39" s="38"/>
      <c r="UCV39" s="38"/>
      <c r="UCW39" s="38"/>
      <c r="UCX39" s="38"/>
      <c r="UCY39" s="38"/>
      <c r="UCZ39" s="38"/>
      <c r="UDA39" s="38"/>
      <c r="UDB39" s="38"/>
      <c r="UDC39" s="38"/>
      <c r="UDD39" s="38"/>
      <c r="UDE39" s="38"/>
      <c r="UDF39" s="38"/>
      <c r="UDG39" s="38"/>
      <c r="UDH39" s="38"/>
      <c r="UDI39" s="38"/>
      <c r="UDJ39" s="38"/>
      <c r="UDK39" s="38"/>
      <c r="UDL39" s="38"/>
      <c r="UDM39" s="38"/>
      <c r="UDN39" s="38"/>
      <c r="UDO39" s="38"/>
      <c r="UDP39" s="38"/>
      <c r="UDQ39" s="38"/>
      <c r="UDR39" s="38"/>
      <c r="UDS39" s="38"/>
      <c r="UDT39" s="38"/>
      <c r="UDU39" s="38"/>
      <c r="UDV39" s="38"/>
      <c r="UDW39" s="38"/>
      <c r="UDX39" s="38"/>
      <c r="UDY39" s="38"/>
      <c r="UDZ39" s="38"/>
      <c r="UEA39" s="38"/>
      <c r="UEB39" s="38"/>
      <c r="UEC39" s="38"/>
      <c r="UED39" s="38"/>
      <c r="UEE39" s="38"/>
      <c r="UEF39" s="38"/>
      <c r="UEG39" s="38"/>
      <c r="UEH39" s="38"/>
      <c r="UEI39" s="38"/>
      <c r="UEJ39" s="38"/>
      <c r="UEK39" s="38"/>
      <c r="UEL39" s="38"/>
      <c r="UEM39" s="38"/>
      <c r="UEN39" s="38"/>
      <c r="UEO39" s="38"/>
      <c r="UEP39" s="38"/>
      <c r="UEQ39" s="38"/>
      <c r="UER39" s="38"/>
      <c r="UES39" s="38"/>
      <c r="UET39" s="38"/>
      <c r="UEU39" s="38"/>
      <c r="UEV39" s="38"/>
      <c r="UEW39" s="38"/>
      <c r="UEX39" s="38"/>
      <c r="UEY39" s="38"/>
      <c r="UEZ39" s="38"/>
      <c r="UFA39" s="38"/>
      <c r="UFB39" s="38"/>
      <c r="UFC39" s="38"/>
      <c r="UFD39" s="38"/>
      <c r="UFE39" s="38"/>
      <c r="UFF39" s="38"/>
      <c r="UFG39" s="38"/>
      <c r="UFH39" s="38"/>
      <c r="UFI39" s="38"/>
      <c r="UFJ39" s="38"/>
      <c r="UFK39" s="38"/>
      <c r="UFL39" s="38"/>
      <c r="UFM39" s="38"/>
      <c r="UFN39" s="38"/>
      <c r="UFO39" s="38"/>
      <c r="UFP39" s="38"/>
      <c r="UFQ39" s="38"/>
      <c r="UFR39" s="38"/>
      <c r="UFS39" s="38"/>
      <c r="UFT39" s="38"/>
      <c r="UFU39" s="38"/>
      <c r="UFV39" s="38"/>
      <c r="UFW39" s="38"/>
      <c r="UFX39" s="38"/>
      <c r="UFY39" s="38"/>
      <c r="UFZ39" s="38"/>
      <c r="UGA39" s="38"/>
      <c r="UGB39" s="38"/>
      <c r="UGC39" s="38"/>
      <c r="UGD39" s="38"/>
      <c r="UGE39" s="38"/>
      <c r="UGF39" s="38"/>
      <c r="UGG39" s="38"/>
      <c r="UGH39" s="38"/>
      <c r="UGI39" s="38"/>
      <c r="UGJ39" s="38"/>
      <c r="UGK39" s="38"/>
      <c r="UGL39" s="38"/>
      <c r="UGM39" s="38"/>
      <c r="UGN39" s="38"/>
      <c r="UGO39" s="38"/>
      <c r="UGP39" s="38"/>
      <c r="UGQ39" s="38"/>
      <c r="UGR39" s="38"/>
      <c r="UGS39" s="38"/>
      <c r="UGT39" s="38"/>
      <c r="UGU39" s="38"/>
      <c r="UGV39" s="38"/>
      <c r="UGW39" s="38"/>
      <c r="UGX39" s="38"/>
      <c r="UGY39" s="38"/>
      <c r="UGZ39" s="38"/>
      <c r="UHA39" s="38"/>
      <c r="UHB39" s="38"/>
      <c r="UHC39" s="38"/>
      <c r="UHD39" s="38"/>
      <c r="UHE39" s="38"/>
      <c r="UHF39" s="38"/>
      <c r="UHG39" s="38"/>
      <c r="UHH39" s="38"/>
      <c r="UHI39" s="38"/>
      <c r="UHJ39" s="38"/>
      <c r="UHK39" s="38"/>
      <c r="UHL39" s="38"/>
      <c r="UHM39" s="38"/>
      <c r="UHN39" s="38"/>
      <c r="UHO39" s="38"/>
      <c r="UHP39" s="38"/>
      <c r="UHQ39" s="38"/>
      <c r="UHR39" s="38"/>
      <c r="UHS39" s="38"/>
      <c r="UHT39" s="38"/>
      <c r="UHU39" s="38"/>
      <c r="UHV39" s="38"/>
      <c r="UHW39" s="38"/>
      <c r="UHX39" s="38"/>
      <c r="UHY39" s="38"/>
      <c r="UHZ39" s="38"/>
      <c r="UIA39" s="38"/>
      <c r="UIB39" s="38"/>
      <c r="UIC39" s="38"/>
      <c r="UID39" s="38"/>
      <c r="UIE39" s="38"/>
      <c r="UIF39" s="38"/>
      <c r="UIG39" s="38"/>
      <c r="UIH39" s="38"/>
      <c r="UII39" s="38"/>
      <c r="UIJ39" s="38"/>
      <c r="UIK39" s="38"/>
      <c r="UIL39" s="38"/>
      <c r="UIM39" s="38"/>
      <c r="UIN39" s="38"/>
      <c r="UIO39" s="38"/>
      <c r="UIP39" s="38"/>
      <c r="UIQ39" s="38"/>
      <c r="UIR39" s="38"/>
      <c r="UIS39" s="38"/>
      <c r="UIT39" s="38"/>
      <c r="UIU39" s="38"/>
      <c r="UIV39" s="38"/>
      <c r="UIW39" s="38"/>
      <c r="UIX39" s="38"/>
      <c r="UIY39" s="38"/>
      <c r="UIZ39" s="38"/>
      <c r="UJA39" s="38"/>
      <c r="UJB39" s="38"/>
      <c r="UJC39" s="38"/>
      <c r="UJD39" s="38"/>
      <c r="UJE39" s="38"/>
      <c r="UJF39" s="38"/>
      <c r="UJG39" s="38"/>
      <c r="UJH39" s="38"/>
      <c r="UJI39" s="38"/>
      <c r="UJJ39" s="38"/>
      <c r="UJK39" s="38"/>
      <c r="UJL39" s="38"/>
      <c r="UJM39" s="38"/>
      <c r="UJN39" s="38"/>
      <c r="UJO39" s="38"/>
      <c r="UJP39" s="38"/>
      <c r="UJQ39" s="38"/>
      <c r="UJR39" s="38"/>
      <c r="UJS39" s="38"/>
      <c r="UJT39" s="38"/>
      <c r="UJU39" s="38"/>
      <c r="UJV39" s="38"/>
      <c r="UJW39" s="38"/>
      <c r="UJX39" s="38"/>
      <c r="UJY39" s="38"/>
      <c r="UJZ39" s="38"/>
      <c r="UKA39" s="38"/>
      <c r="UKB39" s="38"/>
      <c r="UKC39" s="38"/>
      <c r="UKD39" s="38"/>
      <c r="UKE39" s="38"/>
      <c r="UKF39" s="38"/>
      <c r="UKG39" s="38"/>
      <c r="UKH39" s="38"/>
      <c r="UKI39" s="38"/>
      <c r="UKJ39" s="38"/>
      <c r="UKK39" s="38"/>
      <c r="UKL39" s="38"/>
      <c r="UKM39" s="38"/>
      <c r="UKN39" s="38"/>
      <c r="UKO39" s="38"/>
      <c r="UKP39" s="38"/>
      <c r="UKQ39" s="38"/>
      <c r="UKR39" s="38"/>
      <c r="UKS39" s="38"/>
      <c r="UKT39" s="38"/>
      <c r="UKU39" s="38"/>
      <c r="UKV39" s="38"/>
      <c r="UKW39" s="38"/>
      <c r="UKX39" s="38"/>
      <c r="UKY39" s="38"/>
      <c r="UKZ39" s="38"/>
      <c r="ULA39" s="38"/>
      <c r="ULB39" s="38"/>
      <c r="ULC39" s="38"/>
      <c r="ULD39" s="38"/>
      <c r="ULE39" s="38"/>
      <c r="ULF39" s="38"/>
      <c r="ULG39" s="38"/>
      <c r="ULH39" s="38"/>
      <c r="ULI39" s="38"/>
      <c r="ULJ39" s="38"/>
      <c r="ULK39" s="38"/>
      <c r="ULL39" s="38"/>
      <c r="ULM39" s="38"/>
      <c r="ULN39" s="38"/>
      <c r="ULO39" s="38"/>
      <c r="ULP39" s="38"/>
      <c r="ULQ39" s="38"/>
      <c r="ULR39" s="38"/>
      <c r="ULS39" s="38"/>
      <c r="ULT39" s="38"/>
      <c r="ULU39" s="38"/>
      <c r="ULV39" s="38"/>
      <c r="ULW39" s="38"/>
      <c r="ULX39" s="38"/>
      <c r="ULY39" s="38"/>
      <c r="ULZ39" s="38"/>
      <c r="UMA39" s="38"/>
      <c r="UMB39" s="38"/>
      <c r="UMC39" s="38"/>
      <c r="UMD39" s="38"/>
      <c r="UME39" s="38"/>
      <c r="UMF39" s="38"/>
      <c r="UMG39" s="38"/>
      <c r="UMH39" s="38"/>
      <c r="UMI39" s="38"/>
      <c r="UMJ39" s="38"/>
      <c r="UMK39" s="38"/>
      <c r="UML39" s="38"/>
      <c r="UMM39" s="38"/>
      <c r="UMN39" s="38"/>
      <c r="UMO39" s="38"/>
      <c r="UMP39" s="38"/>
      <c r="UMQ39" s="38"/>
      <c r="UMR39" s="38"/>
      <c r="UMS39" s="38"/>
      <c r="UMT39" s="38"/>
      <c r="UMU39" s="38"/>
      <c r="UMV39" s="38"/>
      <c r="UMW39" s="38"/>
      <c r="UMX39" s="38"/>
      <c r="UMY39" s="38"/>
      <c r="UMZ39" s="38"/>
      <c r="UNA39" s="38"/>
      <c r="UNB39" s="38"/>
      <c r="UNC39" s="38"/>
      <c r="UND39" s="38"/>
      <c r="UNE39" s="38"/>
      <c r="UNF39" s="38"/>
      <c r="UNG39" s="38"/>
      <c r="UNH39" s="38"/>
      <c r="UNI39" s="38"/>
      <c r="UNJ39" s="38"/>
      <c r="UNK39" s="38"/>
      <c r="UNL39" s="38"/>
      <c r="UNM39" s="38"/>
      <c r="UNN39" s="38"/>
      <c r="UNO39" s="38"/>
      <c r="UNP39" s="38"/>
      <c r="UNQ39" s="38"/>
      <c r="UNR39" s="38"/>
      <c r="UNS39" s="38"/>
      <c r="UNT39" s="38"/>
      <c r="UNU39" s="38"/>
      <c r="UNV39" s="38"/>
      <c r="UNW39" s="38"/>
      <c r="UNX39" s="38"/>
      <c r="UNY39" s="38"/>
      <c r="UNZ39" s="38"/>
      <c r="UOA39" s="38"/>
      <c r="UOB39" s="38"/>
      <c r="UOC39" s="38"/>
      <c r="UOD39" s="38"/>
      <c r="UOE39" s="38"/>
      <c r="UOF39" s="38"/>
      <c r="UOG39" s="38"/>
      <c r="UOH39" s="38"/>
      <c r="UOI39" s="38"/>
      <c r="UOJ39" s="38"/>
      <c r="UOK39" s="38"/>
      <c r="UOL39" s="38"/>
      <c r="UOM39" s="38"/>
      <c r="UON39" s="38"/>
      <c r="UOO39" s="38"/>
      <c r="UOP39" s="38"/>
      <c r="UOQ39" s="38"/>
      <c r="UOR39" s="38"/>
      <c r="UOS39" s="38"/>
      <c r="UOT39" s="38"/>
      <c r="UOU39" s="38"/>
      <c r="UOV39" s="38"/>
      <c r="UOW39" s="38"/>
      <c r="UOX39" s="38"/>
      <c r="UOY39" s="38"/>
      <c r="UOZ39" s="38"/>
      <c r="UPA39" s="38"/>
      <c r="UPB39" s="38"/>
      <c r="UPC39" s="38"/>
      <c r="UPD39" s="38"/>
      <c r="UPE39" s="38"/>
      <c r="UPF39" s="38"/>
      <c r="UPG39" s="38"/>
      <c r="UPH39" s="38"/>
      <c r="UPI39" s="38"/>
      <c r="UPJ39" s="38"/>
      <c r="UPK39" s="38"/>
      <c r="UPL39" s="38"/>
      <c r="UPM39" s="38"/>
      <c r="UPN39" s="38"/>
      <c r="UPO39" s="38"/>
      <c r="UPP39" s="38"/>
      <c r="UPQ39" s="38"/>
      <c r="UPR39" s="38"/>
      <c r="UPS39" s="38"/>
      <c r="UPT39" s="38"/>
      <c r="UPU39" s="38"/>
      <c r="UPV39" s="38"/>
      <c r="UPW39" s="38"/>
      <c r="UPX39" s="38"/>
      <c r="UPY39" s="38"/>
      <c r="UPZ39" s="38"/>
      <c r="UQA39" s="38"/>
      <c r="UQB39" s="38"/>
      <c r="UQC39" s="38"/>
      <c r="UQD39" s="38"/>
      <c r="UQE39" s="38"/>
      <c r="UQF39" s="38"/>
      <c r="UQG39" s="38"/>
      <c r="UQH39" s="38"/>
      <c r="UQI39" s="38"/>
      <c r="UQJ39" s="38"/>
      <c r="UQK39" s="38"/>
      <c r="UQL39" s="38"/>
      <c r="UQM39" s="38"/>
      <c r="UQN39" s="38"/>
      <c r="UQO39" s="38"/>
      <c r="UQP39" s="38"/>
      <c r="UQQ39" s="38"/>
      <c r="UQR39" s="38"/>
      <c r="UQS39" s="38"/>
      <c r="UQT39" s="38"/>
      <c r="UQU39" s="38"/>
      <c r="UQV39" s="38"/>
      <c r="UQW39" s="38"/>
      <c r="UQX39" s="38"/>
      <c r="UQY39" s="38"/>
      <c r="UQZ39" s="38"/>
      <c r="URA39" s="38"/>
      <c r="URB39" s="38"/>
      <c r="URC39" s="38"/>
      <c r="URD39" s="38"/>
      <c r="URE39" s="38"/>
      <c r="URF39" s="38"/>
      <c r="URG39" s="38"/>
      <c r="URH39" s="38"/>
      <c r="URI39" s="38"/>
      <c r="URJ39" s="38"/>
      <c r="URK39" s="38"/>
      <c r="URL39" s="38"/>
      <c r="URM39" s="38"/>
      <c r="URN39" s="38"/>
      <c r="URO39" s="38"/>
      <c r="URP39" s="38"/>
      <c r="URQ39" s="38"/>
      <c r="URR39" s="38"/>
      <c r="URS39" s="38"/>
      <c r="URT39" s="38"/>
      <c r="URU39" s="38"/>
      <c r="URV39" s="38"/>
      <c r="URW39" s="38"/>
      <c r="URX39" s="38"/>
      <c r="URY39" s="38"/>
      <c r="URZ39" s="38"/>
      <c r="USA39" s="38"/>
      <c r="USB39" s="38"/>
      <c r="USC39" s="38"/>
      <c r="USD39" s="38"/>
      <c r="USE39" s="38"/>
      <c r="USF39" s="38"/>
      <c r="USG39" s="38"/>
      <c r="USH39" s="38"/>
      <c r="USI39" s="38"/>
      <c r="USJ39" s="38"/>
      <c r="USK39" s="38"/>
      <c r="USL39" s="38"/>
      <c r="USM39" s="38"/>
      <c r="USN39" s="38"/>
      <c r="USO39" s="38"/>
      <c r="USP39" s="38"/>
      <c r="USQ39" s="38"/>
      <c r="USR39" s="38"/>
      <c r="USS39" s="38"/>
      <c r="UST39" s="38"/>
      <c r="USU39" s="38"/>
      <c r="USV39" s="38"/>
      <c r="USW39" s="38"/>
      <c r="USX39" s="38"/>
      <c r="USY39" s="38"/>
      <c r="USZ39" s="38"/>
      <c r="UTA39" s="38"/>
      <c r="UTB39" s="38"/>
      <c r="UTC39" s="38"/>
      <c r="UTD39" s="38"/>
      <c r="UTE39" s="38"/>
      <c r="UTF39" s="38"/>
      <c r="UTG39" s="38"/>
      <c r="UTH39" s="38"/>
      <c r="UTI39" s="38"/>
      <c r="UTJ39" s="38"/>
      <c r="UTK39" s="38"/>
      <c r="UTL39" s="38"/>
      <c r="UTM39" s="38"/>
      <c r="UTN39" s="38"/>
      <c r="UTO39" s="38"/>
      <c r="UTP39" s="38"/>
      <c r="UTQ39" s="38"/>
      <c r="UTR39" s="38"/>
      <c r="UTS39" s="38"/>
      <c r="UTT39" s="38"/>
      <c r="UTU39" s="38"/>
      <c r="UTV39" s="38"/>
      <c r="UTW39" s="38"/>
      <c r="UTX39" s="38"/>
      <c r="UTY39" s="38"/>
      <c r="UTZ39" s="38"/>
      <c r="UUA39" s="38"/>
      <c r="UUB39" s="38"/>
      <c r="UUC39" s="38"/>
      <c r="UUD39" s="38"/>
      <c r="UUE39" s="38"/>
      <c r="UUF39" s="38"/>
      <c r="UUG39" s="38"/>
      <c r="UUH39" s="38"/>
      <c r="UUI39" s="38"/>
      <c r="UUJ39" s="38"/>
      <c r="UUK39" s="38"/>
      <c r="UUL39" s="38"/>
      <c r="UUM39" s="38"/>
      <c r="UUN39" s="38"/>
      <c r="UUO39" s="38"/>
      <c r="UUP39" s="38"/>
      <c r="UUQ39" s="38"/>
      <c r="UUR39" s="38"/>
      <c r="UUS39" s="38"/>
      <c r="UUT39" s="38"/>
      <c r="UUU39" s="38"/>
      <c r="UUV39" s="38"/>
      <c r="UUW39" s="38"/>
      <c r="UUX39" s="38"/>
      <c r="UUY39" s="38"/>
      <c r="UUZ39" s="38"/>
      <c r="UVA39" s="38"/>
      <c r="UVB39" s="38"/>
      <c r="UVC39" s="38"/>
      <c r="UVD39" s="38"/>
      <c r="UVE39" s="38"/>
      <c r="UVF39" s="38"/>
      <c r="UVG39" s="38"/>
      <c r="UVH39" s="38"/>
      <c r="UVI39" s="38"/>
      <c r="UVJ39" s="38"/>
      <c r="UVK39" s="38"/>
      <c r="UVL39" s="38"/>
      <c r="UVM39" s="38"/>
      <c r="UVN39" s="38"/>
      <c r="UVO39" s="38"/>
      <c r="UVP39" s="38"/>
      <c r="UVQ39" s="38"/>
      <c r="UVR39" s="38"/>
      <c r="UVS39" s="38"/>
      <c r="UVT39" s="38"/>
      <c r="UVU39" s="38"/>
      <c r="UVV39" s="38"/>
      <c r="UVW39" s="38"/>
      <c r="UVX39" s="38"/>
      <c r="UVY39" s="38"/>
      <c r="UVZ39" s="38"/>
      <c r="UWA39" s="38"/>
      <c r="UWB39" s="38"/>
      <c r="UWC39" s="38"/>
      <c r="UWD39" s="38"/>
      <c r="UWE39" s="38"/>
      <c r="UWF39" s="38"/>
      <c r="UWG39" s="38"/>
      <c r="UWH39" s="38"/>
      <c r="UWI39" s="38"/>
      <c r="UWJ39" s="38"/>
      <c r="UWK39" s="38"/>
      <c r="UWL39" s="38"/>
      <c r="UWM39" s="38"/>
      <c r="UWN39" s="38"/>
      <c r="UWO39" s="38"/>
      <c r="UWP39" s="38"/>
      <c r="UWQ39" s="38"/>
      <c r="UWR39" s="38"/>
      <c r="UWS39" s="38"/>
      <c r="UWT39" s="38"/>
      <c r="UWU39" s="38"/>
      <c r="UWV39" s="38"/>
      <c r="UWW39" s="38"/>
      <c r="UWX39" s="38"/>
      <c r="UWY39" s="38"/>
      <c r="UWZ39" s="38"/>
      <c r="UXA39" s="38"/>
      <c r="UXB39" s="38"/>
      <c r="UXC39" s="38"/>
      <c r="UXD39" s="38"/>
      <c r="UXE39" s="38"/>
      <c r="UXF39" s="38"/>
      <c r="UXG39" s="38"/>
      <c r="UXH39" s="38"/>
      <c r="UXI39" s="38"/>
      <c r="UXJ39" s="38"/>
      <c r="UXK39" s="38"/>
      <c r="UXL39" s="38"/>
      <c r="UXM39" s="38"/>
      <c r="UXN39" s="38"/>
      <c r="UXO39" s="38"/>
      <c r="UXP39" s="38"/>
      <c r="UXQ39" s="38"/>
      <c r="UXR39" s="38"/>
      <c r="UXS39" s="38"/>
      <c r="UXT39" s="38"/>
      <c r="UXU39" s="38"/>
      <c r="UXV39" s="38"/>
      <c r="UXW39" s="38"/>
      <c r="UXX39" s="38"/>
      <c r="UXY39" s="38"/>
      <c r="UXZ39" s="38"/>
      <c r="UYA39" s="38"/>
      <c r="UYB39" s="38"/>
      <c r="UYC39" s="38"/>
      <c r="UYD39" s="38"/>
      <c r="UYE39" s="38"/>
      <c r="UYF39" s="38"/>
      <c r="UYG39" s="38"/>
      <c r="UYH39" s="38"/>
      <c r="UYI39" s="38"/>
      <c r="UYJ39" s="38"/>
      <c r="UYK39" s="38"/>
      <c r="UYL39" s="38"/>
      <c r="UYM39" s="38"/>
      <c r="UYN39" s="38"/>
      <c r="UYO39" s="38"/>
      <c r="UYP39" s="38"/>
      <c r="UYQ39" s="38"/>
      <c r="UYR39" s="38"/>
      <c r="UYS39" s="38"/>
      <c r="UYT39" s="38"/>
      <c r="UYU39" s="38"/>
      <c r="UYV39" s="38"/>
      <c r="UYW39" s="38"/>
      <c r="UYX39" s="38"/>
      <c r="UYY39" s="38"/>
      <c r="UYZ39" s="38"/>
      <c r="UZA39" s="38"/>
      <c r="UZB39" s="38"/>
      <c r="UZC39" s="38"/>
      <c r="UZD39" s="38"/>
      <c r="UZE39" s="38"/>
      <c r="UZF39" s="38"/>
      <c r="UZG39" s="38"/>
      <c r="UZH39" s="38"/>
      <c r="UZI39" s="38"/>
      <c r="UZJ39" s="38"/>
      <c r="UZK39" s="38"/>
      <c r="UZL39" s="38"/>
      <c r="UZM39" s="38"/>
      <c r="UZN39" s="38"/>
      <c r="UZO39" s="38"/>
      <c r="UZP39" s="38"/>
      <c r="UZQ39" s="38"/>
      <c r="UZR39" s="38"/>
      <c r="UZS39" s="38"/>
      <c r="UZT39" s="38"/>
      <c r="UZU39" s="38"/>
      <c r="UZV39" s="38"/>
      <c r="UZW39" s="38"/>
      <c r="UZX39" s="38"/>
      <c r="UZY39" s="38"/>
      <c r="UZZ39" s="38"/>
      <c r="VAA39" s="38"/>
      <c r="VAB39" s="38"/>
      <c r="VAC39" s="38"/>
      <c r="VAD39" s="38"/>
      <c r="VAE39" s="38"/>
      <c r="VAF39" s="38"/>
      <c r="VAG39" s="38"/>
      <c r="VAH39" s="38"/>
      <c r="VAI39" s="38"/>
      <c r="VAJ39" s="38"/>
      <c r="VAK39" s="38"/>
      <c r="VAL39" s="38"/>
      <c r="VAM39" s="38"/>
      <c r="VAN39" s="38"/>
      <c r="VAO39" s="38"/>
      <c r="VAP39" s="38"/>
      <c r="VAQ39" s="38"/>
      <c r="VAR39" s="38"/>
      <c r="VAS39" s="38"/>
      <c r="VAT39" s="38"/>
      <c r="VAU39" s="38"/>
      <c r="VAV39" s="38"/>
      <c r="VAW39" s="38"/>
      <c r="VAX39" s="38"/>
      <c r="VAY39" s="38"/>
      <c r="VAZ39" s="38"/>
      <c r="VBA39" s="38"/>
      <c r="VBB39" s="38"/>
      <c r="VBC39" s="38"/>
      <c r="VBD39" s="38"/>
      <c r="VBE39" s="38"/>
      <c r="VBF39" s="38"/>
      <c r="VBG39" s="38"/>
      <c r="VBH39" s="38"/>
      <c r="VBI39" s="38"/>
      <c r="VBJ39" s="38"/>
      <c r="VBK39" s="38"/>
      <c r="VBL39" s="38"/>
      <c r="VBM39" s="38"/>
      <c r="VBN39" s="38"/>
      <c r="VBO39" s="38"/>
      <c r="VBP39" s="38"/>
      <c r="VBQ39" s="38"/>
      <c r="VBR39" s="38"/>
      <c r="VBS39" s="38"/>
      <c r="VBT39" s="38"/>
      <c r="VBU39" s="38"/>
      <c r="VBV39" s="38"/>
      <c r="VBW39" s="38"/>
      <c r="VBX39" s="38"/>
      <c r="VBY39" s="38"/>
      <c r="VBZ39" s="38"/>
      <c r="VCA39" s="38"/>
      <c r="VCB39" s="38"/>
      <c r="VCC39" s="38"/>
      <c r="VCD39" s="38"/>
      <c r="VCE39" s="38"/>
      <c r="VCF39" s="38"/>
      <c r="VCG39" s="38"/>
      <c r="VCH39" s="38"/>
      <c r="VCI39" s="38"/>
      <c r="VCJ39" s="38"/>
      <c r="VCK39" s="38"/>
      <c r="VCL39" s="38"/>
      <c r="VCM39" s="38"/>
      <c r="VCN39" s="38"/>
      <c r="VCO39" s="38"/>
      <c r="VCP39" s="38"/>
      <c r="VCQ39" s="38"/>
      <c r="VCR39" s="38"/>
      <c r="VCS39" s="38"/>
      <c r="VCT39" s="38"/>
      <c r="VCU39" s="38"/>
      <c r="VCV39" s="38"/>
      <c r="VCW39" s="38"/>
      <c r="VCX39" s="38"/>
      <c r="VCY39" s="38"/>
      <c r="VCZ39" s="38"/>
      <c r="VDA39" s="38"/>
      <c r="VDB39" s="38"/>
      <c r="VDC39" s="38"/>
      <c r="VDD39" s="38"/>
      <c r="VDE39" s="38"/>
      <c r="VDF39" s="38"/>
      <c r="VDG39" s="38"/>
      <c r="VDH39" s="38"/>
      <c r="VDI39" s="38"/>
      <c r="VDJ39" s="38"/>
      <c r="VDK39" s="38"/>
      <c r="VDL39" s="38"/>
      <c r="VDM39" s="38"/>
      <c r="VDN39" s="38"/>
      <c r="VDO39" s="38"/>
      <c r="VDP39" s="38"/>
      <c r="VDQ39" s="38"/>
      <c r="VDR39" s="38"/>
      <c r="VDS39" s="38"/>
      <c r="VDT39" s="38"/>
      <c r="VDU39" s="38"/>
      <c r="VDV39" s="38"/>
      <c r="VDW39" s="38"/>
      <c r="VDX39" s="38"/>
      <c r="VDY39" s="38"/>
      <c r="VDZ39" s="38"/>
      <c r="VEA39" s="38"/>
      <c r="VEB39" s="38"/>
      <c r="VEC39" s="38"/>
      <c r="VED39" s="38"/>
      <c r="VEE39" s="38"/>
      <c r="VEF39" s="38"/>
      <c r="VEG39" s="38"/>
      <c r="VEH39" s="38"/>
      <c r="VEI39" s="38"/>
      <c r="VEJ39" s="38"/>
      <c r="VEK39" s="38"/>
      <c r="VEL39" s="38"/>
      <c r="VEM39" s="38"/>
      <c r="VEN39" s="38"/>
      <c r="VEO39" s="38"/>
      <c r="VEP39" s="38"/>
      <c r="VEQ39" s="38"/>
      <c r="VER39" s="38"/>
      <c r="VES39" s="38"/>
      <c r="VET39" s="38"/>
      <c r="VEU39" s="38"/>
      <c r="VEV39" s="38"/>
      <c r="VEW39" s="38"/>
      <c r="VEX39" s="38"/>
      <c r="VEY39" s="38"/>
      <c r="VEZ39" s="38"/>
      <c r="VFA39" s="38"/>
      <c r="VFB39" s="38"/>
      <c r="VFC39" s="38"/>
      <c r="VFD39" s="38"/>
      <c r="VFE39" s="38"/>
      <c r="VFF39" s="38"/>
      <c r="VFG39" s="38"/>
      <c r="VFH39" s="38"/>
      <c r="VFI39" s="38"/>
      <c r="VFJ39" s="38"/>
      <c r="VFK39" s="38"/>
      <c r="VFL39" s="38"/>
      <c r="VFM39" s="38"/>
      <c r="VFN39" s="38"/>
      <c r="VFO39" s="38"/>
      <c r="VFP39" s="38"/>
      <c r="VFQ39" s="38"/>
      <c r="VFR39" s="38"/>
      <c r="VFS39" s="38"/>
      <c r="VFT39" s="38"/>
      <c r="VFU39" s="38"/>
      <c r="VFV39" s="38"/>
      <c r="VFW39" s="38"/>
      <c r="VFX39" s="38"/>
      <c r="VFY39" s="38"/>
      <c r="VFZ39" s="38"/>
      <c r="VGA39" s="38"/>
      <c r="VGB39" s="38"/>
      <c r="VGC39" s="38"/>
      <c r="VGD39" s="38"/>
      <c r="VGE39" s="38"/>
      <c r="VGF39" s="38"/>
      <c r="VGG39" s="38"/>
      <c r="VGH39" s="38"/>
      <c r="VGI39" s="38"/>
      <c r="VGJ39" s="38"/>
      <c r="VGK39" s="38"/>
      <c r="VGL39" s="38"/>
      <c r="VGM39" s="38"/>
      <c r="VGN39" s="38"/>
      <c r="VGO39" s="38"/>
      <c r="VGP39" s="38"/>
      <c r="VGQ39" s="38"/>
      <c r="VGR39" s="38"/>
      <c r="VGS39" s="38"/>
      <c r="VGT39" s="38"/>
      <c r="VGU39" s="38"/>
      <c r="VGV39" s="38"/>
      <c r="VGW39" s="38"/>
      <c r="VGX39" s="38"/>
      <c r="VGY39" s="38"/>
      <c r="VGZ39" s="38"/>
      <c r="VHA39" s="38"/>
      <c r="VHB39" s="38"/>
      <c r="VHC39" s="38"/>
      <c r="VHD39" s="38"/>
      <c r="VHE39" s="38"/>
      <c r="VHF39" s="38"/>
      <c r="VHG39" s="38"/>
      <c r="VHH39" s="38"/>
      <c r="VHI39" s="38"/>
      <c r="VHJ39" s="38"/>
      <c r="VHK39" s="38"/>
      <c r="VHL39" s="38"/>
      <c r="VHM39" s="38"/>
      <c r="VHN39" s="38"/>
      <c r="VHO39" s="38"/>
      <c r="VHP39" s="38"/>
      <c r="VHQ39" s="38"/>
      <c r="VHR39" s="38"/>
      <c r="VHS39" s="38"/>
      <c r="VHT39" s="38"/>
      <c r="VHU39" s="38"/>
      <c r="VHV39" s="38"/>
      <c r="VHW39" s="38"/>
      <c r="VHX39" s="38"/>
      <c r="VHY39" s="38"/>
      <c r="VHZ39" s="38"/>
      <c r="VIA39" s="38"/>
      <c r="VIB39" s="38"/>
      <c r="VIC39" s="38"/>
      <c r="VID39" s="38"/>
      <c r="VIE39" s="38"/>
      <c r="VIF39" s="38"/>
      <c r="VIG39" s="38"/>
      <c r="VIH39" s="38"/>
      <c r="VII39" s="38"/>
      <c r="VIJ39" s="38"/>
      <c r="VIK39" s="38"/>
      <c r="VIL39" s="38"/>
      <c r="VIM39" s="38"/>
      <c r="VIN39" s="38"/>
      <c r="VIO39" s="38"/>
      <c r="VIP39" s="38"/>
      <c r="VIQ39" s="38"/>
      <c r="VIR39" s="38"/>
      <c r="VIS39" s="38"/>
      <c r="VIT39" s="38"/>
      <c r="VIU39" s="38"/>
      <c r="VIV39" s="38"/>
      <c r="VIW39" s="38"/>
      <c r="VIX39" s="38"/>
      <c r="VIY39" s="38"/>
      <c r="VIZ39" s="38"/>
      <c r="VJA39" s="38"/>
      <c r="VJB39" s="38"/>
      <c r="VJC39" s="38"/>
      <c r="VJD39" s="38"/>
      <c r="VJE39" s="38"/>
      <c r="VJF39" s="38"/>
      <c r="VJG39" s="38"/>
      <c r="VJH39" s="38"/>
      <c r="VJI39" s="38"/>
      <c r="VJJ39" s="38"/>
      <c r="VJK39" s="38"/>
      <c r="VJL39" s="38"/>
      <c r="VJM39" s="38"/>
      <c r="VJN39" s="38"/>
      <c r="VJO39" s="38"/>
      <c r="VJP39" s="38"/>
      <c r="VJQ39" s="38"/>
      <c r="VJR39" s="38"/>
      <c r="VJS39" s="38"/>
      <c r="VJT39" s="38"/>
      <c r="VJU39" s="38"/>
      <c r="VJV39" s="38"/>
      <c r="VJW39" s="38"/>
      <c r="VJX39" s="38"/>
      <c r="VJY39" s="38"/>
      <c r="VJZ39" s="38"/>
      <c r="VKA39" s="38"/>
      <c r="VKB39" s="38"/>
      <c r="VKC39" s="38"/>
      <c r="VKD39" s="38"/>
      <c r="VKE39" s="38"/>
      <c r="VKF39" s="38"/>
      <c r="VKG39" s="38"/>
      <c r="VKH39" s="38"/>
      <c r="VKI39" s="38"/>
      <c r="VKJ39" s="38"/>
      <c r="VKK39" s="38"/>
      <c r="VKL39" s="38"/>
      <c r="VKM39" s="38"/>
      <c r="VKN39" s="38"/>
      <c r="VKO39" s="38"/>
      <c r="VKP39" s="38"/>
      <c r="VKQ39" s="38"/>
      <c r="VKR39" s="38"/>
      <c r="VKS39" s="38"/>
      <c r="VKT39" s="38"/>
      <c r="VKU39" s="38"/>
      <c r="VKV39" s="38"/>
      <c r="VKW39" s="38"/>
      <c r="VKX39" s="38"/>
      <c r="VKY39" s="38"/>
      <c r="VKZ39" s="38"/>
      <c r="VLA39" s="38"/>
      <c r="VLB39" s="38"/>
      <c r="VLC39" s="38"/>
      <c r="VLD39" s="38"/>
      <c r="VLE39" s="38"/>
      <c r="VLF39" s="38"/>
      <c r="VLG39" s="38"/>
      <c r="VLH39" s="38"/>
      <c r="VLI39" s="38"/>
      <c r="VLJ39" s="38"/>
      <c r="VLK39" s="38"/>
      <c r="VLL39" s="38"/>
      <c r="VLM39" s="38"/>
      <c r="VLN39" s="38"/>
      <c r="VLO39" s="38"/>
      <c r="VLP39" s="38"/>
      <c r="VLQ39" s="38"/>
      <c r="VLR39" s="38"/>
      <c r="VLS39" s="38"/>
      <c r="VLT39" s="38"/>
      <c r="VLU39" s="38"/>
      <c r="VLV39" s="38"/>
      <c r="VLW39" s="38"/>
      <c r="VLX39" s="38"/>
      <c r="VLY39" s="38"/>
      <c r="VLZ39" s="38"/>
      <c r="VMA39" s="38"/>
      <c r="VMB39" s="38"/>
      <c r="VMC39" s="38"/>
      <c r="VMD39" s="38"/>
      <c r="VME39" s="38"/>
      <c r="VMF39" s="38"/>
      <c r="VMG39" s="38"/>
      <c r="VMH39" s="38"/>
      <c r="VMI39" s="38"/>
      <c r="VMJ39" s="38"/>
      <c r="VMK39" s="38"/>
      <c r="VML39" s="38"/>
      <c r="VMM39" s="38"/>
      <c r="VMN39" s="38"/>
      <c r="VMO39" s="38"/>
      <c r="VMP39" s="38"/>
      <c r="VMQ39" s="38"/>
      <c r="VMR39" s="38"/>
      <c r="VMS39" s="38"/>
      <c r="VMT39" s="38"/>
      <c r="VMU39" s="38"/>
      <c r="VMV39" s="38"/>
      <c r="VMW39" s="38"/>
      <c r="VMX39" s="38"/>
      <c r="VMY39" s="38"/>
      <c r="VMZ39" s="38"/>
      <c r="VNA39" s="38"/>
      <c r="VNB39" s="38"/>
      <c r="VNC39" s="38"/>
      <c r="VND39" s="38"/>
      <c r="VNE39" s="38"/>
      <c r="VNF39" s="38"/>
      <c r="VNG39" s="38"/>
      <c r="VNH39" s="38"/>
      <c r="VNI39" s="38"/>
      <c r="VNJ39" s="38"/>
      <c r="VNK39" s="38"/>
      <c r="VNL39" s="38"/>
      <c r="VNM39" s="38"/>
      <c r="VNN39" s="38"/>
      <c r="VNO39" s="38"/>
      <c r="VNP39" s="38"/>
      <c r="VNQ39" s="38"/>
      <c r="VNR39" s="38"/>
      <c r="VNS39" s="38"/>
      <c r="VNT39" s="38"/>
      <c r="VNU39" s="38"/>
      <c r="VNV39" s="38"/>
      <c r="VNW39" s="38"/>
      <c r="VNX39" s="38"/>
      <c r="VNY39" s="38"/>
      <c r="VNZ39" s="38"/>
      <c r="VOA39" s="38"/>
      <c r="VOB39" s="38"/>
      <c r="VOC39" s="38"/>
      <c r="VOD39" s="38"/>
      <c r="VOE39" s="38"/>
      <c r="VOF39" s="38"/>
      <c r="VOG39" s="38"/>
      <c r="VOH39" s="38"/>
      <c r="VOI39" s="38"/>
      <c r="VOJ39" s="38"/>
      <c r="VOK39" s="38"/>
      <c r="VOL39" s="38"/>
      <c r="VOM39" s="38"/>
      <c r="VON39" s="38"/>
      <c r="VOO39" s="38"/>
      <c r="VOP39" s="38"/>
      <c r="VOQ39" s="38"/>
      <c r="VOR39" s="38"/>
      <c r="VOS39" s="38"/>
      <c r="VOT39" s="38"/>
      <c r="VOU39" s="38"/>
      <c r="VOV39" s="38"/>
      <c r="VOW39" s="38"/>
      <c r="VOX39" s="38"/>
      <c r="VOY39" s="38"/>
      <c r="VOZ39" s="38"/>
      <c r="VPA39" s="38"/>
      <c r="VPB39" s="38"/>
      <c r="VPC39" s="38"/>
      <c r="VPD39" s="38"/>
      <c r="VPE39" s="38"/>
      <c r="VPF39" s="38"/>
      <c r="VPG39" s="38"/>
      <c r="VPH39" s="38"/>
      <c r="VPI39" s="38"/>
      <c r="VPJ39" s="38"/>
      <c r="VPK39" s="38"/>
      <c r="VPL39" s="38"/>
      <c r="VPM39" s="38"/>
      <c r="VPN39" s="38"/>
      <c r="VPO39" s="38"/>
      <c r="VPP39" s="38"/>
      <c r="VPQ39" s="38"/>
      <c r="VPR39" s="38"/>
      <c r="VPS39" s="38"/>
      <c r="VPT39" s="38"/>
      <c r="VPU39" s="38"/>
      <c r="VPV39" s="38"/>
      <c r="VPW39" s="38"/>
      <c r="VPX39" s="38"/>
      <c r="VPY39" s="38"/>
      <c r="VPZ39" s="38"/>
      <c r="VQA39" s="38"/>
      <c r="VQB39" s="38"/>
      <c r="VQC39" s="38"/>
      <c r="VQD39" s="38"/>
      <c r="VQE39" s="38"/>
      <c r="VQF39" s="38"/>
      <c r="VQG39" s="38"/>
      <c r="VQH39" s="38"/>
      <c r="VQI39" s="38"/>
      <c r="VQJ39" s="38"/>
      <c r="VQK39" s="38"/>
      <c r="VQL39" s="38"/>
      <c r="VQM39" s="38"/>
      <c r="VQN39" s="38"/>
      <c r="VQO39" s="38"/>
      <c r="VQP39" s="38"/>
      <c r="VQQ39" s="38"/>
      <c r="VQR39" s="38"/>
      <c r="VQS39" s="38"/>
      <c r="VQT39" s="38"/>
      <c r="VQU39" s="38"/>
      <c r="VQV39" s="38"/>
      <c r="VQW39" s="38"/>
      <c r="VQX39" s="38"/>
      <c r="VQY39" s="38"/>
      <c r="VQZ39" s="38"/>
      <c r="VRA39" s="38"/>
      <c r="VRB39" s="38"/>
      <c r="VRC39" s="38"/>
      <c r="VRD39" s="38"/>
      <c r="VRE39" s="38"/>
      <c r="VRF39" s="38"/>
      <c r="VRG39" s="38"/>
      <c r="VRH39" s="38"/>
      <c r="VRI39" s="38"/>
      <c r="VRJ39" s="38"/>
      <c r="VRK39" s="38"/>
      <c r="VRL39" s="38"/>
      <c r="VRM39" s="38"/>
      <c r="VRN39" s="38"/>
      <c r="VRO39" s="38"/>
      <c r="VRP39" s="38"/>
      <c r="VRQ39" s="38"/>
      <c r="VRR39" s="38"/>
      <c r="VRS39" s="38"/>
      <c r="VRT39" s="38"/>
      <c r="VRU39" s="38"/>
      <c r="VRV39" s="38"/>
      <c r="VRW39" s="38"/>
      <c r="VRX39" s="38"/>
      <c r="VRY39" s="38"/>
      <c r="VRZ39" s="38"/>
      <c r="VSA39" s="38"/>
      <c r="VSB39" s="38"/>
      <c r="VSC39" s="38"/>
      <c r="VSD39" s="38"/>
      <c r="VSE39" s="38"/>
      <c r="VSF39" s="38"/>
      <c r="VSG39" s="38"/>
      <c r="VSH39" s="38"/>
      <c r="VSI39" s="38"/>
      <c r="VSJ39" s="38"/>
      <c r="VSK39" s="38"/>
      <c r="VSL39" s="38"/>
      <c r="VSM39" s="38"/>
      <c r="VSN39" s="38"/>
      <c r="VSO39" s="38"/>
      <c r="VSP39" s="38"/>
      <c r="VSQ39" s="38"/>
      <c r="VSR39" s="38"/>
      <c r="VSS39" s="38"/>
      <c r="VST39" s="38"/>
      <c r="VSU39" s="38"/>
      <c r="VSV39" s="38"/>
      <c r="VSW39" s="38"/>
      <c r="VSX39" s="38"/>
      <c r="VSY39" s="38"/>
      <c r="VSZ39" s="38"/>
      <c r="VTA39" s="38"/>
      <c r="VTB39" s="38"/>
      <c r="VTC39" s="38"/>
      <c r="VTD39" s="38"/>
      <c r="VTE39" s="38"/>
      <c r="VTF39" s="38"/>
      <c r="VTG39" s="38"/>
      <c r="VTH39" s="38"/>
      <c r="VTI39" s="38"/>
      <c r="VTJ39" s="38"/>
      <c r="VTK39" s="38"/>
      <c r="VTL39" s="38"/>
      <c r="VTM39" s="38"/>
      <c r="VTN39" s="38"/>
      <c r="VTO39" s="38"/>
      <c r="VTP39" s="38"/>
      <c r="VTQ39" s="38"/>
      <c r="VTR39" s="38"/>
      <c r="VTS39" s="38"/>
      <c r="VTT39" s="38"/>
      <c r="VTU39" s="38"/>
      <c r="VTV39" s="38"/>
      <c r="VTW39" s="38"/>
      <c r="VTX39" s="38"/>
      <c r="VTY39" s="38"/>
      <c r="VTZ39" s="38"/>
      <c r="VUA39" s="38"/>
      <c r="VUB39" s="38"/>
      <c r="VUC39" s="38"/>
      <c r="VUD39" s="38"/>
      <c r="VUE39" s="38"/>
      <c r="VUF39" s="38"/>
      <c r="VUG39" s="38"/>
      <c r="VUH39" s="38"/>
      <c r="VUI39" s="38"/>
      <c r="VUJ39" s="38"/>
      <c r="VUK39" s="38"/>
      <c r="VUL39" s="38"/>
      <c r="VUM39" s="38"/>
      <c r="VUN39" s="38"/>
      <c r="VUO39" s="38"/>
      <c r="VUP39" s="38"/>
      <c r="VUQ39" s="38"/>
      <c r="VUR39" s="38"/>
      <c r="VUS39" s="38"/>
      <c r="VUT39" s="38"/>
      <c r="VUU39" s="38"/>
      <c r="VUV39" s="38"/>
      <c r="VUW39" s="38"/>
      <c r="VUX39" s="38"/>
      <c r="VUY39" s="38"/>
      <c r="VUZ39" s="38"/>
      <c r="VVA39" s="38"/>
      <c r="VVB39" s="38"/>
      <c r="VVC39" s="38"/>
      <c r="VVD39" s="38"/>
      <c r="VVE39" s="38"/>
      <c r="VVF39" s="38"/>
      <c r="VVG39" s="38"/>
      <c r="VVH39" s="38"/>
      <c r="VVI39" s="38"/>
      <c r="VVJ39" s="38"/>
      <c r="VVK39" s="38"/>
      <c r="VVL39" s="38"/>
      <c r="VVM39" s="38"/>
      <c r="VVN39" s="38"/>
      <c r="VVO39" s="38"/>
      <c r="VVP39" s="38"/>
      <c r="VVQ39" s="38"/>
      <c r="VVR39" s="38"/>
      <c r="VVS39" s="38"/>
      <c r="VVT39" s="38"/>
      <c r="VVU39" s="38"/>
      <c r="VVV39" s="38"/>
      <c r="VVW39" s="38"/>
      <c r="VVX39" s="38"/>
      <c r="VVY39" s="38"/>
      <c r="VVZ39" s="38"/>
      <c r="VWA39" s="38"/>
      <c r="VWB39" s="38"/>
      <c r="VWC39" s="38"/>
      <c r="VWD39" s="38"/>
      <c r="VWE39" s="38"/>
      <c r="VWF39" s="38"/>
      <c r="VWG39" s="38"/>
      <c r="VWH39" s="38"/>
      <c r="VWI39" s="38"/>
      <c r="VWJ39" s="38"/>
      <c r="VWK39" s="38"/>
      <c r="VWL39" s="38"/>
      <c r="VWM39" s="38"/>
      <c r="VWN39" s="38"/>
      <c r="VWO39" s="38"/>
      <c r="VWP39" s="38"/>
      <c r="VWQ39" s="38"/>
      <c r="VWR39" s="38"/>
      <c r="VWS39" s="38"/>
      <c r="VWT39" s="38"/>
      <c r="VWU39" s="38"/>
      <c r="VWV39" s="38"/>
      <c r="VWW39" s="38"/>
      <c r="VWX39" s="38"/>
      <c r="VWY39" s="38"/>
      <c r="VWZ39" s="38"/>
      <c r="VXA39" s="38"/>
      <c r="VXB39" s="38"/>
      <c r="VXC39" s="38"/>
      <c r="VXD39" s="38"/>
      <c r="VXE39" s="38"/>
      <c r="VXF39" s="38"/>
      <c r="VXG39" s="38"/>
      <c r="VXH39" s="38"/>
      <c r="VXI39" s="38"/>
      <c r="VXJ39" s="38"/>
      <c r="VXK39" s="38"/>
      <c r="VXL39" s="38"/>
      <c r="VXM39" s="38"/>
      <c r="VXN39" s="38"/>
      <c r="VXO39" s="38"/>
      <c r="VXP39" s="38"/>
      <c r="VXQ39" s="38"/>
      <c r="VXR39" s="38"/>
      <c r="VXS39" s="38"/>
      <c r="VXT39" s="38"/>
      <c r="VXU39" s="38"/>
      <c r="VXV39" s="38"/>
      <c r="VXW39" s="38"/>
      <c r="VXX39" s="38"/>
      <c r="VXY39" s="38"/>
      <c r="VXZ39" s="38"/>
      <c r="VYA39" s="38"/>
      <c r="VYB39" s="38"/>
      <c r="VYC39" s="38"/>
      <c r="VYD39" s="38"/>
      <c r="VYE39" s="38"/>
      <c r="VYF39" s="38"/>
      <c r="VYG39" s="38"/>
      <c r="VYH39" s="38"/>
      <c r="VYI39" s="38"/>
      <c r="VYJ39" s="38"/>
      <c r="VYK39" s="38"/>
      <c r="VYL39" s="38"/>
      <c r="VYM39" s="38"/>
      <c r="VYN39" s="38"/>
      <c r="VYO39" s="38"/>
      <c r="VYP39" s="38"/>
      <c r="VYQ39" s="38"/>
      <c r="VYR39" s="38"/>
      <c r="VYS39" s="38"/>
      <c r="VYT39" s="38"/>
      <c r="VYU39" s="38"/>
      <c r="VYV39" s="38"/>
      <c r="VYW39" s="38"/>
      <c r="VYX39" s="38"/>
      <c r="VYY39" s="38"/>
      <c r="VYZ39" s="38"/>
      <c r="VZA39" s="38"/>
      <c r="VZB39" s="38"/>
      <c r="VZC39" s="38"/>
      <c r="VZD39" s="38"/>
      <c r="VZE39" s="38"/>
      <c r="VZF39" s="38"/>
      <c r="VZG39" s="38"/>
      <c r="VZH39" s="38"/>
      <c r="VZI39" s="38"/>
      <c r="VZJ39" s="38"/>
      <c r="VZK39" s="38"/>
      <c r="VZL39" s="38"/>
      <c r="VZM39" s="38"/>
      <c r="VZN39" s="38"/>
      <c r="VZO39" s="38"/>
      <c r="VZP39" s="38"/>
      <c r="VZQ39" s="38"/>
      <c r="VZR39" s="38"/>
      <c r="VZS39" s="38"/>
      <c r="VZT39" s="38"/>
      <c r="VZU39" s="38"/>
      <c r="VZV39" s="38"/>
      <c r="VZW39" s="38"/>
      <c r="VZX39" s="38"/>
      <c r="VZY39" s="38"/>
      <c r="VZZ39" s="38"/>
      <c r="WAA39" s="38"/>
      <c r="WAB39" s="38"/>
      <c r="WAC39" s="38"/>
      <c r="WAD39" s="38"/>
      <c r="WAE39" s="38"/>
      <c r="WAF39" s="38"/>
      <c r="WAG39" s="38"/>
      <c r="WAH39" s="38"/>
      <c r="WAI39" s="38"/>
      <c r="WAJ39" s="38"/>
      <c r="WAK39" s="38"/>
      <c r="WAL39" s="38"/>
      <c r="WAM39" s="38"/>
      <c r="WAN39" s="38"/>
      <c r="WAO39" s="38"/>
      <c r="WAP39" s="38"/>
      <c r="WAQ39" s="38"/>
      <c r="WAR39" s="38"/>
      <c r="WAS39" s="38"/>
      <c r="WAT39" s="38"/>
      <c r="WAU39" s="38"/>
      <c r="WAV39" s="38"/>
      <c r="WAW39" s="38"/>
      <c r="WAX39" s="38"/>
      <c r="WAY39" s="38"/>
      <c r="WAZ39" s="38"/>
      <c r="WBA39" s="38"/>
      <c r="WBB39" s="38"/>
      <c r="WBC39" s="38"/>
      <c r="WBD39" s="38"/>
      <c r="WBE39" s="38"/>
      <c r="WBF39" s="38"/>
      <c r="WBG39" s="38"/>
      <c r="WBH39" s="38"/>
      <c r="WBI39" s="38"/>
      <c r="WBJ39" s="38"/>
      <c r="WBK39" s="38"/>
      <c r="WBL39" s="38"/>
      <c r="WBM39" s="38"/>
      <c r="WBN39" s="38"/>
      <c r="WBO39" s="38"/>
      <c r="WBP39" s="38"/>
      <c r="WBQ39" s="38"/>
      <c r="WBR39" s="38"/>
      <c r="WBS39" s="38"/>
      <c r="WBT39" s="38"/>
      <c r="WBU39" s="38"/>
      <c r="WBV39" s="38"/>
      <c r="WBW39" s="38"/>
      <c r="WBX39" s="38"/>
      <c r="WBY39" s="38"/>
      <c r="WBZ39" s="38"/>
      <c r="WCA39" s="38"/>
      <c r="WCB39" s="38"/>
      <c r="WCC39" s="38"/>
      <c r="WCD39" s="38"/>
      <c r="WCE39" s="38"/>
      <c r="WCF39" s="38"/>
      <c r="WCG39" s="38"/>
      <c r="WCH39" s="38"/>
      <c r="WCI39" s="38"/>
      <c r="WCJ39" s="38"/>
      <c r="WCK39" s="38"/>
      <c r="WCL39" s="38"/>
      <c r="WCM39" s="38"/>
      <c r="WCN39" s="38"/>
      <c r="WCO39" s="38"/>
      <c r="WCP39" s="38"/>
      <c r="WCQ39" s="38"/>
      <c r="WCR39" s="38"/>
      <c r="WCS39" s="38"/>
      <c r="WCT39" s="38"/>
      <c r="WCU39" s="38"/>
      <c r="WCV39" s="38"/>
      <c r="WCW39" s="38"/>
      <c r="WCX39" s="38"/>
      <c r="WCY39" s="38"/>
      <c r="WCZ39" s="38"/>
      <c r="WDA39" s="38"/>
      <c r="WDB39" s="38"/>
      <c r="WDC39" s="38"/>
      <c r="WDD39" s="38"/>
      <c r="WDE39" s="38"/>
      <c r="WDF39" s="38"/>
      <c r="WDG39" s="38"/>
      <c r="WDH39" s="38"/>
      <c r="WDI39" s="38"/>
      <c r="WDJ39" s="38"/>
      <c r="WDK39" s="38"/>
      <c r="WDL39" s="38"/>
      <c r="WDM39" s="38"/>
      <c r="WDN39" s="38"/>
      <c r="WDO39" s="38"/>
      <c r="WDP39" s="38"/>
      <c r="WDQ39" s="38"/>
      <c r="WDR39" s="38"/>
      <c r="WDS39" s="38"/>
      <c r="WDT39" s="38"/>
      <c r="WDU39" s="38"/>
      <c r="WDV39" s="38"/>
      <c r="WDW39" s="38"/>
      <c r="WDX39" s="38"/>
      <c r="WDY39" s="38"/>
      <c r="WDZ39" s="38"/>
      <c r="WEA39" s="38"/>
      <c r="WEB39" s="38"/>
      <c r="WEC39" s="38"/>
      <c r="WED39" s="38"/>
      <c r="WEE39" s="38"/>
      <c r="WEF39" s="38"/>
      <c r="WEG39" s="38"/>
      <c r="WEH39" s="38"/>
      <c r="WEI39" s="38"/>
      <c r="WEJ39" s="38"/>
      <c r="WEK39" s="38"/>
      <c r="WEL39" s="38"/>
      <c r="WEM39" s="38"/>
      <c r="WEN39" s="38"/>
      <c r="WEO39" s="38"/>
      <c r="WEP39" s="38"/>
      <c r="WEQ39" s="38"/>
      <c r="WER39" s="38"/>
      <c r="WES39" s="38"/>
      <c r="WET39" s="38"/>
      <c r="WEU39" s="38"/>
      <c r="WEV39" s="38"/>
      <c r="WEW39" s="38"/>
      <c r="WEX39" s="38"/>
      <c r="WEY39" s="38"/>
      <c r="WEZ39" s="38"/>
      <c r="WFA39" s="38"/>
      <c r="WFB39" s="38"/>
      <c r="WFC39" s="38"/>
      <c r="WFD39" s="38"/>
      <c r="WFE39" s="38"/>
      <c r="WFF39" s="38"/>
      <c r="WFG39" s="38"/>
      <c r="WFH39" s="38"/>
      <c r="WFI39" s="38"/>
      <c r="WFJ39" s="38"/>
      <c r="WFK39" s="38"/>
      <c r="WFL39" s="38"/>
      <c r="WFM39" s="38"/>
      <c r="WFN39" s="38"/>
      <c r="WFO39" s="38"/>
      <c r="WFP39" s="38"/>
      <c r="WFQ39" s="38"/>
      <c r="WFR39" s="38"/>
      <c r="WFS39" s="38"/>
      <c r="WFT39" s="38"/>
      <c r="WFU39" s="38"/>
      <c r="WFV39" s="38"/>
      <c r="WFW39" s="38"/>
      <c r="WFX39" s="38"/>
      <c r="WFY39" s="38"/>
      <c r="WFZ39" s="38"/>
      <c r="WGA39" s="38"/>
      <c r="WGB39" s="38"/>
      <c r="WGC39" s="38"/>
      <c r="WGD39" s="38"/>
      <c r="WGE39" s="38"/>
      <c r="WGF39" s="38"/>
      <c r="WGG39" s="38"/>
      <c r="WGH39" s="38"/>
      <c r="WGI39" s="38"/>
      <c r="WGJ39" s="38"/>
      <c r="WGK39" s="38"/>
      <c r="WGL39" s="38"/>
      <c r="WGM39" s="38"/>
      <c r="WGN39" s="38"/>
      <c r="WGO39" s="38"/>
      <c r="WGP39" s="38"/>
      <c r="WGQ39" s="38"/>
      <c r="WGR39" s="38"/>
      <c r="WGS39" s="38"/>
      <c r="WGT39" s="38"/>
      <c r="WGU39" s="38"/>
      <c r="WGV39" s="38"/>
      <c r="WGW39" s="38"/>
      <c r="WGX39" s="38"/>
      <c r="WGY39" s="38"/>
      <c r="WGZ39" s="38"/>
      <c r="WHA39" s="38"/>
      <c r="WHB39" s="38"/>
      <c r="WHC39" s="38"/>
      <c r="WHD39" s="38"/>
      <c r="WHE39" s="38"/>
      <c r="WHF39" s="38"/>
      <c r="WHG39" s="38"/>
      <c r="WHH39" s="38"/>
      <c r="WHI39" s="38"/>
      <c r="WHJ39" s="38"/>
      <c r="WHK39" s="38"/>
      <c r="WHL39" s="38"/>
      <c r="WHM39" s="38"/>
      <c r="WHN39" s="38"/>
      <c r="WHO39" s="38"/>
      <c r="WHP39" s="38"/>
      <c r="WHQ39" s="38"/>
      <c r="WHR39" s="38"/>
      <c r="WHS39" s="38"/>
      <c r="WHT39" s="38"/>
      <c r="WHU39" s="38"/>
      <c r="WHV39" s="38"/>
      <c r="WHW39" s="38"/>
      <c r="WHX39" s="38"/>
      <c r="WHY39" s="38"/>
      <c r="WHZ39" s="38"/>
      <c r="WIA39" s="38"/>
      <c r="WIB39" s="38"/>
      <c r="WIC39" s="38"/>
      <c r="WID39" s="38"/>
      <c r="WIE39" s="38"/>
      <c r="WIF39" s="38"/>
      <c r="WIG39" s="38"/>
      <c r="WIH39" s="38"/>
      <c r="WII39" s="38"/>
      <c r="WIJ39" s="38"/>
      <c r="WIK39" s="38"/>
      <c r="WIL39" s="38"/>
      <c r="WIM39" s="38"/>
      <c r="WIN39" s="38"/>
      <c r="WIO39" s="38"/>
      <c r="WIP39" s="38"/>
      <c r="WIQ39" s="38"/>
      <c r="WIR39" s="38"/>
      <c r="WIS39" s="38"/>
      <c r="WIT39" s="38"/>
      <c r="WIU39" s="38"/>
      <c r="WIV39" s="38"/>
      <c r="WIW39" s="38"/>
      <c r="WIX39" s="38"/>
      <c r="WIY39" s="38"/>
      <c r="WIZ39" s="38"/>
      <c r="WJA39" s="38"/>
      <c r="WJB39" s="38"/>
      <c r="WJC39" s="38"/>
      <c r="WJD39" s="38"/>
      <c r="WJE39" s="38"/>
      <c r="WJF39" s="38"/>
      <c r="WJG39" s="38"/>
      <c r="WJH39" s="38"/>
      <c r="WJI39" s="38"/>
      <c r="WJJ39" s="38"/>
      <c r="WJK39" s="38"/>
      <c r="WJL39" s="38"/>
      <c r="WJM39" s="38"/>
      <c r="WJN39" s="38"/>
      <c r="WJO39" s="38"/>
      <c r="WJP39" s="38"/>
      <c r="WJQ39" s="38"/>
      <c r="WJR39" s="38"/>
      <c r="WJS39" s="38"/>
      <c r="WJT39" s="38"/>
      <c r="WJU39" s="38"/>
      <c r="WJV39" s="38"/>
      <c r="WJW39" s="38"/>
      <c r="WJX39" s="38"/>
      <c r="WJY39" s="38"/>
      <c r="WJZ39" s="38"/>
      <c r="WKA39" s="38"/>
      <c r="WKB39" s="38"/>
      <c r="WKC39" s="38"/>
      <c r="WKD39" s="38"/>
      <c r="WKE39" s="38"/>
      <c r="WKF39" s="38"/>
      <c r="WKG39" s="38"/>
      <c r="WKH39" s="38"/>
      <c r="WKI39" s="38"/>
      <c r="WKJ39" s="38"/>
      <c r="WKK39" s="38"/>
      <c r="WKL39" s="38"/>
      <c r="WKM39" s="38"/>
      <c r="WKN39" s="38"/>
      <c r="WKO39" s="38"/>
      <c r="WKP39" s="38"/>
      <c r="WKQ39" s="38"/>
      <c r="WKR39" s="38"/>
      <c r="WKS39" s="38"/>
      <c r="WKT39" s="38"/>
      <c r="WKU39" s="38"/>
      <c r="WKV39" s="38"/>
      <c r="WKW39" s="38"/>
      <c r="WKX39" s="38"/>
      <c r="WKY39" s="38"/>
      <c r="WKZ39" s="38"/>
      <c r="WLA39" s="38"/>
      <c r="WLB39" s="38"/>
      <c r="WLC39" s="38"/>
      <c r="WLD39" s="38"/>
      <c r="WLE39" s="38"/>
      <c r="WLF39" s="38"/>
      <c r="WLG39" s="38"/>
      <c r="WLH39" s="38"/>
      <c r="WLI39" s="38"/>
      <c r="WLJ39" s="38"/>
      <c r="WLK39" s="38"/>
      <c r="WLL39" s="38"/>
      <c r="WLM39" s="38"/>
      <c r="WLN39" s="38"/>
      <c r="WLO39" s="38"/>
      <c r="WLP39" s="38"/>
      <c r="WLQ39" s="38"/>
      <c r="WLR39" s="38"/>
      <c r="WLS39" s="38"/>
      <c r="WLT39" s="38"/>
      <c r="WLU39" s="38"/>
      <c r="WLV39" s="38"/>
      <c r="WLW39" s="38"/>
      <c r="WLX39" s="38"/>
      <c r="WLY39" s="38"/>
      <c r="WLZ39" s="38"/>
      <c r="WMA39" s="38"/>
      <c r="WMB39" s="38"/>
      <c r="WMC39" s="38"/>
      <c r="WMD39" s="38"/>
      <c r="WME39" s="38"/>
      <c r="WMF39" s="38"/>
      <c r="WMG39" s="38"/>
      <c r="WMH39" s="38"/>
      <c r="WMI39" s="38"/>
      <c r="WMJ39" s="38"/>
      <c r="WMK39" s="38"/>
      <c r="WML39" s="38"/>
      <c r="WMM39" s="38"/>
      <c r="WMN39" s="38"/>
      <c r="WMO39" s="38"/>
      <c r="WMP39" s="38"/>
      <c r="WMQ39" s="38"/>
      <c r="WMR39" s="38"/>
      <c r="WMS39" s="38"/>
      <c r="WMT39" s="38"/>
      <c r="WMU39" s="38"/>
      <c r="WMV39" s="38"/>
      <c r="WMW39" s="38"/>
      <c r="WMX39" s="38"/>
      <c r="WMY39" s="38"/>
      <c r="WMZ39" s="38"/>
      <c r="WNA39" s="38"/>
      <c r="WNB39" s="38"/>
      <c r="WNC39" s="38"/>
      <c r="WND39" s="38"/>
      <c r="WNE39" s="38"/>
      <c r="WNF39" s="38"/>
      <c r="WNG39" s="38"/>
      <c r="WNH39" s="38"/>
      <c r="WNI39" s="38"/>
      <c r="WNJ39" s="38"/>
      <c r="WNK39" s="38"/>
      <c r="WNL39" s="38"/>
      <c r="WNM39" s="38"/>
      <c r="WNN39" s="38"/>
      <c r="WNO39" s="38"/>
      <c r="WNP39" s="38"/>
      <c r="WNQ39" s="38"/>
      <c r="WNR39" s="38"/>
      <c r="WNS39" s="38"/>
      <c r="WNT39" s="38"/>
      <c r="WNU39" s="38"/>
      <c r="WNV39" s="38"/>
      <c r="WNW39" s="38"/>
      <c r="WNX39" s="38"/>
      <c r="WNY39" s="38"/>
      <c r="WNZ39" s="38"/>
      <c r="WOA39" s="38"/>
      <c r="WOB39" s="38"/>
      <c r="WOC39" s="38"/>
      <c r="WOD39" s="38"/>
      <c r="WOE39" s="38"/>
      <c r="WOF39" s="38"/>
      <c r="WOG39" s="38"/>
      <c r="WOH39" s="38"/>
      <c r="WOI39" s="38"/>
      <c r="WOJ39" s="38"/>
      <c r="WOK39" s="38"/>
      <c r="WOL39" s="38"/>
      <c r="WOM39" s="38"/>
      <c r="WON39" s="38"/>
      <c r="WOO39" s="38"/>
      <c r="WOP39" s="38"/>
      <c r="WOQ39" s="38"/>
      <c r="WOR39" s="38"/>
      <c r="WOS39" s="38"/>
      <c r="WOT39" s="38"/>
      <c r="WOU39" s="38"/>
      <c r="WOV39" s="38"/>
      <c r="WOW39" s="38"/>
      <c r="WOX39" s="38"/>
      <c r="WOY39" s="38"/>
      <c r="WOZ39" s="38"/>
      <c r="WPA39" s="38"/>
      <c r="WPB39" s="38"/>
      <c r="WPC39" s="38"/>
      <c r="WPD39" s="38"/>
      <c r="WPE39" s="38"/>
      <c r="WPF39" s="38"/>
      <c r="WPG39" s="38"/>
      <c r="WPH39" s="38"/>
      <c r="WPI39" s="38"/>
      <c r="WPJ39" s="38"/>
      <c r="WPK39" s="38"/>
      <c r="WPL39" s="38"/>
      <c r="WPM39" s="38"/>
      <c r="WPN39" s="38"/>
      <c r="WPO39" s="38"/>
      <c r="WPP39" s="38"/>
      <c r="WPQ39" s="38"/>
      <c r="WPR39" s="38"/>
      <c r="WPS39" s="38"/>
      <c r="WPT39" s="38"/>
      <c r="WPU39" s="38"/>
      <c r="WPV39" s="38"/>
      <c r="WPW39" s="38"/>
      <c r="WPX39" s="38"/>
      <c r="WPY39" s="38"/>
      <c r="WPZ39" s="38"/>
      <c r="WQA39" s="38"/>
      <c r="WQB39" s="38"/>
      <c r="WQC39" s="38"/>
      <c r="WQD39" s="38"/>
      <c r="WQE39" s="38"/>
      <c r="WQF39" s="38"/>
      <c r="WQG39" s="38"/>
      <c r="WQH39" s="38"/>
      <c r="WQI39" s="38"/>
      <c r="WQJ39" s="38"/>
      <c r="WQK39" s="38"/>
      <c r="WQL39" s="38"/>
      <c r="WQM39" s="38"/>
      <c r="WQN39" s="38"/>
      <c r="WQO39" s="38"/>
      <c r="WQP39" s="38"/>
      <c r="WQQ39" s="38"/>
      <c r="WQR39" s="38"/>
      <c r="WQS39" s="38"/>
      <c r="WQT39" s="38"/>
      <c r="WQU39" s="38"/>
      <c r="WQV39" s="38"/>
      <c r="WQW39" s="38"/>
      <c r="WQX39" s="38"/>
      <c r="WQY39" s="38"/>
      <c r="WQZ39" s="38"/>
      <c r="WRA39" s="38"/>
      <c r="WRB39" s="38"/>
      <c r="WRC39" s="38"/>
      <c r="WRD39" s="38"/>
      <c r="WRE39" s="38"/>
      <c r="WRF39" s="38"/>
      <c r="WRG39" s="38"/>
      <c r="WRH39" s="38"/>
      <c r="WRI39" s="38"/>
      <c r="WRJ39" s="38"/>
      <c r="WRK39" s="38"/>
      <c r="WRL39" s="38"/>
      <c r="WRM39" s="38"/>
      <c r="WRN39" s="38"/>
      <c r="WRO39" s="38"/>
      <c r="WRP39" s="38"/>
      <c r="WRQ39" s="38"/>
      <c r="WRR39" s="38"/>
      <c r="WRS39" s="38"/>
      <c r="WRT39" s="38"/>
      <c r="WRU39" s="38"/>
      <c r="WRV39" s="38"/>
      <c r="WRW39" s="38"/>
      <c r="WRX39" s="38"/>
      <c r="WRY39" s="38"/>
      <c r="WRZ39" s="38"/>
      <c r="WSA39" s="38"/>
      <c r="WSB39" s="38"/>
      <c r="WSC39" s="38"/>
      <c r="WSD39" s="38"/>
      <c r="WSE39" s="38"/>
      <c r="WSF39" s="38"/>
      <c r="WSG39" s="38"/>
      <c r="WSH39" s="38"/>
      <c r="WSI39" s="38"/>
      <c r="WSJ39" s="38"/>
      <c r="WSK39" s="38"/>
      <c r="WSL39" s="38"/>
      <c r="WSM39" s="38"/>
      <c r="WSN39" s="38"/>
      <c r="WSO39" s="38"/>
      <c r="WSP39" s="38"/>
      <c r="WSQ39" s="38"/>
      <c r="WSR39" s="38"/>
      <c r="WSS39" s="38"/>
      <c r="WST39" s="38"/>
      <c r="WSU39" s="38"/>
      <c r="WSV39" s="38"/>
      <c r="WSW39" s="38"/>
      <c r="WSX39" s="38"/>
      <c r="WSY39" s="38"/>
      <c r="WSZ39" s="38"/>
      <c r="WTA39" s="38"/>
      <c r="WTB39" s="38"/>
      <c r="WTC39" s="38"/>
      <c r="WTD39" s="38"/>
      <c r="WTE39" s="38"/>
      <c r="WTF39" s="38"/>
      <c r="WTG39" s="38"/>
      <c r="WTH39" s="38"/>
      <c r="WTI39" s="38"/>
      <c r="WTJ39" s="38"/>
      <c r="WTK39" s="38"/>
      <c r="WTL39" s="38"/>
      <c r="WTM39" s="38"/>
      <c r="WTN39" s="38"/>
      <c r="WTO39" s="38"/>
      <c r="WTP39" s="38"/>
      <c r="WTQ39" s="38"/>
      <c r="WTR39" s="38"/>
      <c r="WTS39" s="38"/>
      <c r="WTT39" s="38"/>
      <c r="WTU39" s="38"/>
      <c r="WTV39" s="38"/>
      <c r="WTW39" s="38"/>
      <c r="WTX39" s="38"/>
      <c r="WTY39" s="38"/>
      <c r="WTZ39" s="38"/>
      <c r="WUA39" s="38"/>
      <c r="WUB39" s="38"/>
      <c r="WUC39" s="38"/>
      <c r="WUD39" s="38"/>
      <c r="WUE39" s="38"/>
      <c r="WUF39" s="38"/>
      <c r="WUG39" s="38"/>
      <c r="WUH39" s="38"/>
      <c r="WUI39" s="38"/>
      <c r="WUJ39" s="38"/>
      <c r="WUK39" s="38"/>
      <c r="WUL39" s="38"/>
      <c r="WUM39" s="38"/>
      <c r="WUN39" s="38"/>
      <c r="WUO39" s="38"/>
      <c r="WUP39" s="38"/>
      <c r="WUQ39" s="38"/>
      <c r="WUR39" s="38"/>
      <c r="WUS39" s="38"/>
      <c r="WUT39" s="38"/>
      <c r="WUU39" s="38"/>
      <c r="WUV39" s="38"/>
      <c r="WUW39" s="38"/>
      <c r="WUX39" s="38"/>
      <c r="WUY39" s="38"/>
      <c r="WUZ39" s="38"/>
      <c r="WVA39" s="38"/>
      <c r="WVB39" s="38"/>
      <c r="WVC39" s="38"/>
      <c r="WVD39" s="38"/>
      <c r="WVE39" s="38"/>
      <c r="WVF39" s="38"/>
      <c r="WVG39" s="38"/>
      <c r="WVH39" s="38"/>
      <c r="WVI39" s="38"/>
      <c r="WVJ39" s="38"/>
      <c r="WVK39" s="38"/>
      <c r="WVL39" s="38"/>
      <c r="WVM39" s="38"/>
      <c r="WVN39" s="38"/>
      <c r="WVO39" s="38"/>
      <c r="WVP39" s="38"/>
      <c r="WVQ39" s="38"/>
      <c r="WVR39" s="38"/>
      <c r="WVS39" s="38"/>
      <c r="WVT39" s="38"/>
      <c r="WVU39" s="38"/>
      <c r="WVV39" s="38"/>
      <c r="WVW39" s="38"/>
      <c r="WVX39" s="38"/>
      <c r="WVY39" s="38"/>
      <c r="WVZ39" s="38"/>
      <c r="WWA39" s="38"/>
      <c r="WWB39" s="38"/>
      <c r="WWC39" s="38"/>
      <c r="WWD39" s="38"/>
      <c r="WWE39" s="38"/>
      <c r="WWF39" s="38"/>
      <c r="WWG39" s="38"/>
      <c r="WWH39" s="38"/>
      <c r="WWI39" s="38"/>
      <c r="WWJ39" s="38"/>
      <c r="WWK39" s="38"/>
      <c r="WWL39" s="38"/>
      <c r="WWM39" s="38"/>
      <c r="WWN39" s="38"/>
      <c r="WWO39" s="38"/>
      <c r="WWP39" s="38"/>
      <c r="WWQ39" s="38"/>
      <c r="WWR39" s="38"/>
      <c r="WWS39" s="38"/>
      <c r="WWT39" s="38"/>
      <c r="WWU39" s="38"/>
      <c r="WWV39" s="38"/>
      <c r="WWW39" s="38"/>
      <c r="WWX39" s="38"/>
      <c r="WWY39" s="38"/>
      <c r="WWZ39" s="38"/>
      <c r="WXA39" s="38"/>
      <c r="WXB39" s="38"/>
      <c r="WXC39" s="38"/>
      <c r="WXD39" s="38"/>
      <c r="WXE39" s="38"/>
      <c r="WXF39" s="38"/>
      <c r="WXG39" s="38"/>
      <c r="WXH39" s="38"/>
      <c r="WXI39" s="38"/>
      <c r="WXJ39" s="38"/>
      <c r="WXK39" s="38"/>
      <c r="WXL39" s="38"/>
      <c r="WXM39" s="38"/>
      <c r="WXN39" s="38"/>
      <c r="WXO39" s="38"/>
      <c r="WXP39" s="38"/>
      <c r="WXQ39" s="38"/>
      <c r="WXR39" s="38"/>
      <c r="WXS39" s="38"/>
      <c r="WXT39" s="38"/>
      <c r="WXU39" s="38"/>
      <c r="WXV39" s="38"/>
      <c r="WXW39" s="38"/>
      <c r="WXX39" s="38"/>
      <c r="WXY39" s="38"/>
      <c r="WXZ39" s="38"/>
      <c r="WYA39" s="38"/>
      <c r="WYB39" s="38"/>
      <c r="WYC39" s="38"/>
      <c r="WYD39" s="38"/>
      <c r="WYE39" s="38"/>
      <c r="WYF39" s="38"/>
      <c r="WYG39" s="38"/>
      <c r="WYH39" s="38"/>
      <c r="WYI39" s="38"/>
      <c r="WYJ39" s="38"/>
      <c r="WYK39" s="38"/>
      <c r="WYL39" s="38"/>
      <c r="WYM39" s="38"/>
      <c r="WYN39" s="38"/>
      <c r="WYO39" s="38"/>
      <c r="WYP39" s="38"/>
      <c r="WYQ39" s="38"/>
      <c r="WYR39" s="38"/>
      <c r="WYS39" s="38"/>
      <c r="WYT39" s="38"/>
      <c r="WYU39" s="38"/>
      <c r="WYV39" s="38"/>
      <c r="WYW39" s="38"/>
      <c r="WYX39" s="38"/>
      <c r="WYY39" s="38"/>
      <c r="WYZ39" s="38"/>
      <c r="WZA39" s="38"/>
      <c r="WZB39" s="38"/>
      <c r="WZC39" s="38"/>
      <c r="WZD39" s="38"/>
      <c r="WZE39" s="38"/>
      <c r="WZF39" s="38"/>
      <c r="WZG39" s="38"/>
      <c r="WZH39" s="38"/>
      <c r="WZI39" s="38"/>
      <c r="WZJ39" s="38"/>
      <c r="WZK39" s="38"/>
      <c r="WZL39" s="38"/>
      <c r="WZM39" s="38"/>
      <c r="WZN39" s="38"/>
      <c r="WZO39" s="38"/>
      <c r="WZP39" s="38"/>
      <c r="WZQ39" s="38"/>
      <c r="WZR39" s="38"/>
      <c r="WZS39" s="38"/>
      <c r="WZT39" s="38"/>
      <c r="WZU39" s="38"/>
      <c r="WZV39" s="38"/>
      <c r="WZW39" s="38"/>
      <c r="WZX39" s="38"/>
      <c r="WZY39" s="38"/>
      <c r="WZZ39" s="38"/>
      <c r="XAA39" s="38"/>
      <c r="XAB39" s="38"/>
      <c r="XAC39" s="38"/>
      <c r="XAD39" s="38"/>
      <c r="XAE39" s="38"/>
      <c r="XAF39" s="38"/>
      <c r="XAG39" s="38"/>
      <c r="XAH39" s="38"/>
      <c r="XAI39" s="38"/>
      <c r="XAJ39" s="38"/>
      <c r="XAK39" s="38"/>
      <c r="XAL39" s="38"/>
      <c r="XAM39" s="38"/>
      <c r="XAN39" s="38"/>
      <c r="XAO39" s="38"/>
      <c r="XAP39" s="38"/>
      <c r="XAQ39" s="38"/>
      <c r="XAR39" s="38"/>
      <c r="XAS39" s="38"/>
      <c r="XAT39" s="38"/>
      <c r="XAU39" s="38"/>
      <c r="XAV39" s="38"/>
      <c r="XAW39" s="38"/>
      <c r="XAX39" s="38"/>
      <c r="XAY39" s="38"/>
      <c r="XAZ39" s="38"/>
      <c r="XBA39" s="38"/>
      <c r="XBB39" s="38"/>
      <c r="XBC39" s="38"/>
      <c r="XBD39" s="38"/>
      <c r="XBE39" s="38"/>
      <c r="XBF39" s="38"/>
      <c r="XBG39" s="38"/>
      <c r="XBH39" s="38"/>
      <c r="XBI39" s="38"/>
      <c r="XBJ39" s="38"/>
      <c r="XBK39" s="38"/>
      <c r="XBL39" s="38"/>
      <c r="XBM39" s="38"/>
      <c r="XBN39" s="38"/>
      <c r="XBO39" s="38"/>
      <c r="XBP39" s="38"/>
      <c r="XBQ39" s="38"/>
      <c r="XBR39" s="38"/>
      <c r="XBS39" s="38"/>
      <c r="XBT39" s="38"/>
      <c r="XBU39" s="38"/>
      <c r="XBV39" s="38"/>
      <c r="XBW39" s="38"/>
      <c r="XBX39" s="38"/>
      <c r="XBY39" s="38"/>
      <c r="XBZ39" s="38"/>
      <c r="XCA39" s="38"/>
      <c r="XCB39" s="38"/>
      <c r="XCC39" s="38"/>
      <c r="XCD39" s="38"/>
      <c r="XCE39" s="38"/>
      <c r="XCF39" s="38"/>
      <c r="XCG39" s="38"/>
      <c r="XCH39" s="38"/>
      <c r="XCI39" s="38"/>
      <c r="XCJ39" s="38"/>
      <c r="XCK39" s="38"/>
      <c r="XCL39" s="38"/>
      <c r="XCM39" s="38"/>
      <c r="XCN39" s="38"/>
      <c r="XCO39" s="38"/>
      <c r="XCP39" s="38"/>
      <c r="XCQ39" s="38"/>
      <c r="XCR39" s="38"/>
      <c r="XCS39" s="38"/>
      <c r="XCT39" s="38"/>
      <c r="XCU39" s="38"/>
      <c r="XCV39" s="38"/>
      <c r="XCW39" s="38"/>
      <c r="XCX39" s="38"/>
      <c r="XCY39" s="38"/>
      <c r="XCZ39" s="38"/>
      <c r="XDA39" s="38"/>
      <c r="XDB39" s="38"/>
      <c r="XDC39" s="38"/>
      <c r="XDD39" s="38"/>
      <c r="XDE39" s="38"/>
      <c r="XDF39" s="38"/>
      <c r="XDG39" s="38"/>
      <c r="XDH39" s="38"/>
      <c r="XDI39" s="38"/>
      <c r="XDJ39" s="38"/>
      <c r="XDK39" s="38"/>
      <c r="XDL39" s="38"/>
      <c r="XDM39" s="38"/>
      <c r="XDN39" s="38"/>
      <c r="XDO39" s="38"/>
      <c r="XDP39" s="38"/>
      <c r="XDQ39" s="38"/>
      <c r="XDR39" s="38"/>
      <c r="XDS39" s="38"/>
      <c r="XDT39" s="38"/>
      <c r="XDU39" s="38"/>
      <c r="XDV39" s="38"/>
      <c r="XDW39" s="38"/>
      <c r="XDX39" s="38"/>
      <c r="XDY39" s="38"/>
      <c r="XDZ39" s="38"/>
      <c r="XEA39" s="38"/>
      <c r="XEB39" s="38"/>
      <c r="XEC39" s="38"/>
      <c r="XED39" s="38"/>
      <c r="XEE39" s="38"/>
      <c r="XEF39" s="38"/>
      <c r="XEG39" s="38"/>
      <c r="XEH39" s="38"/>
      <c r="XEI39" s="38"/>
      <c r="XEJ39" s="38"/>
      <c r="XEK39" s="38"/>
      <c r="XEL39" s="38"/>
      <c r="XEM39" s="38"/>
      <c r="XEN39" s="38"/>
      <c r="XEO39" s="38"/>
      <c r="XEP39" s="38"/>
      <c r="XEQ39" s="38"/>
      <c r="XER39" s="38"/>
      <c r="XES39" s="38"/>
      <c r="XET39" s="38"/>
      <c r="XEU39" s="38"/>
      <c r="XEV39" s="38"/>
      <c r="XEW39" s="38"/>
      <c r="XEX39" s="38"/>
      <c r="XEY39" s="38"/>
      <c r="XEZ39" s="38"/>
      <c r="XFA39" s="38"/>
      <c r="XFB39" s="38"/>
      <c r="XFC39" s="38"/>
      <c r="XFD39" s="38"/>
    </row>
    <row r="40" spans="1:16384" ht="23" hidden="1">
      <c r="B40" s="55"/>
      <c r="C40" s="56"/>
      <c r="D40" s="56"/>
      <c r="E40" s="56"/>
      <c r="F40" s="102"/>
      <c r="I40" s="102"/>
      <c r="J40" s="102"/>
      <c r="K40" s="102"/>
      <c r="L40" s="102"/>
      <c r="P40" s="120" t="str">
        <f>IF('c1a1'!H3=0,"",'c1a1'!H3)</f>
        <v/>
      </c>
      <c r="Q40" s="442">
        <f>'c1a1'!$R$77</f>
        <v>1</v>
      </c>
      <c r="R40" s="3"/>
      <c r="S40" s="3"/>
    </row>
    <row r="41" spans="1:16384" ht="23" hidden="1">
      <c r="B41" s="55"/>
      <c r="C41" s="115"/>
      <c r="D41" s="116"/>
      <c r="E41" s="116"/>
      <c r="F41" s="115"/>
      <c r="G41" s="115"/>
      <c r="H41" s="101"/>
      <c r="I41" s="101"/>
      <c r="J41" s="101"/>
      <c r="K41" s="101"/>
      <c r="L41" s="101"/>
      <c r="P41" s="443" t="str">
        <f>IF('c1a2'!H3=0,"",'c1a2'!H3)</f>
        <v/>
      </c>
      <c r="Q41" s="442">
        <f>'c1a2'!R77</f>
        <v>1</v>
      </c>
      <c r="R41" s="3"/>
      <c r="S41" s="3"/>
    </row>
    <row r="42" spans="1:16384" ht="23" hidden="1">
      <c r="B42" s="55"/>
      <c r="C42" s="56"/>
      <c r="D42" s="116"/>
      <c r="E42" s="116"/>
      <c r="F42" s="116"/>
      <c r="G42" s="115"/>
      <c r="H42" s="101"/>
      <c r="I42" s="101"/>
      <c r="J42" s="101"/>
      <c r="K42" s="101"/>
      <c r="L42" s="101"/>
      <c r="P42" s="444" t="str">
        <f>IF('c1a3'!H3=0,"",'c1a3'!H3)</f>
        <v/>
      </c>
      <c r="Q42" s="442">
        <f>'c1a3'!R77</f>
        <v>1</v>
      </c>
      <c r="R42" s="3"/>
      <c r="S42" s="3"/>
    </row>
    <row r="43" spans="1:16384" ht="23" hidden="1">
      <c r="B43" s="55"/>
      <c r="C43" s="8"/>
      <c r="D43" s="8"/>
      <c r="E43" s="8"/>
      <c r="F43" s="116"/>
      <c r="G43" s="56"/>
      <c r="H43" s="55"/>
      <c r="I43" s="103"/>
      <c r="J43" s="103"/>
      <c r="K43" s="103"/>
      <c r="L43" s="103"/>
      <c r="P43" s="444" t="str">
        <f>IF('c1a4'!H3=0,"",'c1a4'!H3)</f>
        <v/>
      </c>
      <c r="Q43" s="442">
        <f>'c1a4'!R77</f>
        <v>1</v>
      </c>
      <c r="R43" s="3"/>
      <c r="S43" s="3"/>
    </row>
    <row r="44" spans="1:16384" ht="20" hidden="1">
      <c r="C44" s="8"/>
      <c r="D44" s="8"/>
      <c r="E44" s="8"/>
      <c r="F44" s="93"/>
      <c r="G44" s="97"/>
      <c r="H44" s="96"/>
      <c r="I44" s="104"/>
      <c r="J44" s="104"/>
      <c r="K44" s="104"/>
      <c r="L44" s="104"/>
      <c r="M44" s="56"/>
      <c r="O44" s="56"/>
      <c r="P44" s="444" t="str">
        <f>IF('c1a5'!H3=0,"",'c1a5'!H3)</f>
        <v/>
      </c>
      <c r="Q44" s="442">
        <f>'c1a5'!R77</f>
        <v>1</v>
      </c>
      <c r="R44" s="3"/>
      <c r="S44" s="3"/>
      <c r="T44" s="56"/>
      <c r="U44" s="56"/>
      <c r="V44" s="56"/>
      <c r="W44" s="56"/>
      <c r="X44" s="56"/>
      <c r="Y44" s="56"/>
      <c r="Z44" s="56"/>
      <c r="AA44" s="56"/>
    </row>
    <row r="45" spans="1:16384" ht="20" hidden="1">
      <c r="F45" s="93"/>
      <c r="G45" s="97"/>
      <c r="H45" s="96"/>
      <c r="I45" s="104"/>
      <c r="J45" s="104"/>
      <c r="K45" s="104"/>
      <c r="L45" s="104"/>
      <c r="M45" s="56"/>
      <c r="O45" s="56"/>
      <c r="P45" s="444" t="str">
        <f>IF('c1a6'!H3=0,"",'c1a6'!H3)</f>
        <v/>
      </c>
      <c r="Q45" s="445">
        <f>'c1a6'!R77</f>
        <v>1</v>
      </c>
      <c r="R45" s="3"/>
      <c r="S45" s="3"/>
      <c r="T45" s="56"/>
      <c r="U45" s="56"/>
      <c r="V45" s="56"/>
      <c r="W45" s="56"/>
      <c r="X45" s="56"/>
      <c r="Y45" s="56"/>
      <c r="Z45" s="56"/>
      <c r="AA45" s="56"/>
    </row>
    <row r="46" spans="1:16384" ht="20" hidden="1">
      <c r="F46" s="93"/>
      <c r="G46" s="96"/>
      <c r="H46" s="96"/>
      <c r="I46" s="104"/>
      <c r="J46" s="104"/>
      <c r="K46" s="104"/>
      <c r="L46" s="104"/>
      <c r="M46" s="56"/>
      <c r="O46" s="56"/>
      <c r="P46" s="444" t="str">
        <f>IF('c1a7'!H3=0,"",'c1a7'!H3)</f>
        <v/>
      </c>
      <c r="Q46" s="442">
        <f>'c1a7'!R77</f>
        <v>1</v>
      </c>
      <c r="R46" s="3"/>
      <c r="S46" s="3"/>
      <c r="T46" s="56"/>
      <c r="U46" s="56"/>
      <c r="V46" s="56"/>
      <c r="W46" s="56"/>
      <c r="X46" s="56"/>
      <c r="Y46" s="56"/>
      <c r="Z46" s="56"/>
      <c r="AA46" s="56"/>
    </row>
    <row r="47" spans="1:16384" ht="20" hidden="1">
      <c r="F47" s="93"/>
      <c r="G47" s="96"/>
      <c r="H47" s="96"/>
      <c r="I47" s="104"/>
      <c r="J47" s="104"/>
      <c r="K47" s="104"/>
      <c r="L47" s="104"/>
      <c r="M47" s="56"/>
      <c r="O47" s="56"/>
      <c r="P47" s="444" t="str">
        <f>IF('c1a8'!H3=0,"",'c1a8'!H3)</f>
        <v/>
      </c>
      <c r="Q47" s="442">
        <f>'c1a8'!R77</f>
        <v>1</v>
      </c>
      <c r="R47" s="3"/>
      <c r="S47" s="3"/>
      <c r="T47" s="56"/>
      <c r="U47" s="56"/>
      <c r="V47" s="56"/>
      <c r="W47" s="56"/>
      <c r="X47" s="56"/>
      <c r="Y47" s="56"/>
      <c r="Z47" s="56"/>
      <c r="AA47" s="56"/>
    </row>
    <row r="48" spans="1:16384" ht="21" hidden="1" thickBot="1">
      <c r="F48" s="93"/>
      <c r="G48" s="98"/>
      <c r="H48" s="98"/>
      <c r="I48" s="104"/>
      <c r="J48" s="104"/>
      <c r="K48" s="104"/>
      <c r="L48" s="104"/>
      <c r="M48" s="56"/>
      <c r="O48" s="56"/>
      <c r="P48" s="444" t="str">
        <f>IF('c1a9'!H3=0,"",'c1a9'!H3)</f>
        <v/>
      </c>
      <c r="Q48" s="442">
        <f>'c1a9'!R77</f>
        <v>1</v>
      </c>
      <c r="R48" s="3"/>
      <c r="S48" s="3"/>
      <c r="T48" s="56"/>
      <c r="U48" s="56"/>
      <c r="V48" s="56"/>
      <c r="W48" s="56"/>
      <c r="X48" s="56"/>
      <c r="Y48" s="56"/>
      <c r="Z48" s="56"/>
      <c r="AA48" s="56"/>
    </row>
    <row r="49" spans="2:27" ht="12" hidden="1" customHeight="1">
      <c r="F49" s="94"/>
      <c r="G49" s="50"/>
      <c r="H49" s="99"/>
      <c r="I49" s="105"/>
      <c r="J49" s="105"/>
      <c r="K49" s="105"/>
      <c r="L49" s="105"/>
      <c r="M49" s="56"/>
      <c r="O49" s="56"/>
      <c r="P49" s="444" t="str">
        <f>IF('c1a10'!H3=0,"",'c1a10'!H3)</f>
        <v/>
      </c>
      <c r="Q49" s="442">
        <f>'c1a10'!R77</f>
        <v>1</v>
      </c>
      <c r="R49" s="3"/>
      <c r="S49" s="3"/>
      <c r="T49" s="56"/>
      <c r="U49" s="56"/>
      <c r="V49" s="56"/>
      <c r="W49" s="56"/>
      <c r="X49" s="56"/>
      <c r="Y49" s="56"/>
      <c r="Z49" s="56"/>
      <c r="AA49" s="56"/>
    </row>
    <row r="50" spans="2:27" ht="12" hidden="1" customHeight="1">
      <c r="G50" s="54"/>
      <c r="H50" s="96"/>
      <c r="M50" s="56"/>
      <c r="O50" s="56"/>
      <c r="P50" s="3"/>
      <c r="Q50" s="3"/>
      <c r="R50" s="3"/>
      <c r="S50" s="3"/>
      <c r="T50" s="56"/>
      <c r="U50" s="56"/>
      <c r="V50" s="56"/>
      <c r="W50" s="56"/>
      <c r="X50" s="56"/>
      <c r="Y50" s="56"/>
      <c r="Z50" s="56"/>
      <c r="AA50" s="56"/>
    </row>
    <row r="51" spans="2:27" ht="12" hidden="1" customHeight="1" thickBot="1">
      <c r="G51" s="51"/>
      <c r="H51" s="96"/>
      <c r="M51" s="56"/>
      <c r="O51" s="56"/>
      <c r="P51" s="3"/>
      <c r="Q51" s="3"/>
      <c r="R51" s="3"/>
      <c r="S51" s="3"/>
      <c r="T51" s="56"/>
      <c r="U51" s="56"/>
      <c r="V51" s="56"/>
      <c r="W51" s="56"/>
      <c r="X51" s="56"/>
      <c r="Y51" s="56"/>
      <c r="Z51" s="56"/>
      <c r="AA51" s="56"/>
    </row>
    <row r="52" spans="2:27" ht="12" hidden="1" customHeight="1">
      <c r="G52" s="86"/>
      <c r="H52" s="96"/>
      <c r="M52" s="56"/>
      <c r="O52" s="56"/>
      <c r="P52" s="3"/>
      <c r="Q52" s="3"/>
      <c r="R52" s="3"/>
      <c r="S52" s="3"/>
      <c r="T52" s="56"/>
      <c r="U52" s="56"/>
      <c r="V52" s="56"/>
      <c r="W52" s="56"/>
      <c r="X52" s="56"/>
      <c r="Y52" s="56"/>
      <c r="Z52" s="56"/>
      <c r="AA52" s="56"/>
    </row>
    <row r="53" spans="2:27" ht="12" hidden="1" customHeight="1">
      <c r="M53" s="56"/>
      <c r="O53" s="56"/>
      <c r="P53" s="3"/>
      <c r="Q53" s="3"/>
      <c r="R53" s="3"/>
      <c r="S53" s="3"/>
      <c r="T53" s="56"/>
      <c r="U53" s="56"/>
      <c r="V53" s="56"/>
      <c r="W53" s="56"/>
      <c r="X53" s="56"/>
      <c r="Y53" s="56"/>
      <c r="Z53" s="56"/>
      <c r="AA53" s="56"/>
    </row>
    <row r="54" spans="2:27" ht="12" hidden="1" customHeight="1">
      <c r="M54" s="56"/>
      <c r="O54" s="56"/>
      <c r="P54" s="3"/>
      <c r="Q54" s="3"/>
      <c r="R54" s="3"/>
      <c r="S54" s="3"/>
      <c r="T54" s="56"/>
      <c r="U54" s="56"/>
      <c r="V54" s="56"/>
      <c r="W54" s="56"/>
      <c r="X54" s="56"/>
      <c r="Y54" s="56"/>
      <c r="Z54" s="56"/>
      <c r="AA54" s="56"/>
    </row>
    <row r="55" spans="2:27" ht="12" hidden="1" customHeight="1">
      <c r="M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</row>
    <row r="56" spans="2:27" ht="12" hidden="1" customHeight="1">
      <c r="M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</row>
    <row r="57" spans="2:27" ht="12" hidden="1" customHeight="1">
      <c r="B57" s="3" t="str">
        <f>"Resumo dos planos táticos - "&amp;Referência!D6</f>
        <v xml:space="preserve">Resumo dos planos táticos - </v>
      </c>
      <c r="M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</row>
    <row r="58" spans="2:27" ht="12" hidden="1" customHeight="1">
      <c r="M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</row>
    <row r="59" spans="2:27" ht="12" hidden="1" customHeight="1">
      <c r="M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</row>
    <row r="60" spans="2:27" ht="12" hidden="1" customHeight="1">
      <c r="M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</row>
    <row r="61" spans="2:27" ht="12" hidden="1" customHeight="1">
      <c r="M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</row>
    <row r="62" spans="2:27" ht="12" hidden="1" customHeight="1">
      <c r="M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</row>
    <row r="63" spans="2:27" ht="12" hidden="1" customHeight="1">
      <c r="M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</row>
    <row r="64" spans="2:27" ht="12" hidden="1" customHeight="1">
      <c r="M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</row>
    <row r="65" spans="2:27" ht="12" hidden="1" customHeight="1">
      <c r="M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</row>
    <row r="66" spans="2:27" ht="12" hidden="1" customHeight="1">
      <c r="M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</row>
    <row r="67" spans="2:27" ht="12" hidden="1" customHeight="1">
      <c r="M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</row>
    <row r="68" spans="2:27" ht="12" hidden="1" customHeight="1">
      <c r="M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</row>
    <row r="69" spans="2:27" ht="12" hidden="1" customHeight="1">
      <c r="C69" s="53"/>
      <c r="D69" s="53"/>
      <c r="E69" s="53"/>
      <c r="M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</row>
    <row r="70" spans="2:27" ht="12" hidden="1" customHeight="1">
      <c r="B70" s="53"/>
      <c r="C70" s="53"/>
      <c r="D70" s="53"/>
      <c r="E70" s="53"/>
      <c r="F70" s="53"/>
      <c r="M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</row>
    <row r="71" spans="2:27" ht="12" hidden="1" customHeight="1">
      <c r="B71" s="53"/>
      <c r="C71" s="53"/>
      <c r="D71" s="55"/>
      <c r="E71" s="55"/>
      <c r="F71" s="53"/>
      <c r="M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</row>
    <row r="72" spans="2:27" ht="12" hidden="1" customHeight="1">
      <c r="B72" s="53"/>
      <c r="C72" s="53"/>
      <c r="D72" s="55"/>
      <c r="E72" s="55"/>
      <c r="F72" s="55"/>
      <c r="I72" s="3"/>
      <c r="J72" s="3"/>
      <c r="M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</row>
    <row r="73" spans="2:27" ht="12" hidden="1" customHeight="1">
      <c r="B73" s="53"/>
      <c r="C73" s="53"/>
      <c r="D73" s="55"/>
      <c r="E73" s="55"/>
      <c r="F73" s="55"/>
      <c r="G73" s="96"/>
      <c r="H73" s="96"/>
      <c r="M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</row>
    <row r="74" spans="2:27" ht="12" hidden="1" customHeight="1">
      <c r="B74" s="53"/>
      <c r="C74" s="53"/>
      <c r="D74" s="55"/>
      <c r="E74" s="55"/>
      <c r="F74" s="55"/>
      <c r="G74" s="96"/>
      <c r="H74" s="96"/>
      <c r="M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</row>
    <row r="75" spans="2:27" ht="12" hidden="1" customHeight="1">
      <c r="B75" s="53"/>
      <c r="C75" s="53"/>
      <c r="D75" s="55"/>
      <c r="E75" s="55"/>
      <c r="F75" s="55"/>
      <c r="G75" s="96"/>
      <c r="H75" s="96"/>
      <c r="M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</row>
    <row r="76" spans="2:27" ht="12" hidden="1" customHeight="1">
      <c r="B76" s="53"/>
      <c r="C76" s="53"/>
      <c r="D76" s="55"/>
      <c r="E76" s="55"/>
      <c r="F76" s="55"/>
      <c r="G76" s="96"/>
      <c r="H76" s="96"/>
      <c r="M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</row>
    <row r="77" spans="2:27" ht="12" hidden="1" customHeight="1">
      <c r="B77" s="53"/>
      <c r="C77" s="53"/>
      <c r="D77" s="55"/>
      <c r="E77" s="55"/>
      <c r="F77" s="55"/>
      <c r="G77" s="96"/>
      <c r="H77" s="96"/>
      <c r="M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</row>
    <row r="78" spans="2:27" ht="12" hidden="1" customHeight="1">
      <c r="B78" s="53"/>
      <c r="C78" s="53"/>
      <c r="D78" s="55"/>
      <c r="E78" s="55"/>
      <c r="F78" s="55"/>
      <c r="G78" s="96"/>
      <c r="H78" s="96"/>
      <c r="M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</row>
    <row r="79" spans="2:27" ht="12" hidden="1" customHeight="1">
      <c r="B79" s="53"/>
      <c r="C79" s="53"/>
      <c r="D79" s="55"/>
      <c r="E79" s="55"/>
      <c r="F79" s="55"/>
      <c r="G79" s="96"/>
      <c r="H79" s="96"/>
      <c r="M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</row>
    <row r="80" spans="2:27" ht="12" hidden="1" customHeight="1">
      <c r="B80" s="53"/>
      <c r="C80" s="53"/>
      <c r="D80" s="55"/>
      <c r="E80" s="55"/>
      <c r="F80" s="55"/>
      <c r="G80" s="96"/>
      <c r="H80" s="96"/>
      <c r="M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</row>
    <row r="81" spans="2:27" ht="12" hidden="1" customHeight="1">
      <c r="B81" s="53"/>
      <c r="C81" s="53"/>
      <c r="D81" s="55"/>
      <c r="E81" s="55"/>
      <c r="F81" s="55"/>
      <c r="G81" s="96"/>
      <c r="H81" s="96"/>
      <c r="M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</row>
    <row r="82" spans="2:27" ht="12" hidden="1" customHeight="1">
      <c r="B82" s="53"/>
      <c r="C82" s="53"/>
      <c r="D82" s="55"/>
      <c r="E82" s="55"/>
      <c r="F82" s="55"/>
      <c r="G82" s="96"/>
      <c r="H82" s="96"/>
      <c r="M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</row>
    <row r="83" spans="2:27" ht="12" hidden="1" customHeight="1">
      <c r="B83" s="53"/>
      <c r="C83" s="53"/>
      <c r="D83" s="55"/>
      <c r="E83" s="55"/>
      <c r="F83" s="55"/>
      <c r="G83" s="96"/>
      <c r="H83" s="96"/>
      <c r="M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</row>
    <row r="84" spans="2:27" ht="12" hidden="1" customHeight="1">
      <c r="B84" s="53"/>
      <c r="C84" s="53"/>
      <c r="D84" s="55"/>
      <c r="E84" s="55"/>
      <c r="F84" s="55"/>
      <c r="G84" s="96"/>
      <c r="H84" s="96"/>
      <c r="M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</row>
    <row r="85" spans="2:27" ht="12" hidden="1" customHeight="1">
      <c r="B85" s="53"/>
      <c r="C85" s="53"/>
      <c r="D85" s="55"/>
      <c r="E85" s="55"/>
      <c r="F85" s="55"/>
      <c r="G85" s="96"/>
      <c r="H85" s="96"/>
      <c r="M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</row>
    <row r="86" spans="2:27" ht="12" hidden="1" customHeight="1">
      <c r="B86" s="53"/>
      <c r="C86" s="53"/>
      <c r="D86" s="55"/>
      <c r="E86" s="55"/>
      <c r="F86" s="55"/>
      <c r="G86" s="96"/>
      <c r="H86" s="96"/>
      <c r="M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</row>
    <row r="87" spans="2:27" ht="14.25" hidden="1" customHeight="1">
      <c r="B87" s="53"/>
      <c r="C87" s="53"/>
      <c r="D87" s="55"/>
      <c r="E87" s="55"/>
      <c r="F87" s="55"/>
      <c r="G87" s="96"/>
      <c r="H87" s="96"/>
      <c r="M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</row>
    <row r="88" spans="2:27" ht="12" hidden="1" customHeight="1">
      <c r="B88" s="53"/>
      <c r="C88" s="53"/>
      <c r="D88" s="55"/>
      <c r="E88" s="55"/>
      <c r="F88" s="55"/>
      <c r="G88" s="96"/>
      <c r="H88" s="96"/>
      <c r="M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</row>
    <row r="89" spans="2:27" ht="12" hidden="1" customHeight="1">
      <c r="B89" s="53"/>
      <c r="C89" s="53"/>
      <c r="D89" s="55"/>
      <c r="E89" s="55"/>
      <c r="F89" s="55"/>
      <c r="G89" s="96"/>
      <c r="H89" s="96"/>
      <c r="M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</row>
    <row r="90" spans="2:27" ht="12" hidden="1" customHeight="1">
      <c r="B90" s="53"/>
      <c r="C90" s="53"/>
      <c r="D90" s="55"/>
      <c r="E90" s="55"/>
      <c r="F90" s="55"/>
      <c r="G90" s="96"/>
      <c r="H90" s="96"/>
      <c r="M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</row>
    <row r="91" spans="2:27" ht="12" hidden="1" customHeight="1">
      <c r="B91" s="53"/>
      <c r="C91" s="53"/>
      <c r="D91" s="55"/>
      <c r="E91" s="55"/>
      <c r="F91" s="55"/>
      <c r="G91" s="96"/>
      <c r="H91" s="96"/>
      <c r="M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</row>
    <row r="92" spans="2:27" ht="12" hidden="1" customHeight="1">
      <c r="B92" s="53"/>
      <c r="C92" s="53"/>
      <c r="D92" s="55"/>
      <c r="E92" s="55"/>
      <c r="F92" s="55"/>
      <c r="G92" s="96"/>
      <c r="H92" s="96"/>
      <c r="M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</row>
    <row r="93" spans="2:27" ht="12" hidden="1" customHeight="1">
      <c r="B93" s="53"/>
      <c r="C93" s="53"/>
      <c r="D93" s="55"/>
      <c r="E93" s="55"/>
      <c r="F93" s="55"/>
      <c r="G93" s="96"/>
      <c r="H93" s="96"/>
      <c r="M93" s="56"/>
      <c r="N93" s="87"/>
      <c r="O93" s="56"/>
      <c r="P93" s="56"/>
      <c r="Q93" s="56"/>
      <c r="R93" s="87"/>
      <c r="S93" s="56"/>
      <c r="T93" s="56"/>
      <c r="U93" s="87"/>
      <c r="V93" s="56"/>
      <c r="W93" s="56"/>
      <c r="X93" s="87"/>
      <c r="Y93" s="56"/>
      <c r="Z93" s="56"/>
      <c r="AA93" s="56"/>
    </row>
    <row r="94" spans="2:27" ht="12" hidden="1" customHeight="1">
      <c r="B94" s="53"/>
      <c r="C94" s="53"/>
      <c r="D94" s="55"/>
      <c r="E94" s="55"/>
      <c r="F94" s="55"/>
      <c r="G94" s="96"/>
      <c r="H94" s="96"/>
      <c r="M94" s="88"/>
      <c r="O94" s="56"/>
      <c r="P94" s="56"/>
      <c r="Q94" s="88"/>
      <c r="R94" s="56"/>
      <c r="S94" s="56"/>
      <c r="T94" s="88"/>
      <c r="U94" s="56"/>
      <c r="V94" s="56"/>
      <c r="W94" s="88"/>
      <c r="X94" s="56"/>
      <c r="Y94" s="56"/>
      <c r="Z94" s="56"/>
      <c r="AA94" s="56"/>
    </row>
    <row r="95" spans="2:27" ht="12" hidden="1" customHeight="1">
      <c r="B95" s="53"/>
      <c r="C95" s="53"/>
      <c r="D95" s="55"/>
      <c r="E95" s="55"/>
      <c r="F95" s="55"/>
      <c r="G95" s="96"/>
      <c r="H95" s="96"/>
      <c r="M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</row>
    <row r="96" spans="2:27" ht="12" hidden="1" customHeight="1">
      <c r="B96" s="53"/>
      <c r="C96" s="53"/>
      <c r="D96" s="55"/>
      <c r="E96" s="55"/>
      <c r="F96" s="55"/>
      <c r="G96" s="96"/>
      <c r="H96" s="96"/>
      <c r="M96" s="56" t="s">
        <v>148</v>
      </c>
      <c r="N96" s="56">
        <f>B33</f>
        <v>0.99999999999999989</v>
      </c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</row>
    <row r="97" spans="2:31" ht="12" hidden="1" customHeight="1">
      <c r="B97" s="53"/>
      <c r="C97" s="53"/>
      <c r="D97" s="55"/>
      <c r="E97" s="55"/>
      <c r="F97" s="55"/>
      <c r="G97" s="96"/>
      <c r="H97" s="96"/>
      <c r="M97" s="56"/>
      <c r="O97" s="56">
        <f>Referência!D7</f>
        <v>0</v>
      </c>
      <c r="P97" s="56"/>
      <c r="Q97" s="56">
        <f>Referência!D8</f>
        <v>0</v>
      </c>
      <c r="R97" s="56">
        <f>Referência!D9</f>
        <v>0</v>
      </c>
      <c r="S97" s="56">
        <f>Referência!D10</f>
        <v>0</v>
      </c>
      <c r="T97" s="56">
        <f>Referência!D11</f>
        <v>0</v>
      </c>
      <c r="U97" s="56">
        <f>Referência!D12</f>
        <v>0</v>
      </c>
      <c r="V97" s="56">
        <f>Referência!D13</f>
        <v>0</v>
      </c>
      <c r="W97" s="56">
        <f>Referência!D14</f>
        <v>0</v>
      </c>
      <c r="X97" s="56" t="str">
        <f>Referência!D15</f>
        <v>Miscelânea</v>
      </c>
      <c r="Y97" s="56"/>
      <c r="Z97" s="56"/>
      <c r="AA97" s="56"/>
    </row>
    <row r="98" spans="2:31" ht="12.75" hidden="1" customHeight="1" thickBot="1">
      <c r="B98" s="53"/>
      <c r="C98" s="53"/>
      <c r="D98" s="55"/>
      <c r="E98" s="55"/>
      <c r="F98" s="55"/>
      <c r="G98" s="96"/>
      <c r="H98" s="96"/>
    </row>
    <row r="99" spans="2:31" ht="12.75" hidden="1" customHeight="1" thickBot="1">
      <c r="B99" s="53"/>
      <c r="C99" s="53"/>
      <c r="D99" s="55"/>
      <c r="E99" s="55"/>
      <c r="F99" s="55"/>
      <c r="G99" s="96"/>
      <c r="H99" s="96"/>
      <c r="M99" s="106" t="s">
        <v>103</v>
      </c>
      <c r="N99" s="117" t="s">
        <v>15</v>
      </c>
      <c r="O99" s="55" t="s">
        <v>16</v>
      </c>
      <c r="Q99" s="55" t="s">
        <v>17</v>
      </c>
      <c r="R99" s="55" t="s">
        <v>18</v>
      </c>
      <c r="S99" s="55" t="s">
        <v>19</v>
      </c>
      <c r="T99" s="55" t="s">
        <v>20</v>
      </c>
      <c r="U99" s="55" t="s">
        <v>21</v>
      </c>
      <c r="V99" s="55" t="s">
        <v>22</v>
      </c>
      <c r="W99" s="55" t="s">
        <v>23</v>
      </c>
      <c r="X99" s="55" t="s">
        <v>24</v>
      </c>
      <c r="Y99" s="55" t="s">
        <v>25</v>
      </c>
      <c r="Z99" s="55" t="s">
        <v>26</v>
      </c>
      <c r="AA99" s="55" t="s">
        <v>29</v>
      </c>
      <c r="AC99" s="55">
        <f>'c2a1'!O51</f>
        <v>0</v>
      </c>
      <c r="AE99" s="55">
        <f>'c2a1'!O51</f>
        <v>0</v>
      </c>
    </row>
    <row r="100" spans="2:31" ht="12" hidden="1" customHeight="1">
      <c r="B100" s="53"/>
      <c r="C100" s="53"/>
      <c r="D100" s="55"/>
      <c r="E100" s="55"/>
      <c r="F100" s="55"/>
      <c r="G100" s="96"/>
      <c r="H100" s="96"/>
      <c r="L100" s="55" t="s">
        <v>182</v>
      </c>
      <c r="M100" s="57">
        <f>'c1a1'!H3</f>
        <v>0</v>
      </c>
      <c r="N100" s="56">
        <f>'c1a1'!C54</f>
        <v>0</v>
      </c>
      <c r="O100" s="108">
        <f>'c1a1'!D54</f>
        <v>0</v>
      </c>
      <c r="P100" s="108"/>
      <c r="Q100" s="108">
        <f>'c1a1'!E54</f>
        <v>0</v>
      </c>
      <c r="R100" s="108">
        <f>'c1a1'!F54</f>
        <v>0</v>
      </c>
      <c r="S100" s="108">
        <f>'c1a1'!G54</f>
        <v>0</v>
      </c>
      <c r="T100" s="108">
        <f>'c1a1'!H54</f>
        <v>0</v>
      </c>
      <c r="U100" s="108">
        <f>'c1a1'!I54</f>
        <v>0</v>
      </c>
      <c r="V100" s="108">
        <f>'c1a1'!J54</f>
        <v>0</v>
      </c>
      <c r="W100" s="108">
        <f>'c1a1'!K54</f>
        <v>0</v>
      </c>
      <c r="X100" s="108">
        <f>'c1a1'!L54</f>
        <v>0</v>
      </c>
      <c r="Y100" s="108">
        <f>'c1a1'!M54</f>
        <v>0</v>
      </c>
      <c r="Z100" s="58">
        <f>'c1a1'!N54</f>
        <v>0</v>
      </c>
      <c r="AA100" s="58">
        <f>SUM(N100:Z100)</f>
        <v>0</v>
      </c>
      <c r="AB100" s="58"/>
      <c r="AC100" s="58">
        <f>AA100</f>
        <v>0</v>
      </c>
      <c r="AD100" s="58">
        <f>AE99</f>
        <v>0</v>
      </c>
      <c r="AE100" s="59">
        <f>AC99+AC100</f>
        <v>0</v>
      </c>
    </row>
    <row r="101" spans="2:31" ht="12" hidden="1" customHeight="1">
      <c r="B101" s="53"/>
      <c r="C101" s="53"/>
      <c r="D101" s="55"/>
      <c r="E101" s="55"/>
      <c r="F101" s="55"/>
      <c r="G101" s="96"/>
      <c r="H101" s="96"/>
      <c r="L101" s="55" t="s">
        <v>183</v>
      </c>
      <c r="M101" s="60">
        <f>'c1a2'!H3</f>
        <v>0</v>
      </c>
      <c r="N101" s="56">
        <f>'c1a2'!C54</f>
        <v>0</v>
      </c>
      <c r="O101" s="109">
        <f>'c1a2'!D54</f>
        <v>0</v>
      </c>
      <c r="P101" s="109"/>
      <c r="Q101" s="109">
        <f>'c1a2'!E54</f>
        <v>0</v>
      </c>
      <c r="R101" s="109">
        <f>'c1a2'!F54</f>
        <v>0</v>
      </c>
      <c r="S101" s="109">
        <f>'c1a2'!G54</f>
        <v>0</v>
      </c>
      <c r="T101" s="109">
        <f>'c1a2'!H54</f>
        <v>0</v>
      </c>
      <c r="U101" s="109">
        <f>'c1a2'!I54</f>
        <v>0</v>
      </c>
      <c r="V101" s="109">
        <f>'c1a2'!J54</f>
        <v>0</v>
      </c>
      <c r="W101" s="109">
        <f>'c1a2'!K54</f>
        <v>0</v>
      </c>
      <c r="X101" s="109">
        <f>'c1a2'!L54</f>
        <v>0</v>
      </c>
      <c r="Y101" s="109">
        <f>'c1a2'!M54</f>
        <v>0</v>
      </c>
      <c r="Z101" s="56">
        <f>'c1a2'!N54</f>
        <v>0</v>
      </c>
      <c r="AA101" s="64">
        <f>'c1a2'!O54</f>
        <v>0</v>
      </c>
      <c r="AB101" s="61">
        <f>SUM(N101:Z101)</f>
        <v>0</v>
      </c>
      <c r="AC101" s="56">
        <f t="shared" ref="AC101:AC108" si="6">AA101</f>
        <v>0</v>
      </c>
      <c r="AD101" s="56">
        <f>AC99+AC100</f>
        <v>0</v>
      </c>
      <c r="AE101" s="62">
        <f t="shared" ref="AE101:AE109" si="7">AE100+AC101</f>
        <v>0</v>
      </c>
    </row>
    <row r="102" spans="2:31" ht="12" hidden="1" customHeight="1">
      <c r="B102" s="53"/>
      <c r="C102" s="53"/>
      <c r="D102" s="55"/>
      <c r="E102" s="55"/>
      <c r="F102" s="55"/>
      <c r="G102" s="96"/>
      <c r="H102" s="96"/>
      <c r="L102" s="55" t="s">
        <v>184</v>
      </c>
      <c r="M102" s="60">
        <f>'c1a3'!H3</f>
        <v>0</v>
      </c>
      <c r="N102" s="63">
        <f>'c1a3'!C54</f>
        <v>0</v>
      </c>
      <c r="O102" s="63">
        <f>'c1a3'!D54</f>
        <v>0</v>
      </c>
      <c r="P102" s="63"/>
      <c r="Q102" s="63">
        <f>'c1a3'!E54</f>
        <v>0</v>
      </c>
      <c r="R102" s="63">
        <f>'c1a3'!F54</f>
        <v>0</v>
      </c>
      <c r="S102" s="63">
        <f>'c1a3'!G54</f>
        <v>0</v>
      </c>
      <c r="T102" s="63">
        <f>'c1a3'!H54</f>
        <v>0</v>
      </c>
      <c r="U102" s="63">
        <f>'c1a3'!I54</f>
        <v>0</v>
      </c>
      <c r="V102" s="63">
        <f>'c1a3'!J54</f>
        <v>0</v>
      </c>
      <c r="W102" s="63">
        <f>'c1a3'!K54</f>
        <v>0</v>
      </c>
      <c r="X102" s="63">
        <f>'c1a3'!L54</f>
        <v>0</v>
      </c>
      <c r="Y102" s="63">
        <f>'c1a3'!M54</f>
        <v>0</v>
      </c>
      <c r="Z102" s="63">
        <f>'c1a3'!N54</f>
        <v>0</v>
      </c>
      <c r="AA102" s="64">
        <f>'c1a3'!O54</f>
        <v>0</v>
      </c>
      <c r="AB102" s="61">
        <f>SUM(N102:Z102)</f>
        <v>0</v>
      </c>
      <c r="AC102" s="83">
        <f t="shared" si="6"/>
        <v>0</v>
      </c>
      <c r="AD102" s="66">
        <f t="shared" ref="AD102:AD109" si="8">AD101+AC101</f>
        <v>0</v>
      </c>
      <c r="AE102" s="84">
        <f t="shared" si="7"/>
        <v>0</v>
      </c>
    </row>
    <row r="103" spans="2:31" ht="12" hidden="1" customHeight="1">
      <c r="B103" s="53"/>
      <c r="C103" s="53"/>
      <c r="D103" s="55"/>
      <c r="E103" s="55"/>
      <c r="F103" s="55"/>
      <c r="G103" s="96"/>
      <c r="H103" s="96"/>
      <c r="L103" s="55" t="s">
        <v>185</v>
      </c>
      <c r="M103" s="60">
        <f>'c1a4'!H3</f>
        <v>0</v>
      </c>
      <c r="N103" s="64">
        <f>'c1a4'!C54</f>
        <v>0</v>
      </c>
      <c r="O103" s="64">
        <f>'c1a4'!D54</f>
        <v>0</v>
      </c>
      <c r="P103" s="64"/>
      <c r="Q103" s="64">
        <f>'c1a4'!E54</f>
        <v>0</v>
      </c>
      <c r="R103" s="64">
        <f>'c1a4'!F54</f>
        <v>0</v>
      </c>
      <c r="S103" s="64">
        <f>'c1a4'!G54</f>
        <v>0</v>
      </c>
      <c r="T103" s="64">
        <f>'c1a4'!H54</f>
        <v>0</v>
      </c>
      <c r="U103" s="64">
        <f>'c1a4'!I54</f>
        <v>0</v>
      </c>
      <c r="V103" s="64">
        <f>'c1a4'!J54</f>
        <v>0</v>
      </c>
      <c r="W103" s="64">
        <f>'c1a4'!K54</f>
        <v>0</v>
      </c>
      <c r="X103" s="64">
        <f>'c1a4'!L54</f>
        <v>0</v>
      </c>
      <c r="Y103" s="64">
        <f>'c1a4'!M54</f>
        <v>0</v>
      </c>
      <c r="Z103" s="64">
        <f>'c1a4'!N54</f>
        <v>0</v>
      </c>
      <c r="AA103" s="64">
        <f>SUM(N103:Z103)</f>
        <v>0</v>
      </c>
      <c r="AB103" s="61">
        <f t="shared" ref="AB103:AB110" si="9">SUM(N103:Z103)</f>
        <v>0</v>
      </c>
      <c r="AC103" s="83">
        <f t="shared" si="6"/>
        <v>0</v>
      </c>
      <c r="AD103" s="66">
        <f t="shared" si="8"/>
        <v>0</v>
      </c>
      <c r="AE103" s="85">
        <f t="shared" si="7"/>
        <v>0</v>
      </c>
    </row>
    <row r="104" spans="2:31" ht="12" hidden="1" customHeight="1">
      <c r="B104" s="53"/>
      <c r="C104" s="53"/>
      <c r="D104" s="55"/>
      <c r="E104" s="55"/>
      <c r="F104" s="55"/>
      <c r="G104" s="96"/>
      <c r="H104" s="96"/>
      <c r="L104" s="55" t="s">
        <v>186</v>
      </c>
      <c r="M104" s="60">
        <f>'c1a5'!H3</f>
        <v>0</v>
      </c>
      <c r="N104" s="64">
        <f>'c1a5'!C54</f>
        <v>0</v>
      </c>
      <c r="O104" s="64">
        <f>'c1a5'!D54</f>
        <v>0</v>
      </c>
      <c r="P104" s="64"/>
      <c r="Q104" s="64">
        <f>'c1a5'!E54</f>
        <v>0</v>
      </c>
      <c r="R104" s="64">
        <f>'c1a5'!F54</f>
        <v>0</v>
      </c>
      <c r="S104" s="64">
        <f>'c1a5'!G54</f>
        <v>0</v>
      </c>
      <c r="T104" s="64">
        <f>'c1a5'!H54</f>
        <v>0</v>
      </c>
      <c r="U104" s="64">
        <f>'c1a5'!I54</f>
        <v>0</v>
      </c>
      <c r="V104" s="64">
        <f>'c1a5'!J54</f>
        <v>0</v>
      </c>
      <c r="W104" s="64">
        <f>'c1a5'!K54</f>
        <v>0</v>
      </c>
      <c r="X104" s="64">
        <f>'c1a5'!L54</f>
        <v>0</v>
      </c>
      <c r="Y104" s="64">
        <f>'c1a5'!M54</f>
        <v>0</v>
      </c>
      <c r="Z104" s="64">
        <f>'c1a5'!N54</f>
        <v>0</v>
      </c>
      <c r="AA104" s="64">
        <f>'c1a5'!O54</f>
        <v>0</v>
      </c>
      <c r="AB104" s="61">
        <f t="shared" si="9"/>
        <v>0</v>
      </c>
      <c r="AC104" s="83">
        <f t="shared" si="6"/>
        <v>0</v>
      </c>
      <c r="AD104" s="66">
        <f t="shared" si="8"/>
        <v>0</v>
      </c>
      <c r="AE104" s="85">
        <f t="shared" si="7"/>
        <v>0</v>
      </c>
    </row>
    <row r="105" spans="2:31" ht="12" hidden="1" customHeight="1">
      <c r="B105" s="53"/>
      <c r="C105" s="53"/>
      <c r="D105" s="55"/>
      <c r="E105" s="55"/>
      <c r="F105" s="55"/>
      <c r="G105" s="96"/>
      <c r="H105" s="96"/>
      <c r="L105" s="55" t="s">
        <v>187</v>
      </c>
      <c r="M105" s="60">
        <f>'c1a6'!H3</f>
        <v>0</v>
      </c>
      <c r="N105" s="64">
        <f>'c1a6'!C54</f>
        <v>0</v>
      </c>
      <c r="O105" s="64">
        <f>'c1a6'!D54</f>
        <v>0</v>
      </c>
      <c r="P105" s="64"/>
      <c r="Q105" s="64">
        <f>'c1a6'!E54</f>
        <v>0</v>
      </c>
      <c r="R105" s="64">
        <f>'c1a6'!F54</f>
        <v>0</v>
      </c>
      <c r="S105" s="64">
        <f>'c1a6'!G54</f>
        <v>0</v>
      </c>
      <c r="T105" s="64">
        <f>'c1a6'!H54</f>
        <v>0</v>
      </c>
      <c r="U105" s="64">
        <f>'c1a6'!I54</f>
        <v>0</v>
      </c>
      <c r="V105" s="64">
        <f>'c1a6'!J54</f>
        <v>0</v>
      </c>
      <c r="W105" s="64">
        <f>'c1a6'!K54</f>
        <v>0</v>
      </c>
      <c r="X105" s="64">
        <f>'c1a6'!L54</f>
        <v>0</v>
      </c>
      <c r="Y105" s="64">
        <f>'c1a6'!M54</f>
        <v>0</v>
      </c>
      <c r="Z105" s="64">
        <f>'c1a6'!N54</f>
        <v>0</v>
      </c>
      <c r="AA105" s="64">
        <f>'c1a6'!O54</f>
        <v>0</v>
      </c>
      <c r="AB105" s="61">
        <f t="shared" si="9"/>
        <v>0</v>
      </c>
      <c r="AC105" s="83">
        <f t="shared" si="6"/>
        <v>0</v>
      </c>
      <c r="AD105" s="66">
        <f t="shared" si="8"/>
        <v>0</v>
      </c>
      <c r="AE105" s="85">
        <f t="shared" si="7"/>
        <v>0</v>
      </c>
    </row>
    <row r="106" spans="2:31" ht="12" hidden="1" customHeight="1">
      <c r="B106" s="53"/>
      <c r="C106" s="53"/>
      <c r="D106" s="55"/>
      <c r="E106" s="55"/>
      <c r="F106" s="55"/>
      <c r="G106" s="96"/>
      <c r="H106" s="96"/>
      <c r="L106" s="55" t="s">
        <v>188</v>
      </c>
      <c r="M106" s="60">
        <f>'c1a7'!H3</f>
        <v>0</v>
      </c>
      <c r="N106" s="64">
        <f>'c1a7'!C54</f>
        <v>0</v>
      </c>
      <c r="O106" s="64">
        <f>'c1a7'!D54</f>
        <v>0</v>
      </c>
      <c r="P106" s="64"/>
      <c r="Q106" s="64">
        <f>'c1a7'!E54</f>
        <v>0</v>
      </c>
      <c r="R106" s="64">
        <f>'c1a7'!F54</f>
        <v>0</v>
      </c>
      <c r="S106" s="64">
        <f>'c1a7'!G54</f>
        <v>0</v>
      </c>
      <c r="T106" s="64">
        <f>'c1a7'!H54</f>
        <v>0</v>
      </c>
      <c r="U106" s="64">
        <f>'c1a7'!I54</f>
        <v>0</v>
      </c>
      <c r="V106" s="64">
        <f>'c1a7'!J54</f>
        <v>0</v>
      </c>
      <c r="W106" s="64">
        <f>'c1a7'!K54</f>
        <v>0</v>
      </c>
      <c r="X106" s="64">
        <f>'c1a7'!L54</f>
        <v>0</v>
      </c>
      <c r="Y106" s="64">
        <f>'c1a7'!M54</f>
        <v>0</v>
      </c>
      <c r="Z106" s="64">
        <f>'c1a7'!N54</f>
        <v>0</v>
      </c>
      <c r="AA106" s="64">
        <f>'c1a7'!O54</f>
        <v>0</v>
      </c>
      <c r="AB106" s="61">
        <f t="shared" si="9"/>
        <v>0</v>
      </c>
      <c r="AC106" s="83">
        <f t="shared" si="6"/>
        <v>0</v>
      </c>
      <c r="AD106" s="66">
        <f t="shared" si="8"/>
        <v>0</v>
      </c>
      <c r="AE106" s="85">
        <f t="shared" si="7"/>
        <v>0</v>
      </c>
    </row>
    <row r="107" spans="2:31" ht="12" hidden="1" customHeight="1">
      <c r="B107" s="53"/>
      <c r="C107" s="53"/>
      <c r="D107" s="55"/>
      <c r="E107" s="55"/>
      <c r="F107" s="55"/>
      <c r="G107" s="96"/>
      <c r="H107" s="96"/>
      <c r="L107" s="55" t="s">
        <v>189</v>
      </c>
      <c r="M107" s="60">
        <f>'c1a8'!H3</f>
        <v>0</v>
      </c>
      <c r="N107" s="64">
        <f>'c1a8'!C54</f>
        <v>0</v>
      </c>
      <c r="O107" s="64">
        <f>'c1a8'!D54</f>
        <v>0</v>
      </c>
      <c r="P107" s="64"/>
      <c r="Q107" s="64">
        <f>'c1a8'!E54</f>
        <v>0</v>
      </c>
      <c r="R107" s="64">
        <f>'c1a8'!F54</f>
        <v>0</v>
      </c>
      <c r="S107" s="64">
        <f>'c1a8'!G54</f>
        <v>0</v>
      </c>
      <c r="T107" s="64">
        <f>'c1a8'!H54</f>
        <v>0</v>
      </c>
      <c r="U107" s="64">
        <f>'c1a8'!I54</f>
        <v>0</v>
      </c>
      <c r="V107" s="64">
        <f>'c1a8'!J54</f>
        <v>0</v>
      </c>
      <c r="W107" s="64">
        <f>'c1a8'!K54</f>
        <v>0</v>
      </c>
      <c r="X107" s="64">
        <f>'c1a8'!L54</f>
        <v>0</v>
      </c>
      <c r="Y107" s="64">
        <f>'c1a8'!M54</f>
        <v>0</v>
      </c>
      <c r="Z107" s="64">
        <f>'c1a8'!N54</f>
        <v>0</v>
      </c>
      <c r="AA107" s="64">
        <f>'c1a8'!O54</f>
        <v>0</v>
      </c>
      <c r="AB107" s="61">
        <f t="shared" si="9"/>
        <v>0</v>
      </c>
      <c r="AC107" s="83">
        <f t="shared" si="6"/>
        <v>0</v>
      </c>
      <c r="AD107" s="66">
        <f t="shared" si="8"/>
        <v>0</v>
      </c>
      <c r="AE107" s="85">
        <f t="shared" si="7"/>
        <v>0</v>
      </c>
    </row>
    <row r="108" spans="2:31" ht="12" hidden="1" customHeight="1">
      <c r="B108" s="53"/>
      <c r="C108" s="53"/>
      <c r="D108" s="55"/>
      <c r="E108" s="55"/>
      <c r="F108" s="55"/>
      <c r="G108" s="96"/>
      <c r="H108" s="96"/>
      <c r="L108" s="55" t="s">
        <v>190</v>
      </c>
      <c r="M108" s="60">
        <f>'c1a9'!H3</f>
        <v>0</v>
      </c>
      <c r="N108" s="64">
        <f>'c1a9'!C54</f>
        <v>0</v>
      </c>
      <c r="O108" s="64">
        <f>'c1a9'!D54</f>
        <v>0</v>
      </c>
      <c r="P108" s="64"/>
      <c r="Q108" s="64">
        <f>'c1a9'!E54</f>
        <v>0</v>
      </c>
      <c r="R108" s="64">
        <f>'c1a9'!F54</f>
        <v>0</v>
      </c>
      <c r="S108" s="64">
        <f>'c1a9'!G54</f>
        <v>0</v>
      </c>
      <c r="T108" s="64">
        <f>'c1a9'!H54</f>
        <v>0</v>
      </c>
      <c r="U108" s="64">
        <f>'c1a9'!I54</f>
        <v>0</v>
      </c>
      <c r="V108" s="64">
        <f>'c1a9'!J54</f>
        <v>0</v>
      </c>
      <c r="W108" s="64">
        <f>'c1a9'!K54</f>
        <v>0</v>
      </c>
      <c r="X108" s="64">
        <f>'c1a9'!L54</f>
        <v>0</v>
      </c>
      <c r="Y108" s="64">
        <f>'c1a9'!M54</f>
        <v>0</v>
      </c>
      <c r="Z108" s="64">
        <f>'c1a9'!N54</f>
        <v>0</v>
      </c>
      <c r="AA108" s="64">
        <f>'c1a9'!O54</f>
        <v>0</v>
      </c>
      <c r="AB108" s="61">
        <f t="shared" si="9"/>
        <v>0</v>
      </c>
      <c r="AC108" s="83">
        <f t="shared" si="6"/>
        <v>0</v>
      </c>
      <c r="AD108" s="66">
        <f t="shared" si="8"/>
        <v>0</v>
      </c>
      <c r="AE108" s="85">
        <f t="shared" si="7"/>
        <v>0</v>
      </c>
    </row>
    <row r="109" spans="2:31" ht="12" hidden="1" customHeight="1">
      <c r="B109" s="53"/>
      <c r="C109" s="53"/>
      <c r="D109" s="55"/>
      <c r="E109" s="55"/>
      <c r="F109" s="55"/>
      <c r="G109" s="96"/>
      <c r="H109" s="96"/>
      <c r="L109" s="55" t="s">
        <v>191</v>
      </c>
      <c r="M109" s="60">
        <f>'c1a10'!H3</f>
        <v>0</v>
      </c>
      <c r="N109" s="64">
        <f>'c1a10'!C54</f>
        <v>0</v>
      </c>
      <c r="O109" s="64">
        <f>'c1a10'!D54</f>
        <v>0</v>
      </c>
      <c r="P109" s="64"/>
      <c r="Q109" s="64">
        <f>'c1a10'!E54</f>
        <v>0</v>
      </c>
      <c r="R109" s="64">
        <f>'c1a10'!F54</f>
        <v>0</v>
      </c>
      <c r="S109" s="64">
        <f>'c1a10'!G54</f>
        <v>0</v>
      </c>
      <c r="T109" s="64">
        <f>'c1a10'!H54</f>
        <v>0</v>
      </c>
      <c r="U109" s="64">
        <f>'c1a10'!I54</f>
        <v>0</v>
      </c>
      <c r="V109" s="64">
        <f>'c1a10'!J54</f>
        <v>0</v>
      </c>
      <c r="W109" s="64">
        <f>'c1a10'!K54</f>
        <v>0</v>
      </c>
      <c r="X109" s="64">
        <f>'c1a10'!L54</f>
        <v>0</v>
      </c>
      <c r="Y109" s="64">
        <f>'c1a10'!M54</f>
        <v>0</v>
      </c>
      <c r="Z109" s="64">
        <f>'c1a10'!N54</f>
        <v>0</v>
      </c>
      <c r="AA109" s="64">
        <f>'c1a10'!O54</f>
        <v>0</v>
      </c>
      <c r="AB109" s="61">
        <f t="shared" si="9"/>
        <v>0</v>
      </c>
      <c r="AC109" s="83">
        <f>AA109</f>
        <v>0</v>
      </c>
      <c r="AD109" s="66">
        <f t="shared" si="8"/>
        <v>0</v>
      </c>
      <c r="AE109" s="85">
        <f t="shared" si="7"/>
        <v>0</v>
      </c>
    </row>
    <row r="110" spans="2:31" ht="12" hidden="1" customHeight="1">
      <c r="B110" s="53"/>
      <c r="C110" s="53"/>
      <c r="D110" s="55"/>
      <c r="E110" s="55"/>
      <c r="F110" s="55"/>
      <c r="G110" s="96"/>
      <c r="H110" s="96"/>
      <c r="M110" s="60" t="s">
        <v>104</v>
      </c>
      <c r="N110" s="64">
        <f>SUM(N100:N109)</f>
        <v>0</v>
      </c>
      <c r="O110" s="64">
        <f t="shared" ref="O110:Z110" si="10">SUM(O100:O109)</f>
        <v>0</v>
      </c>
      <c r="P110" s="64"/>
      <c r="Q110" s="64">
        <f t="shared" si="10"/>
        <v>0</v>
      </c>
      <c r="R110" s="64">
        <f t="shared" si="10"/>
        <v>0</v>
      </c>
      <c r="S110" s="64">
        <f>SUM(S100:S109)</f>
        <v>0</v>
      </c>
      <c r="T110" s="64">
        <f t="shared" si="10"/>
        <v>0</v>
      </c>
      <c r="U110" s="64">
        <f>SUM(U100:U109)</f>
        <v>0</v>
      </c>
      <c r="V110" s="64">
        <f t="shared" si="10"/>
        <v>0</v>
      </c>
      <c r="W110" s="64">
        <f>SUM(W100:W109)</f>
        <v>0</v>
      </c>
      <c r="X110" s="64">
        <f t="shared" si="10"/>
        <v>0</v>
      </c>
      <c r="Y110" s="64">
        <f>SUM(Y100:Y109)</f>
        <v>0</v>
      </c>
      <c r="Z110" s="64">
        <f t="shared" si="10"/>
        <v>0</v>
      </c>
      <c r="AA110" s="64">
        <f>SUM(AA100:AA109)</f>
        <v>0</v>
      </c>
      <c r="AB110" s="61">
        <f t="shared" si="9"/>
        <v>0</v>
      </c>
      <c r="AC110" s="83">
        <f>AD109+AC109</f>
        <v>0</v>
      </c>
      <c r="AD110" s="66"/>
      <c r="AE110" s="85"/>
    </row>
    <row r="111" spans="2:31" ht="12" hidden="1" customHeight="1">
      <c r="B111" s="53"/>
      <c r="C111" s="53"/>
      <c r="D111" s="55"/>
      <c r="E111" s="55"/>
      <c r="F111" s="55"/>
      <c r="G111" s="96"/>
      <c r="H111" s="96"/>
      <c r="M111" s="60" t="s">
        <v>103</v>
      </c>
      <c r="N111" s="64">
        <f>'c2a1'!O51</f>
        <v>0</v>
      </c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1"/>
      <c r="AC111" s="83"/>
      <c r="AD111" s="66"/>
      <c r="AE111" s="85"/>
    </row>
    <row r="112" spans="2:31" ht="12" hidden="1" customHeight="1">
      <c r="B112" s="53"/>
      <c r="C112" s="53"/>
      <c r="D112" s="55"/>
      <c r="E112" s="55"/>
      <c r="F112" s="55"/>
      <c r="G112" s="96"/>
      <c r="H112" s="96"/>
      <c r="M112" s="60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1"/>
      <c r="AC112" s="83"/>
      <c r="AD112" s="66"/>
      <c r="AE112" s="85"/>
    </row>
    <row r="113" spans="2:33" ht="12" hidden="1" customHeight="1">
      <c r="B113" s="53"/>
      <c r="C113" s="53"/>
      <c r="D113" s="55"/>
      <c r="E113" s="55"/>
      <c r="F113" s="55"/>
      <c r="G113" s="96"/>
      <c r="H113" s="96"/>
      <c r="M113" s="60" t="s">
        <v>103</v>
      </c>
      <c r="N113" s="64"/>
      <c r="O113" s="64">
        <f>R113</f>
        <v>0</v>
      </c>
      <c r="P113" s="64"/>
      <c r="Q113" s="64"/>
      <c r="R113" s="64">
        <f>'c2a1'!O51</f>
        <v>0</v>
      </c>
      <c r="S113" s="64"/>
      <c r="T113" s="64"/>
      <c r="U113" s="64"/>
      <c r="V113" s="64"/>
      <c r="W113" s="64"/>
      <c r="X113" s="64"/>
      <c r="Y113" s="64"/>
      <c r="Z113" s="64"/>
      <c r="AA113" s="64"/>
      <c r="AB113" s="61"/>
      <c r="AC113" s="66"/>
      <c r="AD113" s="66"/>
      <c r="AE113" s="85"/>
    </row>
    <row r="114" spans="2:33" ht="12" hidden="1" customHeight="1">
      <c r="B114" s="53"/>
      <c r="C114" s="53"/>
      <c r="D114" s="55"/>
      <c r="E114" s="55"/>
      <c r="F114" s="55"/>
      <c r="G114" s="96"/>
      <c r="H114" s="96"/>
      <c r="M114" s="60" t="s">
        <v>91</v>
      </c>
      <c r="N114" s="65"/>
      <c r="O114" s="56">
        <f>N110</f>
        <v>0</v>
      </c>
      <c r="P114" s="56"/>
      <c r="Q114" s="56">
        <f>R113</f>
        <v>0</v>
      </c>
      <c r="R114" s="56">
        <f t="shared" ref="R114:R125" si="11">R113+O114</f>
        <v>0</v>
      </c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62"/>
    </row>
    <row r="115" spans="2:33" ht="12" hidden="1" customHeight="1">
      <c r="B115" s="53"/>
      <c r="C115" s="53"/>
      <c r="D115" s="55"/>
      <c r="E115" s="55"/>
      <c r="F115" s="55"/>
      <c r="G115" s="96"/>
      <c r="H115" s="96"/>
      <c r="M115" s="60" t="s">
        <v>92</v>
      </c>
      <c r="O115" s="56">
        <f>O110</f>
        <v>0</v>
      </c>
      <c r="P115" s="56"/>
      <c r="Q115" s="56">
        <f t="shared" ref="Q115:Q125" si="12">R114</f>
        <v>0</v>
      </c>
      <c r="R115" s="56">
        <f t="shared" si="11"/>
        <v>0</v>
      </c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62"/>
    </row>
    <row r="116" spans="2:33" ht="12" hidden="1" customHeight="1">
      <c r="B116" s="53"/>
      <c r="C116" s="53"/>
      <c r="D116" s="55"/>
      <c r="E116" s="55"/>
      <c r="F116" s="55"/>
      <c r="G116" s="96"/>
      <c r="H116" s="96"/>
      <c r="M116" s="60" t="s">
        <v>93</v>
      </c>
      <c r="O116" s="66">
        <f>Q110</f>
        <v>0</v>
      </c>
      <c r="P116" s="66"/>
      <c r="Q116" s="56">
        <f t="shared" si="12"/>
        <v>0</v>
      </c>
      <c r="R116" s="66">
        <f t="shared" si="11"/>
        <v>0</v>
      </c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62"/>
    </row>
    <row r="117" spans="2:33" ht="12" hidden="1" customHeight="1">
      <c r="B117" s="53"/>
      <c r="C117" s="53"/>
      <c r="D117" s="55"/>
      <c r="E117" s="55"/>
      <c r="F117" s="55"/>
      <c r="G117" s="96"/>
      <c r="H117" s="96"/>
      <c r="M117" s="67" t="s">
        <v>94</v>
      </c>
      <c r="O117" s="64">
        <f>R110</f>
        <v>0</v>
      </c>
      <c r="P117" s="64"/>
      <c r="Q117" s="66">
        <f t="shared" si="12"/>
        <v>0</v>
      </c>
      <c r="R117" s="66">
        <f t="shared" si="11"/>
        <v>0</v>
      </c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62"/>
    </row>
    <row r="118" spans="2:33" ht="12" hidden="1" customHeight="1">
      <c r="B118" s="53"/>
      <c r="C118" s="53"/>
      <c r="D118" s="55"/>
      <c r="E118" s="55"/>
      <c r="F118" s="55"/>
      <c r="G118" s="96"/>
      <c r="H118" s="96"/>
      <c r="M118" s="67" t="s">
        <v>95</v>
      </c>
      <c r="O118" s="64">
        <f>S110</f>
        <v>0</v>
      </c>
      <c r="P118" s="64"/>
      <c r="Q118" s="66">
        <f t="shared" si="12"/>
        <v>0</v>
      </c>
      <c r="R118" s="66">
        <f t="shared" si="11"/>
        <v>0</v>
      </c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62"/>
    </row>
    <row r="119" spans="2:33" ht="12" hidden="1" customHeight="1">
      <c r="B119" s="53"/>
      <c r="C119" s="53"/>
      <c r="D119" s="55"/>
      <c r="E119" s="55"/>
      <c r="F119" s="55"/>
      <c r="G119" s="96"/>
      <c r="H119" s="96"/>
      <c r="M119" s="67" t="s">
        <v>96</v>
      </c>
      <c r="O119" s="64">
        <f>T110</f>
        <v>0</v>
      </c>
      <c r="P119" s="64"/>
      <c r="Q119" s="66">
        <f t="shared" si="12"/>
        <v>0</v>
      </c>
      <c r="R119" s="66">
        <f t="shared" si="11"/>
        <v>0</v>
      </c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62"/>
    </row>
    <row r="120" spans="2:33" ht="12" hidden="1" customHeight="1">
      <c r="B120" s="53"/>
      <c r="C120" s="53"/>
      <c r="D120" s="55"/>
      <c r="E120" s="55"/>
      <c r="F120" s="55"/>
      <c r="G120" s="96"/>
      <c r="H120" s="96"/>
      <c r="M120" s="67" t="s">
        <v>97</v>
      </c>
      <c r="O120" s="64">
        <f>U110</f>
        <v>0</v>
      </c>
      <c r="P120" s="64"/>
      <c r="Q120" s="66">
        <f t="shared" si="12"/>
        <v>0</v>
      </c>
      <c r="R120" s="66">
        <f t="shared" si="11"/>
        <v>0</v>
      </c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62"/>
    </row>
    <row r="121" spans="2:33" ht="12" hidden="1" customHeight="1">
      <c r="B121" s="53"/>
      <c r="C121" s="53"/>
      <c r="D121" s="55"/>
      <c r="E121" s="55"/>
      <c r="F121" s="55"/>
      <c r="G121" s="96"/>
      <c r="H121" s="96"/>
      <c r="M121" s="67" t="s">
        <v>98</v>
      </c>
      <c r="O121" s="64">
        <f>V110</f>
        <v>0</v>
      </c>
      <c r="P121" s="64"/>
      <c r="Q121" s="66">
        <f t="shared" si="12"/>
        <v>0</v>
      </c>
      <c r="R121" s="66">
        <f t="shared" si="11"/>
        <v>0</v>
      </c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62"/>
    </row>
    <row r="122" spans="2:33" ht="12" hidden="1" customHeight="1">
      <c r="B122" s="53"/>
      <c r="C122" s="53"/>
      <c r="D122" s="55"/>
      <c r="E122" s="55"/>
      <c r="F122" s="55"/>
      <c r="G122" s="96"/>
      <c r="H122" s="96"/>
      <c r="M122" s="67" t="s">
        <v>99</v>
      </c>
      <c r="O122" s="64">
        <f>W110</f>
        <v>0</v>
      </c>
      <c r="P122" s="64"/>
      <c r="Q122" s="66">
        <f t="shared" si="12"/>
        <v>0</v>
      </c>
      <c r="R122" s="66">
        <f t="shared" si="11"/>
        <v>0</v>
      </c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62"/>
    </row>
    <row r="123" spans="2:33" ht="12" hidden="1" customHeight="1">
      <c r="B123" s="53"/>
      <c r="C123" s="53"/>
      <c r="D123" s="55"/>
      <c r="E123" s="55"/>
      <c r="F123" s="55"/>
      <c r="G123" s="96"/>
      <c r="H123" s="96"/>
      <c r="M123" s="67" t="s">
        <v>100</v>
      </c>
      <c r="O123" s="64">
        <f>X110</f>
        <v>0</v>
      </c>
      <c r="P123" s="64"/>
      <c r="Q123" s="66">
        <f t="shared" si="12"/>
        <v>0</v>
      </c>
      <c r="R123" s="66">
        <f t="shared" si="11"/>
        <v>0</v>
      </c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62"/>
    </row>
    <row r="124" spans="2:33" ht="12" hidden="1" customHeight="1">
      <c r="B124" s="53"/>
      <c r="C124" s="53"/>
      <c r="D124" s="55"/>
      <c r="E124" s="55"/>
      <c r="F124" s="55"/>
      <c r="G124" s="96"/>
      <c r="H124" s="96"/>
      <c r="M124" s="67" t="s">
        <v>101</v>
      </c>
      <c r="O124" s="64">
        <f>Y110</f>
        <v>0</v>
      </c>
      <c r="P124" s="64"/>
      <c r="Q124" s="66">
        <f t="shared" si="12"/>
        <v>0</v>
      </c>
      <c r="R124" s="66">
        <f t="shared" si="11"/>
        <v>0</v>
      </c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62"/>
    </row>
    <row r="125" spans="2:33" ht="12" hidden="1" customHeight="1">
      <c r="B125" s="53"/>
      <c r="C125" s="53"/>
      <c r="D125" s="55"/>
      <c r="E125" s="55"/>
      <c r="F125" s="55"/>
      <c r="G125" s="96"/>
      <c r="H125" s="96"/>
      <c r="M125" s="67" t="s">
        <v>102</v>
      </c>
      <c r="O125" s="64">
        <f>Z110</f>
        <v>0</v>
      </c>
      <c r="P125" s="64"/>
      <c r="Q125" s="66">
        <f t="shared" si="12"/>
        <v>0</v>
      </c>
      <c r="R125" s="66">
        <f t="shared" si="11"/>
        <v>0</v>
      </c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62"/>
    </row>
    <row r="126" spans="2:33" ht="12" hidden="1" customHeight="1">
      <c r="B126" s="53"/>
      <c r="C126" s="53"/>
      <c r="D126" s="55"/>
      <c r="E126" s="55"/>
      <c r="F126" s="55"/>
      <c r="G126" s="96"/>
      <c r="H126" s="96"/>
      <c r="M126" s="67" t="s">
        <v>104</v>
      </c>
      <c r="O126" s="64">
        <f>O125+Q125</f>
        <v>0</v>
      </c>
      <c r="P126" s="64"/>
      <c r="Q126" s="66"/>
      <c r="R126" s="6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 t="s">
        <v>105</v>
      </c>
      <c r="AE126" s="62"/>
    </row>
    <row r="127" spans="2:33" ht="12" hidden="1" customHeight="1">
      <c r="B127" s="53"/>
      <c r="C127" s="53"/>
      <c r="D127" s="55"/>
      <c r="E127" s="55"/>
      <c r="F127" s="55"/>
      <c r="G127" s="96"/>
      <c r="H127" s="96"/>
      <c r="M127" s="67"/>
      <c r="O127" s="64"/>
      <c r="P127" s="64"/>
      <c r="Q127" s="66"/>
      <c r="R127" s="6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62"/>
    </row>
    <row r="128" spans="2:33" ht="12" hidden="1" customHeight="1">
      <c r="B128" s="53"/>
      <c r="C128" s="53"/>
      <c r="D128" s="55"/>
      <c r="E128" s="55"/>
      <c r="F128" s="55"/>
      <c r="G128" s="96"/>
      <c r="H128" s="96"/>
      <c r="M128" s="67"/>
      <c r="O128" s="64"/>
      <c r="P128" s="64"/>
      <c r="Q128" s="66"/>
      <c r="R128" s="66"/>
      <c r="T128" s="56"/>
      <c r="U128" s="56"/>
      <c r="W128" s="56"/>
      <c r="X128" s="56"/>
      <c r="Z128" s="56"/>
      <c r="AA128" s="56"/>
      <c r="AB128" s="56"/>
      <c r="AC128" s="56"/>
      <c r="AD128" s="56"/>
      <c r="AE128" s="56"/>
      <c r="AF128" s="56"/>
      <c r="AG128" s="56"/>
    </row>
    <row r="129" spans="1:39" ht="12.75" hidden="1" customHeight="1" thickBot="1">
      <c r="B129" s="53"/>
      <c r="C129" s="53"/>
      <c r="D129" s="55"/>
      <c r="E129" s="55"/>
      <c r="F129" s="55"/>
      <c r="G129" s="96"/>
      <c r="H129" s="96"/>
      <c r="M129" s="68" t="s">
        <v>108</v>
      </c>
      <c r="O129" s="70"/>
      <c r="P129" s="70"/>
      <c r="Q129" s="69"/>
      <c r="R129" s="69"/>
      <c r="T129" s="69"/>
      <c r="U129" s="69"/>
      <c r="W129" s="69"/>
      <c r="X129" s="69"/>
      <c r="Z129" s="69"/>
      <c r="AA129" s="69"/>
      <c r="AB129" s="69"/>
      <c r="AC129" s="69"/>
      <c r="AD129" s="69"/>
      <c r="AE129" s="69"/>
      <c r="AF129" s="69"/>
      <c r="AG129" s="69"/>
    </row>
    <row r="130" spans="1:39" ht="12" hidden="1" customHeight="1">
      <c r="B130" s="53"/>
      <c r="C130" s="53"/>
      <c r="D130" s="55"/>
      <c r="E130" s="55"/>
      <c r="F130" s="55"/>
      <c r="G130" s="96"/>
      <c r="H130" s="96"/>
    </row>
    <row r="131" spans="1:39" ht="12.75" hidden="1" customHeight="1" thickBot="1">
      <c r="B131" s="53"/>
      <c r="C131" s="53"/>
      <c r="D131" s="55"/>
      <c r="E131" s="55"/>
      <c r="F131" s="55"/>
      <c r="G131" s="96"/>
      <c r="H131" s="96"/>
    </row>
    <row r="132" spans="1:39" ht="12" hidden="1" customHeight="1">
      <c r="B132" s="53"/>
      <c r="C132" s="53"/>
      <c r="D132" s="55"/>
      <c r="E132" s="55"/>
      <c r="F132" s="55"/>
      <c r="G132" s="96"/>
      <c r="H132" s="96"/>
      <c r="M132" s="57"/>
      <c r="N132" s="58"/>
      <c r="O132" s="58"/>
      <c r="Q132" s="58"/>
      <c r="R132" s="58"/>
      <c r="S132" s="58"/>
      <c r="U132" s="58"/>
      <c r="V132" s="58"/>
      <c r="W132" s="58"/>
      <c r="Y132" s="58"/>
      <c r="Z132" s="58"/>
      <c r="AA132" s="58"/>
      <c r="AC132" s="58"/>
      <c r="AD132" s="58"/>
      <c r="AE132" s="58"/>
      <c r="AG132" s="58"/>
      <c r="AH132" s="59"/>
      <c r="AI132" s="58"/>
      <c r="AJ132" s="58"/>
      <c r="AK132" s="58"/>
      <c r="AL132" s="58"/>
      <c r="AM132" s="59"/>
    </row>
    <row r="133" spans="1:39" ht="12" hidden="1" customHeight="1">
      <c r="B133" s="53"/>
      <c r="C133" s="53"/>
      <c r="D133" s="55"/>
      <c r="E133" s="55"/>
      <c r="F133" s="55"/>
      <c r="G133" s="96"/>
      <c r="H133" s="96"/>
      <c r="M133" s="60"/>
      <c r="O133" s="56"/>
      <c r="Q133" s="56"/>
      <c r="R133" s="56"/>
      <c r="S133" s="56"/>
      <c r="U133" s="56"/>
      <c r="V133" s="56"/>
      <c r="W133" s="56"/>
      <c r="Y133" s="56"/>
      <c r="Z133" s="56"/>
      <c r="AA133" s="56"/>
      <c r="AC133" s="56"/>
      <c r="AD133" s="56"/>
      <c r="AE133" s="56"/>
      <c r="AG133" s="56"/>
      <c r="AH133" s="62"/>
      <c r="AI133" s="56"/>
      <c r="AJ133" s="56"/>
      <c r="AK133" s="56"/>
      <c r="AL133" s="56"/>
      <c r="AM133" s="62"/>
    </row>
    <row r="134" spans="1:39" ht="12" hidden="1" customHeight="1" thickBot="1">
      <c r="B134" s="53"/>
      <c r="C134" s="53"/>
      <c r="D134" s="55"/>
      <c r="E134" s="55"/>
      <c r="F134" s="55"/>
      <c r="G134" s="96"/>
      <c r="H134" s="96"/>
      <c r="M134" s="60"/>
      <c r="O134" s="56"/>
      <c r="Q134" s="56"/>
      <c r="R134" s="56"/>
      <c r="S134" s="56"/>
      <c r="U134" s="56"/>
      <c r="V134" s="56"/>
      <c r="W134" s="56"/>
      <c r="Y134" s="56"/>
      <c r="Z134" s="56"/>
      <c r="AA134" s="56"/>
      <c r="AC134" s="56"/>
      <c r="AD134" s="56"/>
      <c r="AE134" s="56"/>
      <c r="AG134" s="56"/>
      <c r="AH134" s="62"/>
      <c r="AI134" s="56"/>
      <c r="AJ134" s="56"/>
      <c r="AK134" s="56"/>
      <c r="AL134" s="56"/>
      <c r="AM134" s="62"/>
    </row>
    <row r="135" spans="1:39" ht="12" hidden="1" customHeight="1">
      <c r="B135" s="53"/>
      <c r="C135" s="53"/>
      <c r="D135" s="55"/>
      <c r="E135" s="55"/>
      <c r="F135" s="55"/>
      <c r="G135" s="96"/>
      <c r="H135" s="96"/>
      <c r="M135" s="67"/>
      <c r="N135" s="318" t="s">
        <v>0</v>
      </c>
      <c r="O135" s="312" t="s">
        <v>106</v>
      </c>
      <c r="P135" s="313" t="s">
        <v>176</v>
      </c>
      <c r="Q135" s="316" t="s">
        <v>111</v>
      </c>
      <c r="R135" s="318" t="s">
        <v>1</v>
      </c>
      <c r="S135" s="312" t="s">
        <v>106</v>
      </c>
      <c r="T135" s="313" t="s">
        <v>176</v>
      </c>
      <c r="U135" s="321" t="s">
        <v>111</v>
      </c>
      <c r="V135" s="318" t="s">
        <v>2</v>
      </c>
      <c r="W135" s="312" t="s">
        <v>106</v>
      </c>
      <c r="X135" s="313" t="s">
        <v>176</v>
      </c>
      <c r="Y135" s="316" t="s">
        <v>111</v>
      </c>
      <c r="Z135" s="318" t="s">
        <v>33</v>
      </c>
      <c r="AA135" s="312" t="s">
        <v>106</v>
      </c>
      <c r="AB135" s="313" t="s">
        <v>176</v>
      </c>
      <c r="AC135" s="316" t="s">
        <v>111</v>
      </c>
      <c r="AD135" s="318" t="s">
        <v>32</v>
      </c>
      <c r="AE135" s="312" t="s">
        <v>106</v>
      </c>
      <c r="AF135" s="313" t="s">
        <v>176</v>
      </c>
      <c r="AG135" s="316" t="s">
        <v>111</v>
      </c>
      <c r="AH135" s="325" t="s">
        <v>35</v>
      </c>
      <c r="AI135" s="326" t="s">
        <v>107</v>
      </c>
      <c r="AJ135" s="56" t="str">
        <f>"--&gt;"</f>
        <v>--&gt;</v>
      </c>
      <c r="AK135" s="56"/>
      <c r="AL135" s="56"/>
      <c r="AM135" s="62"/>
    </row>
    <row r="136" spans="1:39" ht="12" hidden="1" customHeight="1">
      <c r="B136" s="53"/>
      <c r="C136" s="53"/>
      <c r="D136" s="55"/>
      <c r="E136" s="55"/>
      <c r="F136" s="55"/>
      <c r="G136" s="96"/>
      <c r="H136" s="96"/>
      <c r="M136" s="67" t="s">
        <v>128</v>
      </c>
      <c r="N136" s="67">
        <f>'c1a1'!B80</f>
        <v>0</v>
      </c>
      <c r="O136" s="72">
        <f>'c1a1'!D78</f>
        <v>0.2</v>
      </c>
      <c r="P136" s="63" t="str">
        <f>IF(N136=0,"",N136)</f>
        <v/>
      </c>
      <c r="Q136" s="319" t="str">
        <f t="shared" ref="Q136:Q145" si="13">IF(N136*O136=0,"",N136*O136)</f>
        <v/>
      </c>
      <c r="R136" s="67">
        <f>'c1a1'!E80</f>
        <v>0</v>
      </c>
      <c r="S136" s="72">
        <f>'c1a1'!G78</f>
        <v>0.2</v>
      </c>
      <c r="T136" s="63" t="str">
        <f>IF(R136=0,"",R136)</f>
        <v/>
      </c>
      <c r="U136" s="319" t="str">
        <f t="shared" ref="U136:U144" si="14">IF(R136*S136=0,"",R136*S136)</f>
        <v/>
      </c>
      <c r="V136" s="67">
        <f>'c1a1'!H80</f>
        <v>0</v>
      </c>
      <c r="W136" s="72">
        <f>'c1a1'!J78</f>
        <v>0.2</v>
      </c>
      <c r="X136" s="63" t="str">
        <f>IF(V136=0,"",V136)</f>
        <v/>
      </c>
      <c r="Y136" s="319" t="str">
        <f t="shared" ref="Y136:Y145" si="15">IF(V136*W136=0,"",V136*W136)</f>
        <v/>
      </c>
      <c r="Z136" s="67">
        <f>'c1a1'!K80</f>
        <v>0</v>
      </c>
      <c r="AA136" s="72">
        <f>'c1a1'!M78</f>
        <v>0.2</v>
      </c>
      <c r="AB136" s="63" t="str">
        <f>IF(Z136=0,"",Z136)</f>
        <v/>
      </c>
      <c r="AC136" s="319" t="str">
        <f t="shared" ref="AC136:AC145" si="16">IF(Z136*AA136=0,"",Z136*AA136)</f>
        <v/>
      </c>
      <c r="AD136" s="67">
        <f>'c1a1'!N80</f>
        <v>5</v>
      </c>
      <c r="AE136" s="72">
        <f>'c1a1'!P78</f>
        <v>0.2</v>
      </c>
      <c r="AF136" s="63">
        <f>IF(AD136=0,"",AD136)</f>
        <v>5</v>
      </c>
      <c r="AG136" s="319">
        <f>IF(AD136*AE136=0,"",AD136*AE136)</f>
        <v>1</v>
      </c>
      <c r="AH136" s="325">
        <f>IFERROR(P135*O135+T135*S135+X135*W135+AB135*AA135+AF135*AE135,N136*O136+R136*S136+V136*W136+Z136*AA136+AD136*AE136)</f>
        <v>1</v>
      </c>
      <c r="AI136" s="327">
        <f t="shared" ref="AI136:AI141" si="17">O136+S136+W136+AA136+AE136</f>
        <v>1</v>
      </c>
      <c r="AJ136" s="63">
        <f>'c1a1'!N80</f>
        <v>5</v>
      </c>
      <c r="AK136" s="63">
        <f>'c1a1'!O80</f>
        <v>0</v>
      </c>
      <c r="AL136" s="63">
        <f>'c1a1'!P80</f>
        <v>0</v>
      </c>
      <c r="AM136" s="63">
        <f>'c1a1'!Q80</f>
        <v>1</v>
      </c>
    </row>
    <row r="137" spans="1:39" ht="12" hidden="1" customHeight="1">
      <c r="B137" s="53"/>
      <c r="C137" s="53"/>
      <c r="D137" s="55"/>
      <c r="E137" s="55"/>
      <c r="F137" s="55"/>
      <c r="G137" s="96"/>
      <c r="H137" s="96"/>
      <c r="M137" s="67" t="s">
        <v>129</v>
      </c>
      <c r="N137" s="67">
        <f>'c1a2'!B80</f>
        <v>0</v>
      </c>
      <c r="O137" s="72">
        <f>'c1a2'!D78</f>
        <v>0.2</v>
      </c>
      <c r="P137" s="63" t="str">
        <f t="shared" ref="P137:P145" si="18">IF(N137=0,"",N137)</f>
        <v/>
      </c>
      <c r="Q137" s="319" t="str">
        <f t="shared" si="13"/>
        <v/>
      </c>
      <c r="R137" s="67">
        <f>'c1a2'!E80</f>
        <v>0</v>
      </c>
      <c r="S137" s="72">
        <f>'c1a2'!G78</f>
        <v>0.2</v>
      </c>
      <c r="T137" s="63" t="str">
        <f t="shared" ref="T137:T145" si="19">IF(R137=0,"",R137)</f>
        <v/>
      </c>
      <c r="U137" s="319" t="str">
        <f t="shared" si="14"/>
        <v/>
      </c>
      <c r="V137" s="67">
        <f>'c1a2'!H80</f>
        <v>0</v>
      </c>
      <c r="W137" s="72">
        <f>'c1a2'!J78</f>
        <v>0.2</v>
      </c>
      <c r="X137" s="63" t="str">
        <f t="shared" ref="X137:X145" si="20">IF(V137=0,"",V137)</f>
        <v/>
      </c>
      <c r="Y137" s="319" t="str">
        <f t="shared" si="15"/>
        <v/>
      </c>
      <c r="Z137" s="67">
        <f>'c1a2'!K80</f>
        <v>0</v>
      </c>
      <c r="AA137" s="72">
        <f>'c1a2'!M78</f>
        <v>0.2</v>
      </c>
      <c r="AB137" s="63" t="str">
        <f t="shared" ref="AB137:AB145" si="21">IF(Z137=0,"",Z137)</f>
        <v/>
      </c>
      <c r="AC137" s="319" t="str">
        <f t="shared" si="16"/>
        <v/>
      </c>
      <c r="AD137" s="67">
        <f>'c1a2'!N80</f>
        <v>5</v>
      </c>
      <c r="AE137" s="72">
        <f>'c1a2'!P78</f>
        <v>0.2</v>
      </c>
      <c r="AF137" s="63">
        <f t="shared" ref="AF137:AF145" si="22">IF(AD137=0,"",AD137)</f>
        <v>5</v>
      </c>
      <c r="AG137" s="319">
        <f t="shared" ref="AG137:AG145" si="23">IF(AD137*AE137=0,"",AD137*AE137)</f>
        <v>1</v>
      </c>
      <c r="AH137" s="325" t="e">
        <f>IFERROR(P136*O136+T136*S136+X136*W136+AB136*AA136+AF136*AE136,P137*O137+T137*S137+X137*W137+AB137*AA137+AF137*AE137)</f>
        <v>#VALUE!</v>
      </c>
      <c r="AI137" s="327">
        <f t="shared" si="17"/>
        <v>1</v>
      </c>
      <c r="AJ137" s="63">
        <f>'c1a2'!N80</f>
        <v>5</v>
      </c>
      <c r="AK137" s="63">
        <f>'c1a2'!O80</f>
        <v>0</v>
      </c>
      <c r="AL137" s="63">
        <f>'c1a2'!P80</f>
        <v>0</v>
      </c>
      <c r="AM137" s="63">
        <f>'c1a2'!Q80</f>
        <v>1</v>
      </c>
    </row>
    <row r="138" spans="1:39" ht="12" hidden="1" customHeight="1">
      <c r="B138" s="53"/>
      <c r="C138" s="53"/>
      <c r="D138" s="55"/>
      <c r="E138" s="55"/>
      <c r="F138" s="55"/>
      <c r="G138" s="96"/>
      <c r="H138" s="96"/>
      <c r="M138" s="67" t="s">
        <v>130</v>
      </c>
      <c r="N138" s="67">
        <f>'c1a3'!B80</f>
        <v>0</v>
      </c>
      <c r="O138" s="72">
        <f>'c1a3'!D78</f>
        <v>0.2</v>
      </c>
      <c r="P138" s="63" t="str">
        <f t="shared" si="18"/>
        <v/>
      </c>
      <c r="Q138" s="319" t="str">
        <f t="shared" si="13"/>
        <v/>
      </c>
      <c r="R138" s="67">
        <f>'c1a3'!E80</f>
        <v>0</v>
      </c>
      <c r="S138" s="72">
        <f>'c1a3'!G78</f>
        <v>0.2</v>
      </c>
      <c r="T138" s="63" t="str">
        <f t="shared" si="19"/>
        <v/>
      </c>
      <c r="U138" s="319" t="str">
        <f t="shared" si="14"/>
        <v/>
      </c>
      <c r="V138" s="67">
        <f>'c1a3'!H80</f>
        <v>0</v>
      </c>
      <c r="W138" s="72">
        <f>'c1a3'!J78</f>
        <v>0.2</v>
      </c>
      <c r="X138" s="63" t="str">
        <f t="shared" si="20"/>
        <v/>
      </c>
      <c r="Y138" s="319" t="str">
        <f t="shared" si="15"/>
        <v/>
      </c>
      <c r="Z138" s="67">
        <f>'c1a3'!K80</f>
        <v>0</v>
      </c>
      <c r="AA138" s="72">
        <f>'c1a3'!M78</f>
        <v>0.2</v>
      </c>
      <c r="AB138" s="63" t="str">
        <f t="shared" si="21"/>
        <v/>
      </c>
      <c r="AC138" s="319" t="str">
        <f t="shared" si="16"/>
        <v/>
      </c>
      <c r="AD138" s="67">
        <f>'c1a3'!N80</f>
        <v>5</v>
      </c>
      <c r="AE138" s="72">
        <f>'c1a3'!P78</f>
        <v>0.2</v>
      </c>
      <c r="AF138" s="63">
        <f t="shared" si="22"/>
        <v>5</v>
      </c>
      <c r="AG138" s="319">
        <f t="shared" si="23"/>
        <v>1</v>
      </c>
      <c r="AH138" s="325">
        <f>IFERROR(P137*O137+T137*S137+X137*W137+AB137*AA137+AF137*AE137,N138*O138+R138*S138+V138*W138+Z138*AA138+AD138*AE138)</f>
        <v>1</v>
      </c>
      <c r="AI138" s="327">
        <f t="shared" si="17"/>
        <v>1</v>
      </c>
      <c r="AJ138" s="63">
        <f>'c1a3'!N80</f>
        <v>5</v>
      </c>
      <c r="AK138" s="63">
        <f>'c1a3'!O80</f>
        <v>0</v>
      </c>
      <c r="AL138" s="63">
        <f>'c1a3'!P80</f>
        <v>0</v>
      </c>
      <c r="AM138" s="63">
        <f>'c1a3'!Q80</f>
        <v>1</v>
      </c>
    </row>
    <row r="139" spans="1:39" ht="12" hidden="1" customHeight="1">
      <c r="A139" s="55" t="s">
        <v>177</v>
      </c>
      <c r="B139" s="53"/>
      <c r="C139" s="53"/>
      <c r="D139" s="55"/>
      <c r="E139" s="55"/>
      <c r="F139" s="55"/>
      <c r="G139" s="96"/>
      <c r="H139" s="96"/>
      <c r="M139" s="67" t="s">
        <v>131</v>
      </c>
      <c r="N139" s="67">
        <f>'c1a4'!B80</f>
        <v>0</v>
      </c>
      <c r="O139" s="72">
        <f>'c1a4'!D78</f>
        <v>0.2</v>
      </c>
      <c r="P139" s="63" t="str">
        <f t="shared" si="18"/>
        <v/>
      </c>
      <c r="Q139" s="319" t="str">
        <f>IF(N139*O139=0,"",N139*O139)</f>
        <v/>
      </c>
      <c r="R139" s="67">
        <f>'c1a4'!E80</f>
        <v>0</v>
      </c>
      <c r="S139" s="72">
        <f>'c1a4'!G78</f>
        <v>0.2</v>
      </c>
      <c r="T139" s="63" t="str">
        <f t="shared" si="19"/>
        <v/>
      </c>
      <c r="U139" s="319" t="str">
        <f t="shared" si="14"/>
        <v/>
      </c>
      <c r="V139" s="67">
        <f>'c1a4'!H80</f>
        <v>0</v>
      </c>
      <c r="W139" s="72">
        <f>'c1a4'!J78</f>
        <v>0.2</v>
      </c>
      <c r="X139" s="63" t="str">
        <f t="shared" si="20"/>
        <v/>
      </c>
      <c r="Y139" s="319" t="str">
        <f t="shared" si="15"/>
        <v/>
      </c>
      <c r="Z139" s="67">
        <f>'c1a4'!K80</f>
        <v>0</v>
      </c>
      <c r="AA139" s="72">
        <f>'c1a4'!M78</f>
        <v>0.2</v>
      </c>
      <c r="AB139" s="63" t="str">
        <f t="shared" si="21"/>
        <v/>
      </c>
      <c r="AC139" s="319" t="str">
        <f t="shared" si="16"/>
        <v/>
      </c>
      <c r="AD139" s="67">
        <f>'c1a4'!N80</f>
        <v>5</v>
      </c>
      <c r="AE139" s="72">
        <f>'c1a4'!P78</f>
        <v>0.2</v>
      </c>
      <c r="AF139" s="63">
        <f t="shared" si="22"/>
        <v>5</v>
      </c>
      <c r="AG139" s="319">
        <f t="shared" si="23"/>
        <v>1</v>
      </c>
      <c r="AH139" s="325">
        <f t="shared" ref="AH139:AH145" si="24">IFERROR(P138*O138+T138*S138+X138*W138+AB138*AA138+AF138*AE138,N139*O139+R139*S139+V139*W139+Z139*AA139+AD139*AE139)</f>
        <v>1</v>
      </c>
      <c r="AI139" s="327">
        <f t="shared" si="17"/>
        <v>1</v>
      </c>
      <c r="AJ139" s="74">
        <f>'c1a4'!N80</f>
        <v>5</v>
      </c>
      <c r="AK139" s="74">
        <f>'c1a4'!O80</f>
        <v>0</v>
      </c>
      <c r="AL139" s="74">
        <f>'c1a4'!P80</f>
        <v>0</v>
      </c>
      <c r="AM139" s="74">
        <f>'c1a4'!Q80</f>
        <v>1</v>
      </c>
    </row>
    <row r="140" spans="1:39" ht="12" hidden="1" customHeight="1">
      <c r="B140" s="53"/>
      <c r="C140" s="53"/>
      <c r="D140" s="55"/>
      <c r="E140" s="55"/>
      <c r="F140" s="55"/>
      <c r="G140" s="96"/>
      <c r="H140" s="96"/>
      <c r="M140" s="67" t="s">
        <v>132</v>
      </c>
      <c r="N140" s="67">
        <f>'c1a5'!B80</f>
        <v>0</v>
      </c>
      <c r="O140" s="72">
        <f>'c1a5'!D78</f>
        <v>0.2</v>
      </c>
      <c r="P140" s="63" t="str">
        <f t="shared" si="18"/>
        <v/>
      </c>
      <c r="Q140" s="319" t="str">
        <f t="shared" si="13"/>
        <v/>
      </c>
      <c r="R140" s="67">
        <f>'c1a5'!E80</f>
        <v>0</v>
      </c>
      <c r="S140" s="72">
        <f>'c1a5'!G78</f>
        <v>0.2</v>
      </c>
      <c r="T140" s="63" t="str">
        <f t="shared" si="19"/>
        <v/>
      </c>
      <c r="U140" s="319" t="str">
        <f t="shared" si="14"/>
        <v/>
      </c>
      <c r="V140" s="67">
        <f>'c1a5'!H80</f>
        <v>0</v>
      </c>
      <c r="W140" s="72">
        <f>'c1a5'!J78</f>
        <v>0.2</v>
      </c>
      <c r="X140" s="63" t="str">
        <f t="shared" si="20"/>
        <v/>
      </c>
      <c r="Y140" s="319" t="str">
        <f t="shared" si="15"/>
        <v/>
      </c>
      <c r="Z140" s="67">
        <f>'c1a5'!K80</f>
        <v>0</v>
      </c>
      <c r="AA140" s="72">
        <f>'c1a5'!M78</f>
        <v>0.2</v>
      </c>
      <c r="AB140" s="63" t="str">
        <f t="shared" si="21"/>
        <v/>
      </c>
      <c r="AC140" s="319" t="str">
        <f t="shared" si="16"/>
        <v/>
      </c>
      <c r="AD140" s="67">
        <f>'c1a5'!N80</f>
        <v>5</v>
      </c>
      <c r="AE140" s="72">
        <f>'c1a5'!P78</f>
        <v>0.2</v>
      </c>
      <c r="AF140" s="63">
        <f t="shared" si="22"/>
        <v>5</v>
      </c>
      <c r="AG140" s="319">
        <f t="shared" si="23"/>
        <v>1</v>
      </c>
      <c r="AH140" s="325">
        <f t="shared" si="24"/>
        <v>1</v>
      </c>
      <c r="AI140" s="327">
        <f t="shared" si="17"/>
        <v>1</v>
      </c>
      <c r="AJ140" s="74">
        <f>'c1a5'!N80</f>
        <v>5</v>
      </c>
      <c r="AK140" s="74">
        <f>'c1a5'!O80</f>
        <v>0</v>
      </c>
      <c r="AL140" s="74">
        <f>'c1a5'!P80</f>
        <v>0</v>
      </c>
      <c r="AM140" s="74">
        <f>'c1a5'!Q80</f>
        <v>1</v>
      </c>
    </row>
    <row r="141" spans="1:39" ht="12" hidden="1" customHeight="1">
      <c r="B141" s="53"/>
      <c r="C141" s="53"/>
      <c r="D141" s="55"/>
      <c r="E141" s="55"/>
      <c r="F141" s="55"/>
      <c r="G141" s="96"/>
      <c r="H141" s="96"/>
      <c r="M141" s="67" t="s">
        <v>133</v>
      </c>
      <c r="N141" s="67">
        <f>'c1a6'!B80</f>
        <v>0</v>
      </c>
      <c r="O141" s="72">
        <f>'c1a6'!D78</f>
        <v>0.2</v>
      </c>
      <c r="P141" s="63" t="str">
        <f t="shared" si="18"/>
        <v/>
      </c>
      <c r="Q141" s="319" t="str">
        <f t="shared" si="13"/>
        <v/>
      </c>
      <c r="R141" s="67">
        <f>'c1a6'!E80</f>
        <v>0</v>
      </c>
      <c r="S141" s="72">
        <f>'c1a6'!G78</f>
        <v>0.2</v>
      </c>
      <c r="T141" s="63" t="str">
        <f t="shared" si="19"/>
        <v/>
      </c>
      <c r="U141" s="319" t="str">
        <f t="shared" si="14"/>
        <v/>
      </c>
      <c r="V141" s="67">
        <f>'c1a6'!H80</f>
        <v>0</v>
      </c>
      <c r="W141" s="72">
        <f>'c1a6'!J78</f>
        <v>0.2</v>
      </c>
      <c r="X141" s="63" t="str">
        <f t="shared" si="20"/>
        <v/>
      </c>
      <c r="Y141" s="319" t="str">
        <f t="shared" si="15"/>
        <v/>
      </c>
      <c r="Z141" s="67">
        <f>'c1a6'!K80</f>
        <v>0</v>
      </c>
      <c r="AA141" s="72">
        <f>'c1a6'!M78</f>
        <v>0.2</v>
      </c>
      <c r="AB141" s="63" t="str">
        <f t="shared" si="21"/>
        <v/>
      </c>
      <c r="AC141" s="319" t="str">
        <f t="shared" si="16"/>
        <v/>
      </c>
      <c r="AD141" s="67">
        <f>'c1a6'!N80</f>
        <v>5</v>
      </c>
      <c r="AE141" s="72">
        <f>'c1a6'!P78</f>
        <v>0.2</v>
      </c>
      <c r="AF141" s="63">
        <f t="shared" si="22"/>
        <v>5</v>
      </c>
      <c r="AG141" s="319">
        <f t="shared" si="23"/>
        <v>1</v>
      </c>
      <c r="AH141" s="325">
        <f t="shared" si="24"/>
        <v>1</v>
      </c>
      <c r="AI141" s="327">
        <f t="shared" si="17"/>
        <v>1</v>
      </c>
      <c r="AJ141" s="74">
        <f>'c1a6'!N80</f>
        <v>5</v>
      </c>
      <c r="AK141" s="74">
        <f>'c1a6'!O80</f>
        <v>0</v>
      </c>
      <c r="AL141" s="74">
        <f>'c1a6'!P80</f>
        <v>0</v>
      </c>
      <c r="AM141" s="74">
        <f>'c1a6'!Q80</f>
        <v>1</v>
      </c>
    </row>
    <row r="142" spans="1:39" ht="12" hidden="1" customHeight="1">
      <c r="B142" s="53"/>
      <c r="C142" s="53"/>
      <c r="D142" s="55"/>
      <c r="E142" s="55"/>
      <c r="F142" s="55"/>
      <c r="G142" s="96"/>
      <c r="H142" s="96"/>
      <c r="M142" s="67" t="s">
        <v>134</v>
      </c>
      <c r="N142" s="67">
        <f>'c1a7'!B80</f>
        <v>0</v>
      </c>
      <c r="O142" s="72">
        <f>'c1a7'!D78</f>
        <v>0.2</v>
      </c>
      <c r="P142" s="63" t="str">
        <f t="shared" si="18"/>
        <v/>
      </c>
      <c r="Q142" s="319" t="str">
        <f t="shared" si="13"/>
        <v/>
      </c>
      <c r="R142" s="67">
        <f>'c1a7'!E80</f>
        <v>0</v>
      </c>
      <c r="S142" s="72">
        <f>'c1a7'!G78</f>
        <v>0.2</v>
      </c>
      <c r="T142" s="63" t="str">
        <f t="shared" si="19"/>
        <v/>
      </c>
      <c r="U142" s="319" t="str">
        <f t="shared" si="14"/>
        <v/>
      </c>
      <c r="V142" s="67">
        <f>'c1a7'!H80</f>
        <v>0</v>
      </c>
      <c r="W142" s="72">
        <f>'c1a7'!J78</f>
        <v>0.2</v>
      </c>
      <c r="X142" s="63" t="str">
        <f t="shared" si="20"/>
        <v/>
      </c>
      <c r="Y142" s="319" t="str">
        <f t="shared" si="15"/>
        <v/>
      </c>
      <c r="Z142" s="67">
        <f>'c1a7'!K80</f>
        <v>0</v>
      </c>
      <c r="AA142" s="72">
        <f>'c1a7'!M78</f>
        <v>0.2</v>
      </c>
      <c r="AB142" s="63" t="str">
        <f t="shared" si="21"/>
        <v/>
      </c>
      <c r="AC142" s="319" t="str">
        <f t="shared" si="16"/>
        <v/>
      </c>
      <c r="AD142" s="67">
        <f>'c1a7'!N80</f>
        <v>5</v>
      </c>
      <c r="AE142" s="72">
        <f>'c1a7'!P78</f>
        <v>0.2</v>
      </c>
      <c r="AF142" s="63">
        <f t="shared" si="22"/>
        <v>5</v>
      </c>
      <c r="AG142" s="319">
        <f t="shared" si="23"/>
        <v>1</v>
      </c>
      <c r="AH142" s="325">
        <f t="shared" si="24"/>
        <v>1</v>
      </c>
      <c r="AI142" s="327">
        <f t="shared" ref="AI142:AI145" si="25">O142+S142+W142+AA142+AE142</f>
        <v>1</v>
      </c>
      <c r="AJ142" s="74">
        <f>'c1a7'!N80</f>
        <v>5</v>
      </c>
      <c r="AK142" s="74">
        <f>'c1a7'!O80</f>
        <v>0</v>
      </c>
      <c r="AL142" s="74">
        <f>'c1a7'!P80</f>
        <v>0</v>
      </c>
      <c r="AM142" s="74">
        <f>'c1a7'!Q80</f>
        <v>1</v>
      </c>
    </row>
    <row r="143" spans="1:39" ht="12" hidden="1" customHeight="1">
      <c r="B143" s="53"/>
      <c r="C143" s="53"/>
      <c r="D143" s="55"/>
      <c r="E143" s="55"/>
      <c r="F143" s="55"/>
      <c r="G143" s="96"/>
      <c r="H143" s="96"/>
      <c r="M143" s="67" t="s">
        <v>135</v>
      </c>
      <c r="N143" s="67">
        <f>'c1a8'!B80</f>
        <v>0</v>
      </c>
      <c r="O143" s="72">
        <f>'c1a8'!D78</f>
        <v>0.2</v>
      </c>
      <c r="P143" s="63" t="str">
        <f t="shared" si="18"/>
        <v/>
      </c>
      <c r="Q143" s="319" t="str">
        <f t="shared" si="13"/>
        <v/>
      </c>
      <c r="R143" s="67">
        <f>'c1a8'!E80</f>
        <v>0</v>
      </c>
      <c r="S143" s="72">
        <f>'c1a8'!G78</f>
        <v>0.2</v>
      </c>
      <c r="T143" s="63" t="str">
        <f t="shared" si="19"/>
        <v/>
      </c>
      <c r="U143" s="319" t="str">
        <f t="shared" si="14"/>
        <v/>
      </c>
      <c r="V143" s="67">
        <f>'c1a8'!H80</f>
        <v>0</v>
      </c>
      <c r="W143" s="72">
        <f>'c1a8'!J78</f>
        <v>0.2</v>
      </c>
      <c r="X143" s="63" t="str">
        <f t="shared" si="20"/>
        <v/>
      </c>
      <c r="Y143" s="319" t="str">
        <f t="shared" si="15"/>
        <v/>
      </c>
      <c r="Z143" s="67">
        <f>'c1a8'!K80</f>
        <v>0</v>
      </c>
      <c r="AA143" s="72">
        <f>'c1a8'!M78</f>
        <v>0.2</v>
      </c>
      <c r="AB143" s="63" t="str">
        <f t="shared" si="21"/>
        <v/>
      </c>
      <c r="AC143" s="319" t="str">
        <f t="shared" si="16"/>
        <v/>
      </c>
      <c r="AD143" s="67">
        <f>'c1a8'!N80</f>
        <v>5</v>
      </c>
      <c r="AE143" s="72">
        <f>'c1a8'!P78</f>
        <v>0.2</v>
      </c>
      <c r="AF143" s="63">
        <f t="shared" si="22"/>
        <v>5</v>
      </c>
      <c r="AG143" s="319">
        <f t="shared" si="23"/>
        <v>1</v>
      </c>
      <c r="AH143" s="325">
        <f t="shared" si="24"/>
        <v>1</v>
      </c>
      <c r="AI143" s="327">
        <f t="shared" si="25"/>
        <v>1</v>
      </c>
      <c r="AJ143" s="74">
        <f>'c1a8'!N80</f>
        <v>5</v>
      </c>
      <c r="AK143" s="74">
        <f>'c1a8'!O80</f>
        <v>0</v>
      </c>
      <c r="AL143" s="74">
        <f>'c1a8'!P80</f>
        <v>0</v>
      </c>
      <c r="AM143" s="74">
        <f>'c1a8'!Q80</f>
        <v>1</v>
      </c>
    </row>
    <row r="144" spans="1:39" ht="12" hidden="1" customHeight="1">
      <c r="B144" s="53"/>
      <c r="C144" s="53"/>
      <c r="D144" s="55"/>
      <c r="E144" s="55"/>
      <c r="F144" s="55"/>
      <c r="G144" s="96"/>
      <c r="H144" s="96"/>
      <c r="M144" s="67" t="s">
        <v>136</v>
      </c>
      <c r="N144" s="67">
        <f>'c1a9'!B80</f>
        <v>0</v>
      </c>
      <c r="O144" s="72">
        <f>'c1a9'!D78</f>
        <v>0.2</v>
      </c>
      <c r="P144" s="63" t="str">
        <f t="shared" si="18"/>
        <v/>
      </c>
      <c r="Q144" s="319" t="str">
        <f t="shared" si="13"/>
        <v/>
      </c>
      <c r="R144" s="67">
        <f>'c1a9'!E80</f>
        <v>0</v>
      </c>
      <c r="S144" s="72">
        <f>'c1a9'!G78</f>
        <v>0.2</v>
      </c>
      <c r="T144" s="63" t="str">
        <f t="shared" si="19"/>
        <v/>
      </c>
      <c r="U144" s="319" t="str">
        <f t="shared" si="14"/>
        <v/>
      </c>
      <c r="V144" s="67">
        <f>'c1a9'!H80</f>
        <v>0</v>
      </c>
      <c r="W144" s="72">
        <f>'c1a9'!J78</f>
        <v>0.2</v>
      </c>
      <c r="X144" s="63" t="str">
        <f t="shared" si="20"/>
        <v/>
      </c>
      <c r="Y144" s="319" t="str">
        <f t="shared" si="15"/>
        <v/>
      </c>
      <c r="Z144" s="67">
        <f>'c1a9'!K80</f>
        <v>0</v>
      </c>
      <c r="AA144" s="72">
        <f>'c1a9'!M78</f>
        <v>0.2</v>
      </c>
      <c r="AB144" s="63" t="str">
        <f t="shared" si="21"/>
        <v/>
      </c>
      <c r="AC144" s="319" t="str">
        <f t="shared" si="16"/>
        <v/>
      </c>
      <c r="AD144" s="67">
        <f>'c1a9'!N80</f>
        <v>5</v>
      </c>
      <c r="AE144" s="72">
        <f>'c1a9'!P78</f>
        <v>0.2</v>
      </c>
      <c r="AF144" s="63">
        <f t="shared" si="22"/>
        <v>5</v>
      </c>
      <c r="AG144" s="319">
        <f t="shared" si="23"/>
        <v>1</v>
      </c>
      <c r="AH144" s="325">
        <f t="shared" si="24"/>
        <v>1</v>
      </c>
      <c r="AI144" s="327">
        <f t="shared" si="25"/>
        <v>1</v>
      </c>
      <c r="AJ144" s="74">
        <f>'c1a9'!N80</f>
        <v>5</v>
      </c>
      <c r="AK144" s="74">
        <f>'c1a9'!O80</f>
        <v>0</v>
      </c>
      <c r="AL144" s="74">
        <f>'c1a9'!P80</f>
        <v>0</v>
      </c>
      <c r="AM144" s="74">
        <f>'c1a9'!Q80</f>
        <v>1</v>
      </c>
    </row>
    <row r="145" spans="2:39" ht="12" hidden="1" customHeight="1">
      <c r="B145" s="53"/>
      <c r="C145" s="53"/>
      <c r="D145" s="55"/>
      <c r="E145" s="55"/>
      <c r="F145" s="55"/>
      <c r="G145" s="96"/>
      <c r="H145" s="96"/>
      <c r="M145" s="67" t="s">
        <v>137</v>
      </c>
      <c r="N145" s="67">
        <f>'c1a10'!B80</f>
        <v>0</v>
      </c>
      <c r="O145" s="72">
        <f>'c1a10'!D78</f>
        <v>0.2</v>
      </c>
      <c r="P145" s="63" t="str">
        <f t="shared" si="18"/>
        <v/>
      </c>
      <c r="Q145" s="319" t="str">
        <f t="shared" si="13"/>
        <v/>
      </c>
      <c r="R145" s="67">
        <f>'c1a10'!E80</f>
        <v>0</v>
      </c>
      <c r="S145" s="72">
        <f>'c1a10'!G78</f>
        <v>0.2</v>
      </c>
      <c r="T145" s="63" t="str">
        <f t="shared" si="19"/>
        <v/>
      </c>
      <c r="U145" s="319" t="str">
        <f>IF(R145*S145=0,"",R145*S145)</f>
        <v/>
      </c>
      <c r="V145" s="67">
        <f>'c1a10'!H80</f>
        <v>0</v>
      </c>
      <c r="W145" s="72">
        <f>'c1a10'!J78</f>
        <v>0.2</v>
      </c>
      <c r="X145" s="63" t="str">
        <f t="shared" si="20"/>
        <v/>
      </c>
      <c r="Y145" s="319" t="str">
        <f t="shared" si="15"/>
        <v/>
      </c>
      <c r="Z145" s="67">
        <f>'c1a10'!K80</f>
        <v>0</v>
      </c>
      <c r="AA145" s="72">
        <f>'c1a10'!M78</f>
        <v>0.2</v>
      </c>
      <c r="AB145" s="63" t="str">
        <f t="shared" si="21"/>
        <v/>
      </c>
      <c r="AC145" s="319" t="str">
        <f t="shared" si="16"/>
        <v/>
      </c>
      <c r="AD145" s="67">
        <f>'c1a10'!N80</f>
        <v>5</v>
      </c>
      <c r="AE145" s="72">
        <f>'c1a10'!P78</f>
        <v>0.2</v>
      </c>
      <c r="AF145" s="63">
        <f t="shared" si="22"/>
        <v>5</v>
      </c>
      <c r="AG145" s="319">
        <f t="shared" si="23"/>
        <v>1</v>
      </c>
      <c r="AH145" s="325">
        <f t="shared" si="24"/>
        <v>1</v>
      </c>
      <c r="AI145" s="327">
        <f t="shared" si="25"/>
        <v>1</v>
      </c>
      <c r="AJ145" s="74">
        <f>'c1a10'!N80</f>
        <v>5</v>
      </c>
      <c r="AK145" s="74">
        <f>'c1a10'!O80</f>
        <v>0</v>
      </c>
      <c r="AL145" s="74">
        <f>'c1a10'!P80</f>
        <v>0</v>
      </c>
      <c r="AM145" s="74">
        <f>'c1a10'!Q80</f>
        <v>1</v>
      </c>
    </row>
    <row r="146" spans="2:39" ht="12" hidden="1" customHeight="1" thickBot="1">
      <c r="B146" s="53"/>
      <c r="C146" s="53"/>
      <c r="D146" s="55"/>
      <c r="E146" s="55"/>
      <c r="F146" s="55"/>
      <c r="G146" s="96"/>
      <c r="H146" s="96"/>
      <c r="M146" s="67" t="s">
        <v>175</v>
      </c>
      <c r="N146" s="314">
        <f>(N136*O136+N137*O137+N138*O138+N139*O139+N140*O140+N141*O141+N142*O142+N143*O143+N144*O144+N145*O145)/SUM(O136:O145)</f>
        <v>0</v>
      </c>
      <c r="O146" s="315">
        <f>AVERAGE(O136:O145)</f>
        <v>0.19999999999999998</v>
      </c>
      <c r="P146" s="317" t="e">
        <f>AVERAGE(P136:P145)</f>
        <v>#DIV/0!</v>
      </c>
      <c r="Q146" s="320" t="e">
        <f>AVERAGE(Q136:Q145)</f>
        <v>#DIV/0!</v>
      </c>
      <c r="R146" s="322">
        <f>(R136*S136+R137*S137+R138*S138+R139*S139+R140*S140+R141*S141+R142*S142+R143*S143+R144*S144+R145*S145)/SUM(S136:S145)</f>
        <v>0</v>
      </c>
      <c r="S146" s="323">
        <f>AVERAGE(S136:S145)</f>
        <v>0.19999999999999998</v>
      </c>
      <c r="T146" s="323" t="e">
        <f>AVERAGE(T136:T145)</f>
        <v>#DIV/0!</v>
      </c>
      <c r="U146" s="324" t="e">
        <f>AVERAGE(U136:U145)</f>
        <v>#DIV/0!</v>
      </c>
      <c r="V146" s="322">
        <f>(V136*W136+V137*W137+V138*W138+V139*W139+V140*W140+V141*W141+V142*W142+V143*W143+V144*W144+V145*W145)/SUM(W136:W145)</f>
        <v>0</v>
      </c>
      <c r="W146" s="323">
        <f>AVERAGE(W136:W145)</f>
        <v>0.19999999999999998</v>
      </c>
      <c r="X146" s="323" t="e">
        <f>AVERAGE(X136:X145)</f>
        <v>#DIV/0!</v>
      </c>
      <c r="Y146" s="324" t="e">
        <f>AVERAGE(Y136:Y145)</f>
        <v>#DIV/0!</v>
      </c>
      <c r="Z146" s="322">
        <f>(Z136*AA136+Z137*AA137+Z138*AA138+Z139*AA139+Z140*AA140+Z141*AA141+Z142*AA142+Z143*AA143+Z144*AA144+Z145*AA145)/SUM(AA136:AA145)</f>
        <v>0</v>
      </c>
      <c r="AA146" s="323">
        <f>AVERAGE(AA136:AA145)</f>
        <v>0.19999999999999998</v>
      </c>
      <c r="AB146" s="323" t="e">
        <f>AVERAGE(AB136:AB145)</f>
        <v>#DIV/0!</v>
      </c>
      <c r="AC146" s="324" t="e">
        <f>AVERAGE(AC136:AC145)</f>
        <v>#DIV/0!</v>
      </c>
      <c r="AD146" s="322">
        <f>(AD136*AE136+AD137*AE137+AD138*AE138+AD139*AE139+AD140*AE140+AD141*AE141+AD142*AE142+AD143*AE143+AD144*AE144+AD145*AE145)/SUM(AE136:AE145)</f>
        <v>5.0000000000000009</v>
      </c>
      <c r="AE146" s="323">
        <f>AVERAGE(AE136:AE145)</f>
        <v>0.19999999999999998</v>
      </c>
      <c r="AF146" s="323">
        <f>AVERAGE(AF136:AF145)</f>
        <v>5</v>
      </c>
      <c r="AG146" s="324">
        <f>AVERAGE(AG136:AG145)</f>
        <v>1</v>
      </c>
      <c r="AH146" s="309"/>
      <c r="AI146" s="325" t="e">
        <f>(AH136*AI136+AH137*AI137+AH138*AI138+AH139*AI139+AH140*AI140+AH141*AI141+AH142*AI142+AH143*AI143+AH144*AI144+AH145*AI145)/SUM(AI136:AI145)</f>
        <v>#VALUE!</v>
      </c>
      <c r="AJ146" s="74"/>
      <c r="AK146" s="74"/>
      <c r="AL146" s="74"/>
      <c r="AM146" s="73"/>
    </row>
    <row r="147" spans="2:39" ht="12" hidden="1" customHeight="1">
      <c r="B147" s="53"/>
      <c r="C147" s="53"/>
      <c r="D147" s="55"/>
      <c r="E147" s="55"/>
      <c r="F147" s="55"/>
      <c r="G147" s="96"/>
      <c r="H147" s="96"/>
      <c r="M147" s="67"/>
      <c r="N147" s="63"/>
      <c r="O147" s="72"/>
      <c r="Q147" s="72"/>
      <c r="R147" s="63"/>
      <c r="S147" s="72"/>
      <c r="U147" s="56"/>
      <c r="V147" s="63"/>
      <c r="W147" s="72"/>
      <c r="Y147" s="56"/>
      <c r="Z147" s="63"/>
      <c r="AA147" s="72"/>
      <c r="AC147" s="56"/>
      <c r="AD147" s="63"/>
      <c r="AE147" s="72"/>
      <c r="AG147" s="56"/>
      <c r="AH147" s="325">
        <f>N146*O146+R146*S146+V146*W146+Z146*AA146+AD146*AE146</f>
        <v>1</v>
      </c>
      <c r="AI147" s="327"/>
      <c r="AJ147" s="74"/>
      <c r="AK147" s="74"/>
      <c r="AL147" s="74"/>
      <c r="AM147" s="73">
        <f>'c1a1'!R78</f>
        <v>0</v>
      </c>
    </row>
    <row r="148" spans="2:39" ht="12.75" hidden="1" customHeight="1" thickBot="1">
      <c r="B148" s="53"/>
      <c r="C148" s="53"/>
      <c r="D148" s="55"/>
      <c r="E148" s="55"/>
      <c r="F148" s="55"/>
      <c r="G148" s="96"/>
      <c r="H148" s="96"/>
      <c r="M148" s="75"/>
      <c r="N148" s="76"/>
      <c r="O148" s="77"/>
      <c r="Q148" s="77"/>
      <c r="R148" s="76"/>
      <c r="S148" s="77"/>
      <c r="U148" s="69"/>
      <c r="V148" s="76"/>
      <c r="W148" s="77"/>
      <c r="Y148" s="69"/>
      <c r="Z148" s="76"/>
      <c r="AA148" s="77"/>
      <c r="AC148" s="69"/>
      <c r="AD148" s="76"/>
      <c r="AE148" s="77"/>
      <c r="AG148" s="69"/>
      <c r="AH148" s="328"/>
      <c r="AI148" s="329" t="e">
        <f>IF(AI146=AH147,"","ERRO!")</f>
        <v>#VALUE!</v>
      </c>
      <c r="AJ148" s="79"/>
      <c r="AK148" s="79"/>
      <c r="AL148" s="79"/>
      <c r="AM148" s="78"/>
    </row>
    <row r="149" spans="2:39" ht="12.75" hidden="1" customHeight="1" thickBot="1">
      <c r="B149" s="53"/>
      <c r="C149" s="53"/>
      <c r="D149" s="55"/>
      <c r="E149" s="55"/>
      <c r="F149" s="55"/>
      <c r="G149" s="96"/>
      <c r="H149" s="96"/>
      <c r="M149" s="75"/>
      <c r="N149" s="76"/>
      <c r="O149" s="77"/>
      <c r="Q149" s="77"/>
      <c r="R149" s="76"/>
      <c r="S149" s="77"/>
      <c r="U149" s="69"/>
      <c r="V149" s="76"/>
      <c r="W149" s="77"/>
      <c r="Y149" s="69"/>
      <c r="Z149" s="76"/>
      <c r="AA149" s="77"/>
      <c r="AC149" s="69"/>
      <c r="AD149" s="76"/>
      <c r="AE149" s="77"/>
      <c r="AG149" s="69"/>
      <c r="AH149" s="80"/>
      <c r="AI149" s="69"/>
      <c r="AJ149" s="69"/>
      <c r="AK149" s="69"/>
      <c r="AL149" s="69"/>
      <c r="AM149" s="71"/>
    </row>
    <row r="150" spans="2:39" ht="12" hidden="1" customHeight="1">
      <c r="B150" s="53"/>
      <c r="C150" s="53"/>
      <c r="D150" s="55"/>
      <c r="E150" s="55"/>
      <c r="F150" s="55"/>
      <c r="G150" s="96"/>
      <c r="H150" s="96"/>
      <c r="M150" s="55" t="s">
        <v>115</v>
      </c>
      <c r="AH150" s="81"/>
      <c r="AM150" s="82"/>
    </row>
    <row r="151" spans="2:39" ht="12" hidden="1" customHeight="1">
      <c r="B151" s="53"/>
      <c r="C151" s="53"/>
      <c r="D151" s="55"/>
      <c r="E151" s="55"/>
      <c r="F151" s="55"/>
      <c r="G151" s="96"/>
      <c r="H151" s="96"/>
      <c r="M151" s="89" t="s">
        <v>91</v>
      </c>
      <c r="N151" s="63" t="s">
        <v>92</v>
      </c>
      <c r="O151" s="89" t="s">
        <v>93</v>
      </c>
      <c r="Q151" s="89"/>
      <c r="R151" s="89" t="s">
        <v>94</v>
      </c>
      <c r="S151" s="89" t="s">
        <v>95</v>
      </c>
      <c r="U151" s="89"/>
      <c r="V151" s="89" t="s">
        <v>96</v>
      </c>
      <c r="W151" s="89" t="s">
        <v>97</v>
      </c>
      <c r="Y151" s="89"/>
      <c r="Z151" s="89" t="s">
        <v>98</v>
      </c>
      <c r="AA151" s="89" t="s">
        <v>99</v>
      </c>
      <c r="AC151" s="89"/>
      <c r="AD151" s="89" t="s">
        <v>100</v>
      </c>
      <c r="AE151" s="89" t="s">
        <v>101</v>
      </c>
      <c r="AG151" s="89"/>
      <c r="AH151" s="89" t="s">
        <v>102</v>
      </c>
      <c r="AI151" s="310" t="s">
        <v>29</v>
      </c>
      <c r="AJ151" s="89"/>
    </row>
    <row r="152" spans="2:39" ht="12" hidden="1" customHeight="1">
      <c r="B152" s="53"/>
      <c r="C152" s="53"/>
      <c r="D152" s="55"/>
      <c r="E152" s="55" t="s">
        <v>116</v>
      </c>
      <c r="F152" s="55"/>
      <c r="G152" s="96"/>
      <c r="H152" s="96"/>
      <c r="M152" s="89">
        <f>'c1a1'!C47</f>
        <v>0</v>
      </c>
      <c r="N152" s="89">
        <f>'c1a1'!D47</f>
        <v>0</v>
      </c>
      <c r="O152" s="89">
        <f>'c1a1'!E47</f>
        <v>0</v>
      </c>
      <c r="R152" s="89">
        <f>'c1a1'!F47</f>
        <v>0</v>
      </c>
      <c r="S152" s="89">
        <f>'c1a1'!G47</f>
        <v>0</v>
      </c>
      <c r="U152" s="89"/>
      <c r="V152" s="89">
        <f>'c1a1'!H47</f>
        <v>0</v>
      </c>
      <c r="W152" s="89">
        <f>'c1a1'!I47</f>
        <v>0</v>
      </c>
      <c r="Y152" s="89"/>
      <c r="Z152" s="89">
        <f>'c1a1'!J47</f>
        <v>0</v>
      </c>
      <c r="AA152" s="89">
        <f>'c1a1'!K47</f>
        <v>0</v>
      </c>
      <c r="AD152" s="89">
        <f>'c1a1'!L47</f>
        <v>0</v>
      </c>
      <c r="AE152" s="89">
        <f>'c1a1'!M47</f>
        <v>0</v>
      </c>
      <c r="AG152" s="89"/>
      <c r="AH152" s="89">
        <f>'c1a1'!N47</f>
        <v>0</v>
      </c>
      <c r="AI152" s="89">
        <f t="shared" ref="AI152:AI161" si="26">SUM(M152:AH152)</f>
        <v>0</v>
      </c>
      <c r="AJ152" s="89"/>
    </row>
    <row r="153" spans="2:39" ht="12" hidden="1" customHeight="1">
      <c r="B153" s="53"/>
      <c r="C153" s="53"/>
      <c r="D153" s="55"/>
      <c r="E153" s="55" t="s">
        <v>117</v>
      </c>
      <c r="F153" s="55"/>
      <c r="G153" s="96"/>
      <c r="H153" s="96"/>
      <c r="M153" s="89">
        <f>'c1a2'!C47</f>
        <v>0</v>
      </c>
      <c r="N153" s="89">
        <f>'c1a2'!D47</f>
        <v>0</v>
      </c>
      <c r="O153" s="89">
        <f>'c1a2'!E47</f>
        <v>0</v>
      </c>
      <c r="R153" s="89">
        <f>'c1a2'!F47</f>
        <v>0</v>
      </c>
      <c r="S153" s="89">
        <f>'c1a2'!G47</f>
        <v>0</v>
      </c>
      <c r="U153" s="89"/>
      <c r="V153" s="89">
        <f>'c1a2'!H47</f>
        <v>0</v>
      </c>
      <c r="W153" s="89">
        <f>'c1a2'!I47</f>
        <v>0</v>
      </c>
      <c r="Y153" s="89"/>
      <c r="Z153" s="89">
        <f>'c1a2'!J47</f>
        <v>0</v>
      </c>
      <c r="AA153" s="89">
        <f>'c1a2'!K47</f>
        <v>0</v>
      </c>
      <c r="AD153" s="89">
        <f>'c1a2'!L47</f>
        <v>0</v>
      </c>
      <c r="AE153" s="89">
        <f>'c1a2'!M47</f>
        <v>0</v>
      </c>
      <c r="AG153" s="89"/>
      <c r="AH153" s="89">
        <f>'c1a2'!N47</f>
        <v>0</v>
      </c>
      <c r="AI153" s="89">
        <f t="shared" si="26"/>
        <v>0</v>
      </c>
      <c r="AJ153" s="89"/>
    </row>
    <row r="154" spans="2:39" ht="12" hidden="1" customHeight="1">
      <c r="B154" s="53"/>
      <c r="C154" s="53"/>
      <c r="D154" s="55"/>
      <c r="E154" s="55" t="s">
        <v>118</v>
      </c>
      <c r="F154" s="55"/>
      <c r="G154" s="96"/>
      <c r="H154" s="96"/>
      <c r="M154" s="89">
        <f>'c1a3'!C47</f>
        <v>0</v>
      </c>
      <c r="N154" s="89">
        <f>'c1a3'!D47</f>
        <v>0</v>
      </c>
      <c r="O154" s="89">
        <f>'c1a3'!E47</f>
        <v>0</v>
      </c>
      <c r="R154" s="89">
        <f>'c1a3'!F47</f>
        <v>0</v>
      </c>
      <c r="S154" s="89">
        <f>'c1a3'!G47</f>
        <v>0</v>
      </c>
      <c r="U154" s="89"/>
      <c r="V154" s="89">
        <f>'c1a3'!H47</f>
        <v>0</v>
      </c>
      <c r="W154" s="89">
        <f>'c1a3'!I47</f>
        <v>0</v>
      </c>
      <c r="Y154" s="89"/>
      <c r="Z154" s="89">
        <f>'c1a3'!J47</f>
        <v>0</v>
      </c>
      <c r="AA154" s="89">
        <f>'c1a3'!K47</f>
        <v>0</v>
      </c>
      <c r="AD154" s="89">
        <f>'c1a3'!L47</f>
        <v>0</v>
      </c>
      <c r="AE154" s="89">
        <f>'c1a3'!M47</f>
        <v>0</v>
      </c>
      <c r="AG154" s="89"/>
      <c r="AH154" s="89">
        <f>'c1a3'!N47</f>
        <v>0</v>
      </c>
      <c r="AI154" s="89">
        <f t="shared" si="26"/>
        <v>0</v>
      </c>
      <c r="AJ154" s="89"/>
    </row>
    <row r="155" spans="2:39" ht="12" hidden="1" customHeight="1">
      <c r="B155" s="53"/>
      <c r="C155" s="53"/>
      <c r="D155" s="55"/>
      <c r="E155" s="55" t="s">
        <v>119</v>
      </c>
      <c r="F155" s="55"/>
      <c r="G155" s="96"/>
      <c r="H155" s="96"/>
      <c r="M155" s="89">
        <f>'c1a4'!C47</f>
        <v>0</v>
      </c>
      <c r="N155" s="89">
        <f>'c1a4'!D47</f>
        <v>0</v>
      </c>
      <c r="O155" s="89">
        <f>'c1a4'!E47</f>
        <v>0</v>
      </c>
      <c r="R155" s="89">
        <f>'c1a4'!F47</f>
        <v>0</v>
      </c>
      <c r="S155" s="89">
        <f>'c1a4'!G47</f>
        <v>0</v>
      </c>
      <c r="U155" s="89"/>
      <c r="V155" s="89">
        <f>'c1a4'!H47</f>
        <v>0</v>
      </c>
      <c r="W155" s="89">
        <f>'c1a4'!I47</f>
        <v>0</v>
      </c>
      <c r="Y155" s="89"/>
      <c r="Z155" s="89">
        <f>'c1a4'!J47</f>
        <v>0</v>
      </c>
      <c r="AA155" s="89">
        <f>'c1a4'!K47</f>
        <v>0</v>
      </c>
      <c r="AD155" s="89">
        <f>'c1a4'!L47</f>
        <v>0</v>
      </c>
      <c r="AE155" s="89">
        <f>'c1a4'!M47</f>
        <v>0</v>
      </c>
      <c r="AG155" s="89"/>
      <c r="AH155" s="89">
        <f>'c1a4'!N47</f>
        <v>0</v>
      </c>
      <c r="AI155" s="89">
        <f t="shared" si="26"/>
        <v>0</v>
      </c>
      <c r="AJ155" s="89"/>
    </row>
    <row r="156" spans="2:39" ht="12" hidden="1" customHeight="1">
      <c r="B156" s="53"/>
      <c r="C156" s="53"/>
      <c r="D156" s="55"/>
      <c r="E156" s="55" t="s">
        <v>120</v>
      </c>
      <c r="F156" s="55"/>
      <c r="G156" s="96"/>
      <c r="H156" s="96"/>
      <c r="M156" s="89">
        <f>'c1a5'!C47</f>
        <v>0</v>
      </c>
      <c r="N156" s="89">
        <f>'c1a5'!D47</f>
        <v>0</v>
      </c>
      <c r="O156" s="89">
        <f>'c1a5'!E47</f>
        <v>0</v>
      </c>
      <c r="R156" s="89">
        <f>'c1a5'!F47</f>
        <v>0</v>
      </c>
      <c r="S156" s="89">
        <f>'c1a5'!G47</f>
        <v>0</v>
      </c>
      <c r="U156" s="89"/>
      <c r="V156" s="89">
        <f>'c1a5'!H47</f>
        <v>0</v>
      </c>
      <c r="W156" s="89">
        <f>'c1a5'!I47</f>
        <v>0</v>
      </c>
      <c r="Y156" s="89"/>
      <c r="Z156" s="89">
        <f>'c1a5'!J47</f>
        <v>0</v>
      </c>
      <c r="AA156" s="89">
        <f>'c1a5'!K47</f>
        <v>0</v>
      </c>
      <c r="AD156" s="89">
        <f>'c1a5'!L47</f>
        <v>0</v>
      </c>
      <c r="AE156" s="89">
        <f>'c1a5'!M47</f>
        <v>0</v>
      </c>
      <c r="AG156" s="89"/>
      <c r="AH156" s="89">
        <f>'c1a5'!N47</f>
        <v>0</v>
      </c>
      <c r="AI156" s="89">
        <f t="shared" si="26"/>
        <v>0</v>
      </c>
      <c r="AJ156" s="89"/>
    </row>
    <row r="157" spans="2:39" ht="12" hidden="1" customHeight="1">
      <c r="B157" s="53"/>
      <c r="C157" s="53"/>
      <c r="D157" s="55"/>
      <c r="E157" s="55" t="s">
        <v>121</v>
      </c>
      <c r="F157" s="55"/>
      <c r="G157" s="96"/>
      <c r="H157" s="96"/>
      <c r="M157" s="89">
        <f>'c1a6'!C47</f>
        <v>0</v>
      </c>
      <c r="N157" s="89">
        <f>'c1a6'!D47</f>
        <v>0</v>
      </c>
      <c r="O157" s="89">
        <f>'c1a6'!E47</f>
        <v>0</v>
      </c>
      <c r="R157" s="89">
        <f>'c1a6'!F47</f>
        <v>0</v>
      </c>
      <c r="S157" s="89">
        <f>'c1a6'!G47</f>
        <v>0</v>
      </c>
      <c r="U157" s="89"/>
      <c r="V157" s="89">
        <f>'c1a6'!H47</f>
        <v>0</v>
      </c>
      <c r="W157" s="89">
        <f>'c1a6'!I47</f>
        <v>0</v>
      </c>
      <c r="Y157" s="89"/>
      <c r="Z157" s="89">
        <f>'c1a6'!J47</f>
        <v>0</v>
      </c>
      <c r="AA157" s="89">
        <f>'c1a6'!K47</f>
        <v>0</v>
      </c>
      <c r="AD157" s="89">
        <f>'c1a6'!L47</f>
        <v>0</v>
      </c>
      <c r="AE157" s="89">
        <f>'c1a6'!M47</f>
        <v>0</v>
      </c>
      <c r="AG157" s="89"/>
      <c r="AH157" s="89">
        <f>'c1a6'!N47</f>
        <v>0</v>
      </c>
      <c r="AI157" s="89">
        <f t="shared" si="26"/>
        <v>0</v>
      </c>
      <c r="AJ157" s="89"/>
    </row>
    <row r="158" spans="2:39" ht="12" hidden="1" customHeight="1">
      <c r="B158" s="53"/>
      <c r="C158" s="53"/>
      <c r="D158" s="53"/>
      <c r="E158" s="55" t="s">
        <v>122</v>
      </c>
      <c r="F158" s="55"/>
      <c r="G158" s="96"/>
      <c r="H158" s="96"/>
      <c r="M158" s="89">
        <f>'c2a7'!C47</f>
        <v>0</v>
      </c>
      <c r="N158" s="89">
        <f>'c2a7'!D47</f>
        <v>0</v>
      </c>
      <c r="O158" s="89">
        <f>'c2a7'!E47</f>
        <v>0</v>
      </c>
      <c r="R158" s="89">
        <f>'c2a7'!F47</f>
        <v>0</v>
      </c>
      <c r="S158" s="89">
        <f>'c2a7'!G47</f>
        <v>0</v>
      </c>
      <c r="U158" s="89"/>
      <c r="V158" s="89">
        <f>'c1a7'!H47</f>
        <v>0</v>
      </c>
      <c r="W158" s="89">
        <f>'c1a7'!I47</f>
        <v>0</v>
      </c>
      <c r="Y158" s="89"/>
      <c r="Z158" s="89">
        <f>'c1a7'!J47</f>
        <v>0</v>
      </c>
      <c r="AA158" s="89">
        <f>'c1a7'!K47</f>
        <v>0</v>
      </c>
      <c r="AD158" s="89">
        <f>'c1a7'!L47</f>
        <v>0</v>
      </c>
      <c r="AE158" s="89">
        <f>'c1a7'!M47</f>
        <v>0</v>
      </c>
      <c r="AG158" s="89"/>
      <c r="AH158" s="89">
        <f>'c1a7'!N47</f>
        <v>0</v>
      </c>
      <c r="AI158" s="89">
        <f t="shared" si="26"/>
        <v>0</v>
      </c>
      <c r="AJ158" s="89"/>
    </row>
    <row r="159" spans="2:39" ht="12" hidden="1" customHeight="1">
      <c r="B159" s="53"/>
      <c r="C159" s="53"/>
      <c r="D159" s="53"/>
      <c r="E159" s="55" t="s">
        <v>123</v>
      </c>
      <c r="F159" s="55"/>
      <c r="G159" s="96"/>
      <c r="H159" s="96"/>
      <c r="M159" s="89">
        <f>'c1a8'!C47</f>
        <v>0</v>
      </c>
      <c r="N159" s="89">
        <f>'c1a8'!D47</f>
        <v>0</v>
      </c>
      <c r="O159" s="89">
        <f>'c1a8'!E47</f>
        <v>0</v>
      </c>
      <c r="R159" s="89">
        <f>'c1a8'!F47</f>
        <v>0</v>
      </c>
      <c r="S159" s="89">
        <f>'c1a8'!G47</f>
        <v>0</v>
      </c>
      <c r="U159" s="89"/>
      <c r="V159" s="89">
        <f>'c1a8'!H47</f>
        <v>0</v>
      </c>
      <c r="W159" s="89">
        <f>'c1a8'!I47</f>
        <v>0</v>
      </c>
      <c r="Y159" s="89"/>
      <c r="Z159" s="89">
        <f>'c1a8'!J47</f>
        <v>0</v>
      </c>
      <c r="AA159" s="89">
        <f>'c1a8'!K47</f>
        <v>0</v>
      </c>
      <c r="AD159" s="89">
        <f>'c1a8'!L47</f>
        <v>0</v>
      </c>
      <c r="AE159" s="89">
        <f>'c1a8'!M47</f>
        <v>0</v>
      </c>
      <c r="AG159" s="89"/>
      <c r="AH159" s="89">
        <f>'c1a8'!N47</f>
        <v>0</v>
      </c>
      <c r="AI159" s="89">
        <f t="shared" si="26"/>
        <v>0</v>
      </c>
      <c r="AJ159" s="89">
        <f>'c1a1'!O78</f>
        <v>0</v>
      </c>
      <c r="AL159" s="55" t="str">
        <f>'c1a1'!Q78</f>
        <v>Nota final</v>
      </c>
    </row>
    <row r="160" spans="2:39" ht="12" hidden="1" customHeight="1">
      <c r="B160" s="53"/>
      <c r="C160" s="53"/>
      <c r="D160" s="53"/>
      <c r="E160" s="55" t="s">
        <v>124</v>
      </c>
      <c r="F160" s="55"/>
      <c r="G160" s="96"/>
      <c r="H160" s="96"/>
      <c r="M160" s="89">
        <f>'c1a9'!C47</f>
        <v>0</v>
      </c>
      <c r="N160" s="89">
        <f>'c1a9'!D47</f>
        <v>0</v>
      </c>
      <c r="O160" s="89">
        <f>'c1a9'!E47</f>
        <v>0</v>
      </c>
      <c r="R160" s="89">
        <f>'c1a9'!F47</f>
        <v>0</v>
      </c>
      <c r="S160" s="89">
        <f>'c1a9'!G47</f>
        <v>0</v>
      </c>
      <c r="U160" s="89"/>
      <c r="V160" s="89">
        <f>'c1a9'!H47</f>
        <v>0</v>
      </c>
      <c r="W160" s="89">
        <f>'c1a9'!I47</f>
        <v>0</v>
      </c>
      <c r="Y160" s="89"/>
      <c r="Z160" s="89">
        <f>'c1a9'!J47</f>
        <v>0</v>
      </c>
      <c r="AA160" s="89">
        <f>'c1a9'!K47</f>
        <v>0</v>
      </c>
      <c r="AD160" s="89">
        <f>'c1a9'!L47</f>
        <v>0</v>
      </c>
      <c r="AE160" s="89">
        <f>'c1a9'!M47</f>
        <v>0</v>
      </c>
      <c r="AG160" s="89"/>
      <c r="AH160" s="89">
        <f>'c1a9'!N47</f>
        <v>0</v>
      </c>
      <c r="AI160" s="89">
        <f t="shared" si="26"/>
        <v>0</v>
      </c>
      <c r="AJ160" s="89">
        <f>'c1a2'!O78</f>
        <v>0</v>
      </c>
      <c r="AL160" s="55" t="str">
        <f>'c1a2'!Q78</f>
        <v>Nota final</v>
      </c>
    </row>
    <row r="161" spans="2:38" ht="12" hidden="1" customHeight="1">
      <c r="B161" s="53"/>
      <c r="C161" s="53"/>
      <c r="D161" s="53"/>
      <c r="E161" s="55" t="s">
        <v>125</v>
      </c>
      <c r="F161" s="55"/>
      <c r="G161" s="96"/>
      <c r="H161" s="96"/>
      <c r="M161" s="89">
        <f>'c1a10'!C47</f>
        <v>0</v>
      </c>
      <c r="N161" s="89">
        <f>'c1a10'!D47</f>
        <v>0</v>
      </c>
      <c r="O161" s="89">
        <f>'c1a10'!E47</f>
        <v>0</v>
      </c>
      <c r="R161" s="89">
        <f>'c1a10'!F47</f>
        <v>0</v>
      </c>
      <c r="S161" s="89">
        <f>'c1a10'!G47</f>
        <v>0</v>
      </c>
      <c r="U161" s="89"/>
      <c r="V161" s="89">
        <f>'c1a10'!H47</f>
        <v>0</v>
      </c>
      <c r="W161" s="89">
        <f>'c1a10'!I47</f>
        <v>0</v>
      </c>
      <c r="Y161" s="89"/>
      <c r="Z161" s="89">
        <f>'c1a10'!J47</f>
        <v>0</v>
      </c>
      <c r="AA161" s="89">
        <f>'c1a10'!K47</f>
        <v>0</v>
      </c>
      <c r="AD161" s="89">
        <f>'c1a10'!L47</f>
        <v>0</v>
      </c>
      <c r="AE161" s="89">
        <f>'c1a10'!M47</f>
        <v>0</v>
      </c>
      <c r="AG161" s="89"/>
      <c r="AH161" s="89">
        <f>'c1a10'!N47</f>
        <v>0</v>
      </c>
      <c r="AI161" s="89">
        <f t="shared" si="26"/>
        <v>0</v>
      </c>
      <c r="AJ161" s="89">
        <f>'c1a3'!O78</f>
        <v>0</v>
      </c>
      <c r="AL161" s="55" t="str">
        <f>'c1a3'!Q78</f>
        <v>Nota final</v>
      </c>
    </row>
    <row r="162" spans="2:38" ht="12" hidden="1" customHeight="1">
      <c r="B162" s="53"/>
      <c r="C162" s="53"/>
      <c r="D162" s="53"/>
      <c r="E162" s="55" t="s">
        <v>104</v>
      </c>
      <c r="F162" s="55"/>
      <c r="G162" s="96"/>
      <c r="H162" s="96"/>
      <c r="M162" s="89">
        <f>SUM(M152:M161)</f>
        <v>0</v>
      </c>
      <c r="N162" s="63">
        <f t="shared" ref="N162:O162" si="27">SUM(N152:N161)</f>
        <v>0</v>
      </c>
      <c r="O162" s="89">
        <f t="shared" si="27"/>
        <v>0</v>
      </c>
      <c r="Q162" s="89"/>
      <c r="R162" s="89">
        <f t="shared" ref="R162:S162" si="28">SUM(R152:R161)</f>
        <v>0</v>
      </c>
      <c r="S162" s="89">
        <f t="shared" si="28"/>
        <v>0</v>
      </c>
      <c r="U162" s="89"/>
      <c r="V162" s="89">
        <f>SUM(V152:V161)</f>
        <v>0</v>
      </c>
      <c r="W162" s="89">
        <f>SUM(W152:W161)</f>
        <v>0</v>
      </c>
      <c r="Y162" s="89"/>
      <c r="Z162" s="89">
        <f>SUM(Z152:Z161)</f>
        <v>0</v>
      </c>
      <c r="AA162" s="89">
        <f>SUM(AA152:AA161)</f>
        <v>0</v>
      </c>
      <c r="AC162" s="89"/>
      <c r="AD162" s="89">
        <f>SUM(AD152:AD161)</f>
        <v>0</v>
      </c>
      <c r="AE162" s="89">
        <f>SUM(AE152:AE161)</f>
        <v>0</v>
      </c>
      <c r="AG162" s="89"/>
      <c r="AH162" s="89">
        <f>SUM(AH152:AH161)</f>
        <v>0</v>
      </c>
      <c r="AI162" s="89">
        <f>SUM(AI152:AI161)</f>
        <v>0</v>
      </c>
      <c r="AJ162" s="311">
        <f>'c1a4'!O78</f>
        <v>0</v>
      </c>
      <c r="AL162" s="82" t="str">
        <f>'c1a4'!Q78</f>
        <v>Nota final</v>
      </c>
    </row>
    <row r="163" spans="2:38" ht="12" hidden="1" customHeight="1">
      <c r="B163" s="53"/>
      <c r="C163" s="53"/>
      <c r="D163" s="53"/>
      <c r="E163" s="55"/>
      <c r="F163" s="55"/>
      <c r="G163" s="96"/>
      <c r="H163" s="96"/>
      <c r="M163" s="89"/>
      <c r="N163" s="63"/>
      <c r="O163" s="89"/>
      <c r="Q163" s="89"/>
      <c r="R163" s="89"/>
      <c r="S163" s="89"/>
      <c r="U163" s="89"/>
      <c r="V163" s="89"/>
      <c r="W163" s="89"/>
      <c r="Y163" s="89"/>
      <c r="Z163" s="89"/>
      <c r="AA163" s="89"/>
      <c r="AC163" s="89"/>
      <c r="AD163" s="89"/>
      <c r="AE163" s="89"/>
      <c r="AG163" s="89"/>
      <c r="AH163" s="89"/>
      <c r="AI163" s="89"/>
      <c r="AJ163" s="311"/>
      <c r="AL163" s="82" t="str">
        <f>'c1a5'!Q78</f>
        <v>Nota final</v>
      </c>
    </row>
    <row r="164" spans="2:38" ht="12" hidden="1" customHeight="1">
      <c r="B164" s="53"/>
      <c r="C164" s="53"/>
      <c r="D164" s="53"/>
      <c r="E164" s="90"/>
      <c r="F164" s="55"/>
      <c r="G164" s="96"/>
      <c r="H164" s="96"/>
      <c r="M164" s="89"/>
      <c r="N164" s="63"/>
      <c r="O164" s="89"/>
      <c r="Q164" s="89"/>
      <c r="R164" s="89"/>
      <c r="S164" s="89"/>
      <c r="V164" s="89"/>
      <c r="W164" s="89"/>
      <c r="Z164" s="89"/>
      <c r="AA164" s="89"/>
      <c r="AD164" s="89"/>
      <c r="AE164" s="89"/>
      <c r="AH164" s="89"/>
      <c r="AI164" s="89"/>
      <c r="AJ164" s="82"/>
      <c r="AL164" s="82" t="str">
        <f>'c1a6'!Q78</f>
        <v>Nota final</v>
      </c>
    </row>
    <row r="165" spans="2:38" ht="12" hidden="1" customHeight="1">
      <c r="B165" s="53"/>
      <c r="C165" s="53"/>
      <c r="D165" s="53"/>
      <c r="E165" s="53"/>
      <c r="F165" s="90"/>
      <c r="G165" s="100"/>
      <c r="H165" s="100"/>
      <c r="I165" s="90"/>
      <c r="J165" s="90"/>
      <c r="K165" s="90"/>
      <c r="L165" s="90"/>
      <c r="M165" s="91"/>
      <c r="N165" s="118"/>
      <c r="O165" s="91"/>
      <c r="Q165" s="91"/>
      <c r="R165" s="91"/>
      <c r="S165" s="91"/>
      <c r="V165" s="91"/>
      <c r="W165" s="91"/>
      <c r="Y165" s="91"/>
      <c r="Z165" s="91"/>
      <c r="AA165" s="91"/>
      <c r="AC165" s="91"/>
      <c r="AD165" s="91"/>
      <c r="AE165" s="92"/>
      <c r="AH165" s="82"/>
      <c r="AJ165" s="82" t="str">
        <f>'c1a7'!Q78</f>
        <v>Nota final</v>
      </c>
    </row>
    <row r="166" spans="2:38" ht="12" hidden="1" customHeight="1">
      <c r="B166" s="53"/>
      <c r="C166" s="53"/>
      <c r="D166" s="53"/>
      <c r="E166" s="53"/>
      <c r="F166" s="53"/>
      <c r="G166" s="53"/>
      <c r="H166" s="53"/>
      <c r="N166" s="107"/>
      <c r="Q166" s="82"/>
      <c r="R166" s="82"/>
      <c r="V166" s="82"/>
      <c r="W166" s="82"/>
      <c r="Z166" s="82"/>
      <c r="AA166" s="82"/>
      <c r="AD166" s="82"/>
      <c r="AE166" s="82"/>
      <c r="AH166" s="82"/>
    </row>
    <row r="167" spans="2:38" ht="12" hidden="1" customHeight="1">
      <c r="B167" s="53"/>
      <c r="C167" s="53"/>
      <c r="D167" s="53"/>
      <c r="E167" s="53"/>
      <c r="F167" s="53"/>
      <c r="G167" s="53"/>
      <c r="H167" s="53"/>
      <c r="N167" s="107"/>
      <c r="Q167" s="82"/>
      <c r="R167" s="82"/>
      <c r="U167" s="82"/>
      <c r="V167" s="82"/>
      <c r="Y167" s="82"/>
      <c r="Z167" s="82"/>
      <c r="AB167" s="82"/>
      <c r="AC167" s="82"/>
      <c r="AE167" s="82"/>
    </row>
    <row r="168" spans="2:38" ht="12" hidden="1" customHeight="1">
      <c r="B168" s="53"/>
      <c r="C168" s="53"/>
      <c r="D168" s="53"/>
      <c r="E168" s="53"/>
      <c r="F168" s="53"/>
      <c r="G168" s="53"/>
      <c r="H168" s="53"/>
      <c r="N168" s="107"/>
      <c r="Q168" s="82"/>
      <c r="R168" s="82"/>
      <c r="T168" s="82"/>
      <c r="U168" s="82"/>
      <c r="W168" s="82"/>
      <c r="X168" s="82"/>
      <c r="Z168" s="82"/>
      <c r="AA168" s="82"/>
      <c r="AC168" s="82"/>
    </row>
    <row r="169" spans="2:38" ht="12" hidden="1" customHeight="1">
      <c r="B169" s="53"/>
      <c r="C169" s="53"/>
      <c r="D169" s="53"/>
      <c r="E169" s="53"/>
      <c r="F169" s="53"/>
      <c r="G169" s="53"/>
      <c r="H169" s="53"/>
      <c r="N169" s="107"/>
      <c r="Q169" s="82"/>
      <c r="R169" s="82"/>
      <c r="T169" s="82"/>
      <c r="U169" s="82"/>
      <c r="W169" s="82"/>
      <c r="X169" s="82"/>
      <c r="Z169" s="82"/>
      <c r="AA169" s="82"/>
      <c r="AC169" s="82"/>
    </row>
    <row r="170" spans="2:38" ht="12" hidden="1" customHeight="1">
      <c r="B170" s="53"/>
      <c r="C170" s="53"/>
      <c r="D170" s="53"/>
      <c r="E170" s="53"/>
      <c r="F170" s="53"/>
      <c r="G170" s="53"/>
      <c r="H170" s="53"/>
      <c r="N170" s="107"/>
      <c r="Q170" s="82"/>
      <c r="R170" s="82"/>
      <c r="T170" s="82"/>
      <c r="U170" s="82"/>
      <c r="W170" s="82"/>
      <c r="X170" s="82"/>
      <c r="Z170" s="82"/>
      <c r="AA170" s="82"/>
      <c r="AC170" s="82"/>
    </row>
    <row r="171" spans="2:38" ht="12" hidden="1" customHeight="1">
      <c r="B171" s="53"/>
      <c r="C171" s="53"/>
      <c r="D171" s="53"/>
      <c r="E171" s="53"/>
      <c r="F171" s="53"/>
      <c r="G171" s="53"/>
      <c r="H171" s="53"/>
      <c r="N171" s="107"/>
      <c r="Q171" s="82"/>
      <c r="R171" s="82"/>
      <c r="T171" s="82"/>
      <c r="U171" s="82"/>
      <c r="W171" s="82"/>
      <c r="X171" s="82"/>
      <c r="Z171" s="82"/>
      <c r="AA171" s="82"/>
      <c r="AC171" s="82"/>
    </row>
    <row r="172" spans="2:38" ht="12" hidden="1" customHeight="1">
      <c r="B172" s="53"/>
      <c r="C172" s="53"/>
      <c r="D172" s="53"/>
      <c r="E172" s="53"/>
      <c r="F172" s="53"/>
      <c r="G172" s="53"/>
      <c r="H172" s="53"/>
    </row>
    <row r="173" spans="2:38" ht="12" hidden="1" customHeight="1">
      <c r="B173" s="53"/>
      <c r="F173" s="53"/>
      <c r="G173" s="53"/>
      <c r="H173" s="53"/>
    </row>
  </sheetData>
  <sheetProtection password="EAEB" sheet="1" objects="1" scenarios="1"/>
  <mergeCells count="2">
    <mergeCell ref="B31:D32"/>
    <mergeCell ref="B33:D34"/>
  </mergeCells>
  <conditionalFormatting sqref="D24:D28">
    <cfRule type="iconSet" priority="40">
      <iconSet>
        <cfvo type="percent" val="0"/>
        <cfvo type="num" val="2"/>
        <cfvo type="num" val="4"/>
      </iconSet>
    </cfRule>
  </conditionalFormatting>
  <conditionalFormatting sqref="B33 F36:F37 I36:L37">
    <cfRule type="iconSet" priority="39">
      <iconSet>
        <cfvo type="percent" val="0"/>
        <cfvo type="num" val="2"/>
        <cfvo type="num" val="4"/>
      </iconSet>
    </cfRule>
  </conditionalFormatting>
  <conditionalFormatting sqref="D39:F40">
    <cfRule type="iconSet" priority="38">
      <iconSet>
        <cfvo type="percent" val="0"/>
        <cfvo type="num" val="2"/>
        <cfvo type="num" val="4"/>
      </iconSet>
    </cfRule>
  </conditionalFormatting>
  <conditionalFormatting sqref="P40:P49">
    <cfRule type="iconSet" priority="36">
      <iconSet>
        <cfvo type="percent" val="0"/>
        <cfvo type="num" val="2"/>
        <cfvo type="num" val="4"/>
      </iconSet>
    </cfRule>
  </conditionalFormatting>
  <conditionalFormatting sqref="B33">
    <cfRule type="iconSet" priority="35">
      <iconSet>
        <cfvo type="percent" val="0"/>
        <cfvo type="num" val="2"/>
        <cfvo type="num" val="4"/>
      </iconSet>
    </cfRule>
  </conditionalFormatting>
  <conditionalFormatting sqref="F42:F43 D41:E42">
    <cfRule type="iconSet" priority="34">
      <iconSet>
        <cfvo type="percent" val="0"/>
        <cfvo type="num" val="2"/>
        <cfvo type="num" val="4"/>
      </iconSet>
    </cfRule>
  </conditionalFormatting>
  <conditionalFormatting sqref="B33 E33:E34 F40 I40:L40">
    <cfRule type="iconSet" priority="33">
      <iconSet>
        <cfvo type="percent" val="0"/>
        <cfvo type="num" val="2"/>
        <cfvo type="num" val="4"/>
      </iconSet>
    </cfRule>
  </conditionalFormatting>
  <conditionalFormatting sqref="I40:L40 F40 E33:E34 B33">
    <cfRule type="iconSet" priority="32">
      <iconSet>
        <cfvo type="percent" val="0"/>
        <cfvo type="num" val="2"/>
        <cfvo type="num" val="4"/>
      </iconSet>
    </cfRule>
  </conditionalFormatting>
  <conditionalFormatting sqref="E33:E34 B33">
    <cfRule type="iconSet" priority="31">
      <iconSet>
        <cfvo type="percent" val="0"/>
        <cfvo type="num" val="2"/>
        <cfvo type="num" val="4"/>
      </iconSet>
    </cfRule>
  </conditionalFormatting>
  <conditionalFormatting sqref="K24:K33">
    <cfRule type="iconSet" priority="21">
      <iconSet>
        <cfvo type="percent" val="0"/>
        <cfvo type="num" val="2"/>
        <cfvo type="num" val="4"/>
      </iconSet>
    </cfRule>
  </conditionalFormatting>
  <conditionalFormatting sqref="J24:J33">
    <cfRule type="iconSet" priority="20">
      <iconSet>
        <cfvo type="percent" val="0"/>
        <cfvo type="num" val="2"/>
        <cfvo type="num" val="4"/>
      </iconSet>
    </cfRule>
  </conditionalFormatting>
  <conditionalFormatting sqref="P42:P49">
    <cfRule type="iconSet" priority="10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3" enableFormatConditionsCalculation="0"/>
  <dimension ref="A1:XFD173"/>
  <sheetViews>
    <sheetView showGridLines="0" showRowColHeaders="0" zoomScale="70" zoomScaleNormal="70" zoomScalePageLayoutView="70" workbookViewId="0"/>
  </sheetViews>
  <sheetFormatPr baseColWidth="10" defaultColWidth="0" defaultRowHeight="12" customHeight="1" zeroHeight="1" x14ac:dyDescent="0"/>
  <cols>
    <col min="1" max="1" width="2.83203125" style="55" customWidth="1"/>
    <col min="2" max="2" width="35.5" style="3" bestFit="1" customWidth="1"/>
    <col min="3" max="4" width="18.6640625" style="3" customWidth="1"/>
    <col min="5" max="5" width="25.5" style="3" bestFit="1" customWidth="1"/>
    <col min="6" max="6" width="6.1640625" style="3" customWidth="1"/>
    <col min="7" max="7" width="43.5" style="3" customWidth="1"/>
    <col min="8" max="8" width="25.5" style="3" customWidth="1"/>
    <col min="9" max="9" width="5.83203125" style="55" customWidth="1"/>
    <col min="10" max="10" width="38.5" style="55" customWidth="1"/>
    <col min="11" max="11" width="25.5" style="55" customWidth="1"/>
    <col min="12" max="12" width="6.33203125" style="55" customWidth="1"/>
    <col min="13" max="13" width="6.1640625" style="55" customWidth="1"/>
    <col min="14" max="14" width="5.83203125" style="56" customWidth="1"/>
    <col min="15" max="16" width="21.83203125" style="55" hidden="1" customWidth="1"/>
    <col min="17" max="17" width="23.5" style="55" hidden="1" customWidth="1"/>
    <col min="18" max="18" width="18.1640625" style="55" hidden="1" customWidth="1"/>
    <col min="19" max="19" width="19.6640625" style="55" hidden="1" customWidth="1"/>
    <col min="20" max="20" width="22.6640625" style="55" hidden="1" customWidth="1"/>
    <col min="21" max="24" width="11.5" style="55" hidden="1" customWidth="1"/>
    <col min="25" max="25" width="11.83203125" style="55" hidden="1" customWidth="1"/>
    <col min="26" max="27" width="11.5" style="55" hidden="1" customWidth="1"/>
    <col min="28" max="28" width="12.33203125" style="55" hidden="1" customWidth="1"/>
    <col min="29" max="29" width="13.1640625" style="55" hidden="1" customWidth="1"/>
    <col min="30" max="30" width="13.83203125" style="55" hidden="1" customWidth="1"/>
    <col min="31" max="31" width="14" style="55" hidden="1" customWidth="1"/>
    <col min="32" max="16384" width="0" style="55" hidden="1"/>
  </cols>
  <sheetData>
    <row r="1" spans="1:16" s="8" customFormat="1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20"/>
    </row>
    <row r="2" spans="1:16" s="8" customFormat="1">
      <c r="A2" s="119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0"/>
    </row>
    <row r="3" spans="1:16" s="8" customFormat="1">
      <c r="A3" s="119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0"/>
    </row>
    <row r="4" spans="1:16" s="8" customFormat="1">
      <c r="A4" s="119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0"/>
    </row>
    <row r="5" spans="1:16" s="8" customFormat="1">
      <c r="A5" s="119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0"/>
    </row>
    <row r="6" spans="1:16" s="8" customFormat="1">
      <c r="A6" s="119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0"/>
      <c r="O6" s="95"/>
      <c r="P6" s="95"/>
    </row>
    <row r="7" spans="1:16" s="8" customFormat="1">
      <c r="A7" s="119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2"/>
      <c r="O7" s="95"/>
      <c r="P7" s="95"/>
    </row>
    <row r="8" spans="1:16" s="8" customFormat="1">
      <c r="A8" s="119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2"/>
      <c r="O8" s="95"/>
      <c r="P8" s="95"/>
    </row>
    <row r="9" spans="1:16" s="8" customFormat="1">
      <c r="A9" s="119"/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2"/>
      <c r="O9" s="95"/>
      <c r="P9" s="95"/>
    </row>
    <row r="10" spans="1:16" s="8" customFormat="1">
      <c r="A10" s="119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2"/>
      <c r="O10" s="95"/>
      <c r="P10" s="95"/>
    </row>
    <row r="11" spans="1:16" s="8" customFormat="1">
      <c r="A11" s="119"/>
      <c r="B11" s="121"/>
      <c r="C11" s="121"/>
      <c r="D11" s="123"/>
      <c r="E11" s="121"/>
      <c r="F11" s="121"/>
      <c r="G11" s="121"/>
      <c r="H11" s="121"/>
      <c r="I11" s="121"/>
      <c r="J11" s="121"/>
      <c r="K11" s="121"/>
      <c r="L11" s="121"/>
      <c r="M11" s="121"/>
      <c r="N11" s="122"/>
      <c r="O11" s="95"/>
      <c r="P11" s="95"/>
    </row>
    <row r="12" spans="1:16" s="8" customFormat="1">
      <c r="A12" s="119"/>
      <c r="B12" s="121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0"/>
    </row>
    <row r="13" spans="1:16" s="8" customFormat="1">
      <c r="A13" s="119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0"/>
    </row>
    <row r="14" spans="1:16" s="8" customFormat="1">
      <c r="A14" s="119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0"/>
    </row>
    <row r="15" spans="1:16" s="8" customFormat="1">
      <c r="A15" s="119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0"/>
    </row>
    <row r="16" spans="1:16" s="8" customFormat="1" ht="24.75" customHeight="1">
      <c r="A16" s="119"/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0"/>
    </row>
    <row r="17" spans="1:19" s="8" customFormat="1">
      <c r="A17" s="119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0"/>
    </row>
    <row r="18" spans="1:19" s="8" customFormat="1">
      <c r="A18" s="119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0"/>
      <c r="Q18" s="52"/>
    </row>
    <row r="19" spans="1:19" s="8" customFormat="1">
      <c r="A19" s="119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0"/>
    </row>
    <row r="20" spans="1:19" s="8" customFormat="1">
      <c r="A20" s="119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0"/>
    </row>
    <row r="21" spans="1:19" s="8" customFormat="1">
      <c r="A21" s="119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0"/>
    </row>
    <row r="22" spans="1:19" s="8" customFormat="1">
      <c r="A22" s="119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0"/>
    </row>
    <row r="23" spans="1:19" s="8" customFormat="1" ht="21.75" customHeight="1">
      <c r="A23" s="119"/>
      <c r="B23" s="124" t="s">
        <v>109</v>
      </c>
      <c r="C23" s="125" t="s">
        <v>106</v>
      </c>
      <c r="D23" s="125" t="s">
        <v>110</v>
      </c>
      <c r="E23" s="381" t="s">
        <v>111</v>
      </c>
      <c r="F23" s="121"/>
      <c r="G23" s="126" t="s">
        <v>113</v>
      </c>
      <c r="H23" s="127">
        <f>SUM(AC100:AC109)</f>
        <v>0</v>
      </c>
      <c r="I23" s="121"/>
      <c r="J23" s="124" t="s">
        <v>126</v>
      </c>
      <c r="K23" s="124" t="s">
        <v>110</v>
      </c>
      <c r="L23" s="121"/>
      <c r="M23" s="128"/>
      <c r="N23" s="129"/>
    </row>
    <row r="24" spans="1:19" s="8" customFormat="1" ht="21" customHeight="1">
      <c r="A24" s="119"/>
      <c r="B24" s="130" t="s">
        <v>0</v>
      </c>
      <c r="C24" s="131">
        <f>O146</f>
        <v>0.19999999999999998</v>
      </c>
      <c r="D24" s="132" t="str">
        <f>IFERROR(P146,"")</f>
        <v/>
      </c>
      <c r="E24" s="141">
        <f t="shared" ref="E24:E28" si="0">IFERROR(C24*D24,0)</f>
        <v>0</v>
      </c>
      <c r="F24" s="121"/>
      <c r="G24" s="134" t="s">
        <v>114</v>
      </c>
      <c r="H24" s="135">
        <f>AI162</f>
        <v>0</v>
      </c>
      <c r="I24" s="121"/>
      <c r="J24" s="136" t="str">
        <f t="shared" ref="J24:J33" si="1">VLOOKUP(O24,$R$24:$S$33,2,FALSE)</f>
        <v/>
      </c>
      <c r="K24" s="137">
        <f>ROUNDDOWN(O24,2)</f>
        <v>1</v>
      </c>
      <c r="O24" s="8">
        <f>LARGE($R$24:$R$33,1)</f>
        <v>1.0000000098999999</v>
      </c>
      <c r="P24" s="375">
        <f t="shared" ref="P24:P33" si="2">Q40</f>
        <v>1</v>
      </c>
      <c r="Q24" s="8">
        <f>1.0000000099</f>
        <v>1.0000000098999999</v>
      </c>
      <c r="R24" s="8">
        <f>P24*Q24</f>
        <v>1.0000000098999999</v>
      </c>
      <c r="S24" s="374" t="str">
        <f t="shared" ref="S24:S33" si="3">P40</f>
        <v/>
      </c>
    </row>
    <row r="25" spans="1:19" s="8" customFormat="1" ht="21" customHeight="1">
      <c r="A25" s="119"/>
      <c r="B25" s="138" t="s">
        <v>1</v>
      </c>
      <c r="C25" s="139">
        <f>S146</f>
        <v>0.19999999999999998</v>
      </c>
      <c r="D25" s="140" t="str">
        <f>IFERROR(T146,"")</f>
        <v/>
      </c>
      <c r="E25" s="141">
        <f>IFERROR(C25*D25,0)</f>
        <v>0</v>
      </c>
      <c r="F25" s="121"/>
      <c r="G25" s="142" t="s">
        <v>112</v>
      </c>
      <c r="H25" s="143">
        <f>H23-H24</f>
        <v>0</v>
      </c>
      <c r="I25" s="121"/>
      <c r="J25" s="136" t="str">
        <f t="shared" si="1"/>
        <v/>
      </c>
      <c r="K25" s="137">
        <f t="shared" ref="K25:K33" si="4">ROUNDDOWN(O25,2)</f>
        <v>1</v>
      </c>
      <c r="O25" s="8">
        <f>LARGE($R$24:$R$33,2)</f>
        <v>1.0000000091000001</v>
      </c>
      <c r="P25" s="375">
        <f t="shared" si="2"/>
        <v>1</v>
      </c>
      <c r="Q25" s="8">
        <f>1.0000000091</f>
        <v>1.0000000091000001</v>
      </c>
      <c r="R25" s="8">
        <f t="shared" ref="R25:R33" si="5">P25*Q25</f>
        <v>1.0000000091000001</v>
      </c>
      <c r="S25" s="374" t="str">
        <f t="shared" si="3"/>
        <v/>
      </c>
    </row>
    <row r="26" spans="1:19" s="8" customFormat="1" ht="21" customHeight="1">
      <c r="A26" s="119"/>
      <c r="B26" s="138" t="s">
        <v>2</v>
      </c>
      <c r="C26" s="139">
        <f>W146</f>
        <v>0.19999999999999998</v>
      </c>
      <c r="D26" s="140" t="str">
        <f>IFERROR(X146,"")</f>
        <v/>
      </c>
      <c r="E26" s="141">
        <f t="shared" si="0"/>
        <v>0</v>
      </c>
      <c r="F26" s="121"/>
      <c r="G26" s="145"/>
      <c r="H26" s="146"/>
      <c r="I26" s="121"/>
      <c r="J26" s="136" t="str">
        <f t="shared" si="1"/>
        <v/>
      </c>
      <c r="K26" s="137">
        <f t="shared" si="4"/>
        <v>1</v>
      </c>
      <c r="O26" s="8">
        <f>LARGE($R$24:$R$33,3)</f>
        <v>1.0000000088000001</v>
      </c>
      <c r="P26" s="375">
        <f t="shared" si="2"/>
        <v>1</v>
      </c>
      <c r="Q26" s="8">
        <f>1.0000000088</f>
        <v>1.0000000088000001</v>
      </c>
      <c r="R26" s="8">
        <f t="shared" si="5"/>
        <v>1.0000000088000001</v>
      </c>
      <c r="S26" s="374" t="str">
        <f t="shared" si="3"/>
        <v/>
      </c>
    </row>
    <row r="27" spans="1:19" s="8" customFormat="1" ht="21" customHeight="1">
      <c r="A27" s="119"/>
      <c r="B27" s="138" t="s">
        <v>33</v>
      </c>
      <c r="C27" s="139">
        <f>AA146</f>
        <v>0.19999999999999998</v>
      </c>
      <c r="D27" s="140" t="str">
        <f>IFERROR(AB146,"")</f>
        <v/>
      </c>
      <c r="E27" s="141">
        <f t="shared" si="0"/>
        <v>0</v>
      </c>
      <c r="F27" s="121"/>
      <c r="G27" s="145"/>
      <c r="H27" s="330" t="str">
        <f>IF(B33=AH147,"","ERRO!")</f>
        <v/>
      </c>
      <c r="I27" s="121"/>
      <c r="J27" s="136" t="str">
        <f t="shared" si="1"/>
        <v/>
      </c>
      <c r="K27" s="137">
        <f t="shared" si="4"/>
        <v>1</v>
      </c>
      <c r="O27" s="8">
        <f>LARGE($R$24:$R$33,4)</f>
        <v>1.0000000077</v>
      </c>
      <c r="P27" s="375">
        <f t="shared" si="2"/>
        <v>1</v>
      </c>
      <c r="Q27" s="8">
        <f>1.0000000077</f>
        <v>1.0000000077</v>
      </c>
      <c r="R27" s="8">
        <f t="shared" si="5"/>
        <v>1.0000000077</v>
      </c>
      <c r="S27" s="374" t="str">
        <f t="shared" si="3"/>
        <v/>
      </c>
    </row>
    <row r="28" spans="1:19" s="8" customFormat="1" ht="21" customHeight="1">
      <c r="A28" s="119"/>
      <c r="B28" s="147" t="s">
        <v>32</v>
      </c>
      <c r="C28" s="148">
        <f>AE146</f>
        <v>0.19999999999999998</v>
      </c>
      <c r="D28" s="149">
        <f>IFERROR(AF146,"")</f>
        <v>5</v>
      </c>
      <c r="E28" s="150">
        <f t="shared" si="0"/>
        <v>0.99999999999999989</v>
      </c>
      <c r="F28" s="121"/>
      <c r="I28" s="121"/>
      <c r="J28" s="136" t="str">
        <f t="shared" si="1"/>
        <v/>
      </c>
      <c r="K28" s="137">
        <f t="shared" si="4"/>
        <v>1</v>
      </c>
      <c r="O28" s="8">
        <f>LARGE($R$24:$R$33,5)</f>
        <v>1.0000000066000001</v>
      </c>
      <c r="P28" s="375">
        <f t="shared" si="2"/>
        <v>1</v>
      </c>
      <c r="Q28" s="8">
        <f>1.0000000066</f>
        <v>1.0000000066000001</v>
      </c>
      <c r="R28" s="8">
        <f t="shared" si="5"/>
        <v>1.0000000066000001</v>
      </c>
      <c r="S28" s="374" t="str">
        <f t="shared" si="3"/>
        <v/>
      </c>
    </row>
    <row r="29" spans="1:19" s="8" customFormat="1" ht="21" customHeight="1">
      <c r="A29" s="119"/>
      <c r="B29" s="152" t="s">
        <v>29</v>
      </c>
      <c r="C29" s="153">
        <f>SUM(C24:C28)</f>
        <v>0.99999999999999989</v>
      </c>
      <c r="D29" s="154"/>
      <c r="E29" s="164">
        <f>IF(SUM(E24:E28)=0,"",SUM(E24:E28))</f>
        <v>0.99999999999999989</v>
      </c>
      <c r="F29" s="121"/>
      <c r="I29" s="121"/>
      <c r="J29" s="136" t="str">
        <f t="shared" si="1"/>
        <v/>
      </c>
      <c r="K29" s="137">
        <f t="shared" si="4"/>
        <v>1</v>
      </c>
      <c r="O29" s="8">
        <f>LARGE($R$24:$R$33,6)</f>
        <v>1.0000000055</v>
      </c>
      <c r="P29" s="375">
        <f t="shared" si="2"/>
        <v>1</v>
      </c>
      <c r="Q29" s="8">
        <f>1.0000000055</f>
        <v>1.0000000055</v>
      </c>
      <c r="R29" s="8">
        <f t="shared" si="5"/>
        <v>1.0000000055</v>
      </c>
      <c r="S29" s="374" t="str">
        <f t="shared" si="3"/>
        <v/>
      </c>
    </row>
    <row r="30" spans="1:19" s="8" customFormat="1" ht="21" customHeight="1">
      <c r="A30" s="119"/>
      <c r="B30" s="121"/>
      <c r="C30" s="121"/>
      <c r="D30" s="121"/>
      <c r="E30" s="121"/>
      <c r="F30" s="121"/>
      <c r="I30" s="121"/>
      <c r="J30" s="136" t="str">
        <f t="shared" si="1"/>
        <v/>
      </c>
      <c r="K30" s="137">
        <f t="shared" si="4"/>
        <v>1</v>
      </c>
      <c r="O30" s="8">
        <f>LARGE($R$24:$R$33,7)</f>
        <v>1.0000000043999999</v>
      </c>
      <c r="P30" s="375">
        <f t="shared" si="2"/>
        <v>1</v>
      </c>
      <c r="Q30" s="8">
        <f>1.0000000044</f>
        <v>1.0000000043999999</v>
      </c>
      <c r="R30" s="8">
        <f t="shared" si="5"/>
        <v>1.0000000043999999</v>
      </c>
      <c r="S30" s="374" t="str">
        <f t="shared" si="3"/>
        <v/>
      </c>
    </row>
    <row r="31" spans="1:19" s="8" customFormat="1" ht="21" customHeight="1">
      <c r="A31" s="119"/>
      <c r="B31" s="514" t="s">
        <v>127</v>
      </c>
      <c r="C31" s="515"/>
      <c r="D31" s="516"/>
      <c r="E31" s="156"/>
      <c r="F31" s="121"/>
      <c r="I31" s="121"/>
      <c r="J31" s="136" t="str">
        <f t="shared" si="1"/>
        <v/>
      </c>
      <c r="K31" s="137">
        <f t="shared" si="4"/>
        <v>1</v>
      </c>
      <c r="O31" s="8">
        <f>LARGE($R$24:$R$33,8)</f>
        <v>1.0000000033000001</v>
      </c>
      <c r="P31" s="375">
        <f t="shared" si="2"/>
        <v>1</v>
      </c>
      <c r="Q31" s="8">
        <f>1.0000000033</f>
        <v>1.0000000033000001</v>
      </c>
      <c r="R31" s="8">
        <f t="shared" si="5"/>
        <v>1.0000000033000001</v>
      </c>
      <c r="S31" s="374" t="str">
        <f t="shared" si="3"/>
        <v/>
      </c>
    </row>
    <row r="32" spans="1:19" s="8" customFormat="1" ht="21" customHeight="1">
      <c r="A32" s="119"/>
      <c r="B32" s="517"/>
      <c r="C32" s="518"/>
      <c r="D32" s="519"/>
      <c r="E32" s="156"/>
      <c r="F32" s="121"/>
      <c r="I32" s="121"/>
      <c r="J32" s="136" t="str">
        <f t="shared" si="1"/>
        <v/>
      </c>
      <c r="K32" s="137">
        <f t="shared" si="4"/>
        <v>1</v>
      </c>
      <c r="O32" s="8">
        <f>LARGE($R$24:$R$33,9)</f>
        <v>1.0000000022</v>
      </c>
      <c r="P32" s="375">
        <f t="shared" si="2"/>
        <v>1</v>
      </c>
      <c r="Q32" s="8">
        <f>1.0000000022</f>
        <v>1.0000000022</v>
      </c>
      <c r="R32" s="8">
        <f t="shared" si="5"/>
        <v>1.0000000022</v>
      </c>
      <c r="S32" s="374" t="str">
        <f t="shared" si="3"/>
        <v/>
      </c>
    </row>
    <row r="33" spans="1:16384" s="8" customFormat="1" ht="21" customHeight="1">
      <c r="A33" s="119"/>
      <c r="B33" s="520">
        <f>E29</f>
        <v>0.99999999999999989</v>
      </c>
      <c r="C33" s="521"/>
      <c r="D33" s="522"/>
      <c r="E33" s="167"/>
      <c r="F33" s="121"/>
      <c r="I33" s="121"/>
      <c r="J33" s="384" t="str">
        <f t="shared" si="1"/>
        <v/>
      </c>
      <c r="K33" s="385">
        <f t="shared" si="4"/>
        <v>1</v>
      </c>
      <c r="O33" s="8">
        <f>LARGE($R$24:$R$33,10)</f>
        <v>1.0000000011000001</v>
      </c>
      <c r="P33" s="375">
        <f t="shared" si="2"/>
        <v>1</v>
      </c>
      <c r="Q33" s="8">
        <f>1.0000000011</f>
        <v>1.0000000011000001</v>
      </c>
      <c r="R33" s="8">
        <f t="shared" si="5"/>
        <v>1.0000000011000001</v>
      </c>
      <c r="S33" s="374" t="str">
        <f t="shared" si="3"/>
        <v/>
      </c>
    </row>
    <row r="34" spans="1:16384" s="8" customFormat="1" ht="23">
      <c r="A34" s="119"/>
      <c r="B34" s="523"/>
      <c r="C34" s="526"/>
      <c r="D34" s="527"/>
      <c r="E34" s="157"/>
      <c r="F34" s="121"/>
      <c r="I34" s="121"/>
      <c r="J34" s="121"/>
      <c r="K34" s="121"/>
      <c r="L34" s="121"/>
      <c r="M34" s="121"/>
      <c r="N34" s="120"/>
    </row>
    <row r="35" spans="1:16384" s="8" customFormat="1" ht="20.25" customHeight="1">
      <c r="A35" s="119"/>
      <c r="B35" s="121"/>
      <c r="C35" s="160"/>
      <c r="D35" s="160"/>
      <c r="E35" s="160"/>
      <c r="F35" s="121"/>
      <c r="I35" s="161"/>
      <c r="J35" s="161"/>
      <c r="K35" s="161"/>
      <c r="L35" s="161"/>
      <c r="M35" s="161"/>
      <c r="N35" s="162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</row>
    <row r="36" spans="1:16384" s="56" customFormat="1" hidden="1">
      <c r="A36" s="112"/>
      <c r="B36" s="3"/>
      <c r="C36" s="3"/>
      <c r="D36" s="3"/>
      <c r="E36" s="3"/>
      <c r="F36" s="3"/>
      <c r="I36" s="55"/>
      <c r="J36" s="55"/>
      <c r="K36" s="55"/>
      <c r="L36" s="55"/>
      <c r="M36" s="55"/>
      <c r="N36" s="113"/>
      <c r="P36" s="96"/>
      <c r="Q36" s="96"/>
      <c r="R36" s="55"/>
      <c r="S36" s="55"/>
    </row>
    <row r="37" spans="1:16384" s="56" customFormat="1" hidden="1">
      <c r="A37" s="112"/>
      <c r="B37" s="3"/>
      <c r="C37" s="8"/>
      <c r="D37" s="8"/>
      <c r="E37" s="8"/>
      <c r="F37" s="8"/>
      <c r="M37" s="55"/>
      <c r="N37" s="114"/>
      <c r="O37" s="115"/>
      <c r="P37" s="151"/>
      <c r="Q37" s="166" t="e">
        <f>IF(AI146=AH147,"","ERRO!")</f>
        <v>#VALUE!</v>
      </c>
      <c r="R37" s="55"/>
      <c r="S37" s="55"/>
    </row>
    <row r="38" spans="1:16384" s="56" customFormat="1" hidden="1">
      <c r="A38" s="113"/>
      <c r="B38" s="8"/>
      <c r="C38" s="113"/>
      <c r="D38" s="113"/>
      <c r="E38" s="113"/>
      <c r="F38" s="8"/>
      <c r="N38" s="114"/>
      <c r="O38" s="115"/>
      <c r="P38" s="342"/>
      <c r="Q38" s="342" t="str">
        <f>IF(E29=B33,"","ERRO!")</f>
        <v/>
      </c>
      <c r="R38" s="55"/>
      <c r="S38" s="55"/>
    </row>
    <row r="39" spans="1:16384" ht="13.5" hidden="1" customHeight="1">
      <c r="A39" s="112"/>
      <c r="B39" s="112"/>
      <c r="C39" s="56"/>
      <c r="D39" s="56"/>
      <c r="E39" s="56"/>
      <c r="F39" s="112"/>
      <c r="I39" s="112"/>
      <c r="J39" s="112"/>
      <c r="K39" s="112"/>
      <c r="L39" s="112"/>
      <c r="M39" s="112"/>
      <c r="N39" s="113"/>
      <c r="O39" s="112"/>
      <c r="P39" s="447" t="s">
        <v>126</v>
      </c>
      <c r="Q39" s="448" t="s">
        <v>110</v>
      </c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  <c r="IW39" s="38"/>
      <c r="IX39" s="38"/>
      <c r="IY39" s="38"/>
      <c r="IZ39" s="38"/>
      <c r="JA39" s="38"/>
      <c r="JB39" s="38"/>
      <c r="JC39" s="38"/>
      <c r="JD39" s="38"/>
      <c r="JE39" s="38"/>
      <c r="JF39" s="38"/>
      <c r="JG39" s="38"/>
      <c r="JH39" s="38"/>
      <c r="JI39" s="38"/>
      <c r="JJ39" s="38"/>
      <c r="JK39" s="38"/>
      <c r="JL39" s="38"/>
      <c r="JM39" s="38"/>
      <c r="JN39" s="38"/>
      <c r="JO39" s="38"/>
      <c r="JP39" s="38"/>
      <c r="JQ39" s="38"/>
      <c r="JR39" s="38"/>
      <c r="JS39" s="38"/>
      <c r="JT39" s="38"/>
      <c r="JU39" s="38"/>
      <c r="JV39" s="38"/>
      <c r="JW39" s="38"/>
      <c r="JX39" s="38"/>
      <c r="JY39" s="38"/>
      <c r="JZ39" s="38"/>
      <c r="KA39" s="38"/>
      <c r="KB39" s="38"/>
      <c r="KC39" s="38"/>
      <c r="KD39" s="38"/>
      <c r="KE39" s="38"/>
      <c r="KF39" s="38"/>
      <c r="KG39" s="38"/>
      <c r="KH39" s="38"/>
      <c r="KI39" s="38"/>
      <c r="KJ39" s="38"/>
      <c r="KK39" s="38"/>
      <c r="KL39" s="38"/>
      <c r="KM39" s="38"/>
      <c r="KN39" s="38"/>
      <c r="KO39" s="38"/>
      <c r="KP39" s="38"/>
      <c r="KQ39" s="38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8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8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8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38"/>
      <c r="NT39" s="38"/>
      <c r="NU39" s="38"/>
      <c r="NV39" s="38"/>
      <c r="NW39" s="38"/>
      <c r="NX39" s="38"/>
      <c r="NY39" s="38"/>
      <c r="NZ39" s="38"/>
      <c r="OA39" s="38"/>
      <c r="OB39" s="38"/>
      <c r="OC39" s="38"/>
      <c r="OD39" s="38"/>
      <c r="OE39" s="38"/>
      <c r="OF39" s="38"/>
      <c r="OG39" s="38"/>
      <c r="OH39" s="38"/>
      <c r="OI39" s="38"/>
      <c r="OJ39" s="38"/>
      <c r="OK39" s="38"/>
      <c r="OL39" s="38"/>
      <c r="OM39" s="38"/>
      <c r="ON39" s="38"/>
      <c r="OO39" s="38"/>
      <c r="OP39" s="38"/>
      <c r="OQ39" s="38"/>
      <c r="OR39" s="38"/>
      <c r="OS39" s="38"/>
      <c r="OT39" s="38"/>
      <c r="OU39" s="38"/>
      <c r="OV39" s="38"/>
      <c r="OW39" s="38"/>
      <c r="OX39" s="38"/>
      <c r="OY39" s="38"/>
      <c r="OZ39" s="38"/>
      <c r="PA39" s="38"/>
      <c r="PB39" s="38"/>
      <c r="PC39" s="38"/>
      <c r="PD39" s="38"/>
      <c r="PE39" s="38"/>
      <c r="PF39" s="38"/>
      <c r="PG39" s="38"/>
      <c r="PH39" s="38"/>
      <c r="PI39" s="38"/>
      <c r="PJ39" s="38"/>
      <c r="PK39" s="38"/>
      <c r="PL39" s="38"/>
      <c r="PM39" s="38"/>
      <c r="PN39" s="38"/>
      <c r="PO39" s="38"/>
      <c r="PP39" s="38"/>
      <c r="PQ39" s="38"/>
      <c r="PR39" s="38"/>
      <c r="PS39" s="38"/>
      <c r="PT39" s="38"/>
      <c r="PU39" s="38"/>
      <c r="PV39" s="38"/>
      <c r="PW39" s="38"/>
      <c r="PX39" s="38"/>
      <c r="PY39" s="38"/>
      <c r="PZ39" s="38"/>
      <c r="QA39" s="38"/>
      <c r="QB39" s="38"/>
      <c r="QC39" s="38"/>
      <c r="QD39" s="38"/>
      <c r="QE39" s="38"/>
      <c r="QF39" s="38"/>
      <c r="QG39" s="38"/>
      <c r="QH39" s="38"/>
      <c r="QI39" s="38"/>
      <c r="QJ39" s="38"/>
      <c r="QK39" s="38"/>
      <c r="QL39" s="38"/>
      <c r="QM39" s="38"/>
      <c r="QN39" s="38"/>
      <c r="QO39" s="38"/>
      <c r="QP39" s="38"/>
      <c r="QQ39" s="38"/>
      <c r="QR39" s="38"/>
      <c r="QS39" s="38"/>
      <c r="QT39" s="38"/>
      <c r="QU39" s="38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8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8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8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8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8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8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8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8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8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8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8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8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8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8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8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8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8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8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8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E39" s="38"/>
      <c r="AGF39" s="38"/>
      <c r="AGG39" s="38"/>
      <c r="AGH39" s="38"/>
      <c r="AGI39" s="38"/>
      <c r="AGJ39" s="38"/>
      <c r="AGK39" s="38"/>
      <c r="AGL39" s="38"/>
      <c r="AGM39" s="38"/>
      <c r="AGN39" s="38"/>
      <c r="AGO39" s="38"/>
      <c r="AGP39" s="38"/>
      <c r="AGQ39" s="38"/>
      <c r="AGR39" s="38"/>
      <c r="AGS39" s="38"/>
      <c r="AGT39" s="38"/>
      <c r="AGU39" s="38"/>
      <c r="AGV39" s="38"/>
      <c r="AGW39" s="38"/>
      <c r="AGX39" s="38"/>
      <c r="AGY39" s="38"/>
      <c r="AGZ39" s="38"/>
      <c r="AHA39" s="38"/>
      <c r="AHB39" s="38"/>
      <c r="AHC39" s="38"/>
      <c r="AHD39" s="38"/>
      <c r="AHE39" s="38"/>
      <c r="AHF39" s="38"/>
      <c r="AHG39" s="38"/>
      <c r="AHH39" s="38"/>
      <c r="AHI39" s="38"/>
      <c r="AHJ39" s="38"/>
      <c r="AHK39" s="38"/>
      <c r="AHL39" s="38"/>
      <c r="AHM39" s="38"/>
      <c r="AHN39" s="38"/>
      <c r="AHO39" s="38"/>
      <c r="AHP39" s="38"/>
      <c r="AHQ39" s="38"/>
      <c r="AHR39" s="38"/>
      <c r="AHS39" s="38"/>
      <c r="AHT39" s="38"/>
      <c r="AHU39" s="38"/>
      <c r="AHV39" s="38"/>
      <c r="AHW39" s="38"/>
      <c r="AHX39" s="38"/>
      <c r="AHY39" s="38"/>
      <c r="AHZ39" s="38"/>
      <c r="AIA39" s="38"/>
      <c r="AIB39" s="38"/>
      <c r="AIC39" s="38"/>
      <c r="AID39" s="38"/>
      <c r="AIE39" s="38"/>
      <c r="AIF39" s="38"/>
      <c r="AIG39" s="38"/>
      <c r="AIH39" s="38"/>
      <c r="AII39" s="38"/>
      <c r="AIJ39" s="38"/>
      <c r="AIK39" s="38"/>
      <c r="AIL39" s="38"/>
      <c r="AIM39" s="38"/>
      <c r="AIN39" s="38"/>
      <c r="AIO39" s="38"/>
      <c r="AIP39" s="38"/>
      <c r="AIQ39" s="38"/>
      <c r="AIR39" s="38"/>
      <c r="AIS39" s="38"/>
      <c r="AIT39" s="38"/>
      <c r="AIU39" s="38"/>
      <c r="AIV39" s="38"/>
      <c r="AIW39" s="38"/>
      <c r="AIX39" s="38"/>
      <c r="AIY39" s="38"/>
      <c r="AIZ39" s="38"/>
      <c r="AJA39" s="38"/>
      <c r="AJB39" s="38"/>
      <c r="AJC39" s="38"/>
      <c r="AJD39" s="38"/>
      <c r="AJE39" s="38"/>
      <c r="AJF39" s="38"/>
      <c r="AJG39" s="38"/>
      <c r="AJH39" s="38"/>
      <c r="AJI39" s="38"/>
      <c r="AJJ39" s="38"/>
      <c r="AJK39" s="38"/>
      <c r="AJL39" s="38"/>
      <c r="AJM39" s="38"/>
      <c r="AJN39" s="38"/>
      <c r="AJO39" s="38"/>
      <c r="AJP39" s="38"/>
      <c r="AJQ39" s="38"/>
      <c r="AJR39" s="38"/>
      <c r="AJS39" s="38"/>
      <c r="AJT39" s="38"/>
      <c r="AJU39" s="38"/>
      <c r="AJV39" s="38"/>
      <c r="AJW39" s="38"/>
      <c r="AJX39" s="38"/>
      <c r="AJY39" s="38"/>
      <c r="AJZ39" s="38"/>
      <c r="AKA39" s="38"/>
      <c r="AKB39" s="38"/>
      <c r="AKC39" s="38"/>
      <c r="AKD39" s="38"/>
      <c r="AKE39" s="38"/>
      <c r="AKF39" s="38"/>
      <c r="AKG39" s="38"/>
      <c r="AKH39" s="38"/>
      <c r="AKI39" s="38"/>
      <c r="AKJ39" s="38"/>
      <c r="AKK39" s="38"/>
      <c r="AKL39" s="38"/>
      <c r="AKM39" s="38"/>
      <c r="AKN39" s="38"/>
      <c r="AKO39" s="38"/>
      <c r="AKP39" s="38"/>
      <c r="AKQ39" s="38"/>
      <c r="AKR39" s="38"/>
      <c r="AKS39" s="38"/>
      <c r="AKT39" s="38"/>
      <c r="AKU39" s="38"/>
      <c r="AKV39" s="38"/>
      <c r="AKW39" s="38"/>
      <c r="AKX39" s="38"/>
      <c r="AKY39" s="38"/>
      <c r="AKZ39" s="38"/>
      <c r="ALA39" s="38"/>
      <c r="ALB39" s="38"/>
      <c r="ALC39" s="38"/>
      <c r="ALD39" s="38"/>
      <c r="ALE39" s="38"/>
      <c r="ALF39" s="38"/>
      <c r="ALG39" s="38"/>
      <c r="ALH39" s="38"/>
      <c r="ALI39" s="38"/>
      <c r="ALJ39" s="38"/>
      <c r="ALK39" s="38"/>
      <c r="ALL39" s="38"/>
      <c r="ALM39" s="38"/>
      <c r="ALN39" s="38"/>
      <c r="ALO39" s="38"/>
      <c r="ALP39" s="38"/>
      <c r="ALQ39" s="38"/>
      <c r="ALR39" s="38"/>
      <c r="ALS39" s="38"/>
      <c r="ALT39" s="38"/>
      <c r="ALU39" s="38"/>
      <c r="ALV39" s="38"/>
      <c r="ALW39" s="38"/>
      <c r="ALX39" s="38"/>
      <c r="ALY39" s="38"/>
      <c r="ALZ39" s="38"/>
      <c r="AMA39" s="38"/>
      <c r="AMB39" s="38"/>
      <c r="AMC39" s="38"/>
      <c r="AMD39" s="38"/>
      <c r="AME39" s="38"/>
      <c r="AMF39" s="38"/>
      <c r="AMG39" s="38"/>
      <c r="AMH39" s="38"/>
      <c r="AMI39" s="38"/>
      <c r="AMJ39" s="38"/>
      <c r="AMK39" s="38"/>
      <c r="AML39" s="38"/>
      <c r="AMM39" s="38"/>
      <c r="AMN39" s="38"/>
      <c r="AMO39" s="38"/>
      <c r="AMP39" s="38"/>
      <c r="AMQ39" s="38"/>
      <c r="AMR39" s="38"/>
      <c r="AMS39" s="38"/>
      <c r="AMT39" s="38"/>
      <c r="AMU39" s="38"/>
      <c r="AMV39" s="38"/>
      <c r="AMW39" s="38"/>
      <c r="AMX39" s="38"/>
      <c r="AMY39" s="38"/>
      <c r="AMZ39" s="38"/>
      <c r="ANA39" s="38"/>
      <c r="ANB39" s="38"/>
      <c r="ANC39" s="38"/>
      <c r="AND39" s="38"/>
      <c r="ANE39" s="38"/>
      <c r="ANF39" s="38"/>
      <c r="ANG39" s="38"/>
      <c r="ANH39" s="38"/>
      <c r="ANI39" s="38"/>
      <c r="ANJ39" s="38"/>
      <c r="ANK39" s="38"/>
      <c r="ANL39" s="38"/>
      <c r="ANM39" s="38"/>
      <c r="ANN39" s="38"/>
      <c r="ANO39" s="38"/>
      <c r="ANP39" s="38"/>
      <c r="ANQ39" s="38"/>
      <c r="ANR39" s="38"/>
      <c r="ANS39" s="38"/>
      <c r="ANT39" s="38"/>
      <c r="ANU39" s="38"/>
      <c r="ANV39" s="38"/>
      <c r="ANW39" s="38"/>
      <c r="ANX39" s="38"/>
      <c r="ANY39" s="38"/>
      <c r="ANZ39" s="38"/>
      <c r="AOA39" s="38"/>
      <c r="AOB39" s="38"/>
      <c r="AOC39" s="38"/>
      <c r="AOD39" s="38"/>
      <c r="AOE39" s="38"/>
      <c r="AOF39" s="38"/>
      <c r="AOG39" s="38"/>
      <c r="AOH39" s="38"/>
      <c r="AOI39" s="38"/>
      <c r="AOJ39" s="38"/>
      <c r="AOK39" s="38"/>
      <c r="AOL39" s="38"/>
      <c r="AOM39" s="38"/>
      <c r="AON39" s="38"/>
      <c r="AOO39" s="38"/>
      <c r="AOP39" s="38"/>
      <c r="AOQ39" s="38"/>
      <c r="AOR39" s="38"/>
      <c r="AOS39" s="38"/>
      <c r="AOT39" s="38"/>
      <c r="AOU39" s="38"/>
      <c r="AOV39" s="38"/>
      <c r="AOW39" s="38"/>
      <c r="AOX39" s="38"/>
      <c r="AOY39" s="38"/>
      <c r="AOZ39" s="38"/>
      <c r="APA39" s="38"/>
      <c r="APB39" s="38"/>
      <c r="APC39" s="38"/>
      <c r="APD39" s="38"/>
      <c r="APE39" s="38"/>
      <c r="APF39" s="38"/>
      <c r="APG39" s="38"/>
      <c r="APH39" s="38"/>
      <c r="API39" s="38"/>
      <c r="APJ39" s="38"/>
      <c r="APK39" s="38"/>
      <c r="APL39" s="38"/>
      <c r="APM39" s="38"/>
      <c r="APN39" s="38"/>
      <c r="APO39" s="38"/>
      <c r="APP39" s="38"/>
      <c r="APQ39" s="38"/>
      <c r="APR39" s="38"/>
      <c r="APS39" s="38"/>
      <c r="APT39" s="38"/>
      <c r="APU39" s="38"/>
      <c r="APV39" s="38"/>
      <c r="APW39" s="38"/>
      <c r="APX39" s="38"/>
      <c r="APY39" s="38"/>
      <c r="APZ39" s="38"/>
      <c r="AQA39" s="38"/>
      <c r="AQB39" s="38"/>
      <c r="AQC39" s="38"/>
      <c r="AQD39" s="38"/>
      <c r="AQE39" s="38"/>
      <c r="AQF39" s="38"/>
      <c r="AQG39" s="38"/>
      <c r="AQH39" s="38"/>
      <c r="AQI39" s="38"/>
      <c r="AQJ39" s="38"/>
      <c r="AQK39" s="38"/>
      <c r="AQL39" s="38"/>
      <c r="AQM39" s="38"/>
      <c r="AQN39" s="38"/>
      <c r="AQO39" s="38"/>
      <c r="AQP39" s="38"/>
      <c r="AQQ39" s="38"/>
      <c r="AQR39" s="38"/>
      <c r="AQS39" s="38"/>
      <c r="AQT39" s="38"/>
      <c r="AQU39" s="38"/>
      <c r="AQV39" s="38"/>
      <c r="AQW39" s="38"/>
      <c r="AQX39" s="38"/>
      <c r="AQY39" s="38"/>
      <c r="AQZ39" s="38"/>
      <c r="ARA39" s="38"/>
      <c r="ARB39" s="38"/>
      <c r="ARC39" s="38"/>
      <c r="ARD39" s="38"/>
      <c r="ARE39" s="38"/>
      <c r="ARF39" s="38"/>
      <c r="ARG39" s="38"/>
      <c r="ARH39" s="38"/>
      <c r="ARI39" s="38"/>
      <c r="ARJ39" s="38"/>
      <c r="ARK39" s="38"/>
      <c r="ARL39" s="38"/>
      <c r="ARM39" s="38"/>
      <c r="ARN39" s="38"/>
      <c r="ARO39" s="38"/>
      <c r="ARP39" s="38"/>
      <c r="ARQ39" s="38"/>
      <c r="ARR39" s="38"/>
      <c r="ARS39" s="38"/>
      <c r="ART39" s="38"/>
      <c r="ARU39" s="38"/>
      <c r="ARV39" s="38"/>
      <c r="ARW39" s="38"/>
      <c r="ARX39" s="38"/>
      <c r="ARY39" s="38"/>
      <c r="ARZ39" s="38"/>
      <c r="ASA39" s="38"/>
      <c r="ASB39" s="38"/>
      <c r="ASC39" s="38"/>
      <c r="ASD39" s="38"/>
      <c r="ASE39" s="38"/>
      <c r="ASF39" s="38"/>
      <c r="ASG39" s="38"/>
      <c r="ASH39" s="38"/>
      <c r="ASI39" s="38"/>
      <c r="ASJ39" s="38"/>
      <c r="ASK39" s="38"/>
      <c r="ASL39" s="38"/>
      <c r="ASM39" s="38"/>
      <c r="ASN39" s="38"/>
      <c r="ASO39" s="38"/>
      <c r="ASP39" s="38"/>
      <c r="ASQ39" s="38"/>
      <c r="ASR39" s="38"/>
      <c r="ASS39" s="38"/>
      <c r="AST39" s="38"/>
      <c r="ASU39" s="38"/>
      <c r="ASV39" s="38"/>
      <c r="ASW39" s="38"/>
      <c r="ASX39" s="38"/>
      <c r="ASY39" s="38"/>
      <c r="ASZ39" s="38"/>
      <c r="ATA39" s="38"/>
      <c r="ATB39" s="38"/>
      <c r="ATC39" s="38"/>
      <c r="ATD39" s="38"/>
      <c r="ATE39" s="38"/>
      <c r="ATF39" s="38"/>
      <c r="ATG39" s="38"/>
      <c r="ATH39" s="38"/>
      <c r="ATI39" s="38"/>
      <c r="ATJ39" s="38"/>
      <c r="ATK39" s="38"/>
      <c r="ATL39" s="38"/>
      <c r="ATM39" s="38"/>
      <c r="ATN39" s="38"/>
      <c r="ATO39" s="38"/>
      <c r="ATP39" s="38"/>
      <c r="ATQ39" s="38"/>
      <c r="ATR39" s="38"/>
      <c r="ATS39" s="38"/>
      <c r="ATT39" s="38"/>
      <c r="ATU39" s="38"/>
      <c r="ATV39" s="38"/>
      <c r="ATW39" s="38"/>
      <c r="ATX39" s="38"/>
      <c r="ATY39" s="38"/>
      <c r="ATZ39" s="38"/>
      <c r="AUA39" s="38"/>
      <c r="AUB39" s="38"/>
      <c r="AUC39" s="38"/>
      <c r="AUD39" s="38"/>
      <c r="AUE39" s="38"/>
      <c r="AUF39" s="38"/>
      <c r="AUG39" s="38"/>
      <c r="AUH39" s="38"/>
      <c r="AUI39" s="38"/>
      <c r="AUJ39" s="38"/>
      <c r="AUK39" s="38"/>
      <c r="AUL39" s="38"/>
      <c r="AUM39" s="38"/>
      <c r="AUN39" s="38"/>
      <c r="AUO39" s="38"/>
      <c r="AUP39" s="38"/>
      <c r="AUQ39" s="38"/>
      <c r="AUR39" s="38"/>
      <c r="AUS39" s="38"/>
      <c r="AUT39" s="38"/>
      <c r="AUU39" s="38"/>
      <c r="AUV39" s="38"/>
      <c r="AUW39" s="38"/>
      <c r="AUX39" s="38"/>
      <c r="AUY39" s="38"/>
      <c r="AUZ39" s="38"/>
      <c r="AVA39" s="38"/>
      <c r="AVB39" s="38"/>
      <c r="AVC39" s="38"/>
      <c r="AVD39" s="38"/>
      <c r="AVE39" s="38"/>
      <c r="AVF39" s="38"/>
      <c r="AVG39" s="38"/>
      <c r="AVH39" s="38"/>
      <c r="AVI39" s="38"/>
      <c r="AVJ39" s="38"/>
      <c r="AVK39" s="38"/>
      <c r="AVL39" s="38"/>
      <c r="AVM39" s="38"/>
      <c r="AVN39" s="38"/>
      <c r="AVO39" s="38"/>
      <c r="AVP39" s="38"/>
      <c r="AVQ39" s="38"/>
      <c r="AVR39" s="38"/>
      <c r="AVS39" s="38"/>
      <c r="AVT39" s="38"/>
      <c r="AVU39" s="38"/>
      <c r="AVV39" s="38"/>
      <c r="AVW39" s="38"/>
      <c r="AVX39" s="38"/>
      <c r="AVY39" s="38"/>
      <c r="AVZ39" s="38"/>
      <c r="AWA39" s="38"/>
      <c r="AWB39" s="38"/>
      <c r="AWC39" s="38"/>
      <c r="AWD39" s="38"/>
      <c r="AWE39" s="38"/>
      <c r="AWF39" s="38"/>
      <c r="AWG39" s="38"/>
      <c r="AWH39" s="38"/>
      <c r="AWI39" s="38"/>
      <c r="AWJ39" s="38"/>
      <c r="AWK39" s="38"/>
      <c r="AWL39" s="38"/>
      <c r="AWM39" s="38"/>
      <c r="AWN39" s="38"/>
      <c r="AWO39" s="38"/>
      <c r="AWP39" s="38"/>
      <c r="AWQ39" s="38"/>
      <c r="AWR39" s="38"/>
      <c r="AWS39" s="38"/>
      <c r="AWT39" s="38"/>
      <c r="AWU39" s="38"/>
      <c r="AWV39" s="38"/>
      <c r="AWW39" s="38"/>
      <c r="AWX39" s="38"/>
      <c r="AWY39" s="38"/>
      <c r="AWZ39" s="38"/>
      <c r="AXA39" s="38"/>
      <c r="AXB39" s="38"/>
      <c r="AXC39" s="38"/>
      <c r="AXD39" s="38"/>
      <c r="AXE39" s="38"/>
      <c r="AXF39" s="38"/>
      <c r="AXG39" s="38"/>
      <c r="AXH39" s="38"/>
      <c r="AXI39" s="38"/>
      <c r="AXJ39" s="38"/>
      <c r="AXK39" s="38"/>
      <c r="AXL39" s="38"/>
      <c r="AXM39" s="38"/>
      <c r="AXN39" s="38"/>
      <c r="AXO39" s="38"/>
      <c r="AXP39" s="38"/>
      <c r="AXQ39" s="38"/>
      <c r="AXR39" s="38"/>
      <c r="AXS39" s="38"/>
      <c r="AXT39" s="38"/>
      <c r="AXU39" s="38"/>
      <c r="AXV39" s="38"/>
      <c r="AXW39" s="38"/>
      <c r="AXX39" s="38"/>
      <c r="AXY39" s="38"/>
      <c r="AXZ39" s="38"/>
      <c r="AYA39" s="38"/>
      <c r="AYB39" s="38"/>
      <c r="AYC39" s="38"/>
      <c r="AYD39" s="38"/>
      <c r="AYE39" s="38"/>
      <c r="AYF39" s="38"/>
      <c r="AYG39" s="38"/>
      <c r="AYH39" s="38"/>
      <c r="AYI39" s="38"/>
      <c r="AYJ39" s="38"/>
      <c r="AYK39" s="38"/>
      <c r="AYL39" s="38"/>
      <c r="AYM39" s="38"/>
      <c r="AYN39" s="38"/>
      <c r="AYO39" s="38"/>
      <c r="AYP39" s="38"/>
      <c r="AYQ39" s="38"/>
      <c r="AYR39" s="38"/>
      <c r="AYS39" s="38"/>
      <c r="AYT39" s="38"/>
      <c r="AYU39" s="38"/>
      <c r="AYV39" s="38"/>
      <c r="AYW39" s="38"/>
      <c r="AYX39" s="38"/>
      <c r="AYY39" s="38"/>
      <c r="AYZ39" s="38"/>
      <c r="AZA39" s="38"/>
      <c r="AZB39" s="38"/>
      <c r="AZC39" s="38"/>
      <c r="AZD39" s="38"/>
      <c r="AZE39" s="38"/>
      <c r="AZF39" s="38"/>
      <c r="AZG39" s="38"/>
      <c r="AZH39" s="38"/>
      <c r="AZI39" s="38"/>
      <c r="AZJ39" s="38"/>
      <c r="AZK39" s="38"/>
      <c r="AZL39" s="38"/>
      <c r="AZM39" s="38"/>
      <c r="AZN39" s="38"/>
      <c r="AZO39" s="38"/>
      <c r="AZP39" s="38"/>
      <c r="AZQ39" s="38"/>
      <c r="AZR39" s="38"/>
      <c r="AZS39" s="38"/>
      <c r="AZT39" s="38"/>
      <c r="AZU39" s="38"/>
      <c r="AZV39" s="38"/>
      <c r="AZW39" s="38"/>
      <c r="AZX39" s="38"/>
      <c r="AZY39" s="38"/>
      <c r="AZZ39" s="38"/>
      <c r="BAA39" s="38"/>
      <c r="BAB39" s="38"/>
      <c r="BAC39" s="38"/>
      <c r="BAD39" s="38"/>
      <c r="BAE39" s="38"/>
      <c r="BAF39" s="38"/>
      <c r="BAG39" s="38"/>
      <c r="BAH39" s="38"/>
      <c r="BAI39" s="38"/>
      <c r="BAJ39" s="38"/>
      <c r="BAK39" s="38"/>
      <c r="BAL39" s="38"/>
      <c r="BAM39" s="38"/>
      <c r="BAN39" s="38"/>
      <c r="BAO39" s="38"/>
      <c r="BAP39" s="38"/>
      <c r="BAQ39" s="38"/>
      <c r="BAR39" s="38"/>
      <c r="BAS39" s="38"/>
      <c r="BAT39" s="38"/>
      <c r="BAU39" s="38"/>
      <c r="BAV39" s="38"/>
      <c r="BAW39" s="38"/>
      <c r="BAX39" s="38"/>
      <c r="BAY39" s="38"/>
      <c r="BAZ39" s="38"/>
      <c r="BBA39" s="38"/>
      <c r="BBB39" s="38"/>
      <c r="BBC39" s="38"/>
      <c r="BBD39" s="38"/>
      <c r="BBE39" s="38"/>
      <c r="BBF39" s="38"/>
      <c r="BBG39" s="38"/>
      <c r="BBH39" s="38"/>
      <c r="BBI39" s="38"/>
      <c r="BBJ39" s="38"/>
      <c r="BBK39" s="38"/>
      <c r="BBL39" s="38"/>
      <c r="BBM39" s="38"/>
      <c r="BBN39" s="38"/>
      <c r="BBO39" s="38"/>
      <c r="BBP39" s="38"/>
      <c r="BBQ39" s="38"/>
      <c r="BBR39" s="38"/>
      <c r="BBS39" s="38"/>
      <c r="BBT39" s="38"/>
      <c r="BBU39" s="38"/>
      <c r="BBV39" s="38"/>
      <c r="BBW39" s="38"/>
      <c r="BBX39" s="38"/>
      <c r="BBY39" s="38"/>
      <c r="BBZ39" s="38"/>
      <c r="BCA39" s="38"/>
      <c r="BCB39" s="38"/>
      <c r="BCC39" s="38"/>
      <c r="BCD39" s="38"/>
      <c r="BCE39" s="38"/>
      <c r="BCF39" s="38"/>
      <c r="BCG39" s="38"/>
      <c r="BCH39" s="38"/>
      <c r="BCI39" s="38"/>
      <c r="BCJ39" s="38"/>
      <c r="BCK39" s="38"/>
      <c r="BCL39" s="38"/>
      <c r="BCM39" s="38"/>
      <c r="BCN39" s="38"/>
      <c r="BCO39" s="38"/>
      <c r="BCP39" s="38"/>
      <c r="BCQ39" s="38"/>
      <c r="BCR39" s="38"/>
      <c r="BCS39" s="38"/>
      <c r="BCT39" s="38"/>
      <c r="BCU39" s="38"/>
      <c r="BCV39" s="38"/>
      <c r="BCW39" s="38"/>
      <c r="BCX39" s="38"/>
      <c r="BCY39" s="38"/>
      <c r="BCZ39" s="38"/>
      <c r="BDA39" s="38"/>
      <c r="BDB39" s="38"/>
      <c r="BDC39" s="38"/>
      <c r="BDD39" s="38"/>
      <c r="BDE39" s="38"/>
      <c r="BDF39" s="38"/>
      <c r="BDG39" s="38"/>
      <c r="BDH39" s="38"/>
      <c r="BDI39" s="38"/>
      <c r="BDJ39" s="38"/>
      <c r="BDK39" s="38"/>
      <c r="BDL39" s="38"/>
      <c r="BDM39" s="38"/>
      <c r="BDN39" s="38"/>
      <c r="BDO39" s="38"/>
      <c r="BDP39" s="38"/>
      <c r="BDQ39" s="38"/>
      <c r="BDR39" s="38"/>
      <c r="BDS39" s="38"/>
      <c r="BDT39" s="38"/>
      <c r="BDU39" s="38"/>
      <c r="BDV39" s="38"/>
      <c r="BDW39" s="38"/>
      <c r="BDX39" s="38"/>
      <c r="BDY39" s="38"/>
      <c r="BDZ39" s="38"/>
      <c r="BEA39" s="38"/>
      <c r="BEB39" s="38"/>
      <c r="BEC39" s="38"/>
      <c r="BED39" s="38"/>
      <c r="BEE39" s="38"/>
      <c r="BEF39" s="38"/>
      <c r="BEG39" s="38"/>
      <c r="BEH39" s="38"/>
      <c r="BEI39" s="38"/>
      <c r="BEJ39" s="38"/>
      <c r="BEK39" s="38"/>
      <c r="BEL39" s="38"/>
      <c r="BEM39" s="38"/>
      <c r="BEN39" s="38"/>
      <c r="BEO39" s="38"/>
      <c r="BEP39" s="38"/>
      <c r="BEQ39" s="38"/>
      <c r="BER39" s="38"/>
      <c r="BES39" s="38"/>
      <c r="BET39" s="38"/>
      <c r="BEU39" s="38"/>
      <c r="BEV39" s="38"/>
      <c r="BEW39" s="38"/>
      <c r="BEX39" s="38"/>
      <c r="BEY39" s="38"/>
      <c r="BEZ39" s="38"/>
      <c r="BFA39" s="38"/>
      <c r="BFB39" s="38"/>
      <c r="BFC39" s="38"/>
      <c r="BFD39" s="38"/>
      <c r="BFE39" s="38"/>
      <c r="BFF39" s="38"/>
      <c r="BFG39" s="38"/>
      <c r="BFH39" s="38"/>
      <c r="BFI39" s="38"/>
      <c r="BFJ39" s="38"/>
      <c r="BFK39" s="38"/>
      <c r="BFL39" s="38"/>
      <c r="BFM39" s="38"/>
      <c r="BFN39" s="38"/>
      <c r="BFO39" s="38"/>
      <c r="BFP39" s="38"/>
      <c r="BFQ39" s="38"/>
      <c r="BFR39" s="38"/>
      <c r="BFS39" s="38"/>
      <c r="BFT39" s="38"/>
      <c r="BFU39" s="38"/>
      <c r="BFV39" s="38"/>
      <c r="BFW39" s="38"/>
      <c r="BFX39" s="38"/>
      <c r="BFY39" s="38"/>
      <c r="BFZ39" s="38"/>
      <c r="BGA39" s="38"/>
      <c r="BGB39" s="38"/>
      <c r="BGC39" s="38"/>
      <c r="BGD39" s="38"/>
      <c r="BGE39" s="38"/>
      <c r="BGF39" s="38"/>
      <c r="BGG39" s="38"/>
      <c r="BGH39" s="38"/>
      <c r="BGI39" s="38"/>
      <c r="BGJ39" s="38"/>
      <c r="BGK39" s="38"/>
      <c r="BGL39" s="38"/>
      <c r="BGM39" s="38"/>
      <c r="BGN39" s="38"/>
      <c r="BGO39" s="38"/>
      <c r="BGP39" s="38"/>
      <c r="BGQ39" s="38"/>
      <c r="BGR39" s="38"/>
      <c r="BGS39" s="38"/>
      <c r="BGT39" s="38"/>
      <c r="BGU39" s="38"/>
      <c r="BGV39" s="38"/>
      <c r="BGW39" s="38"/>
      <c r="BGX39" s="38"/>
      <c r="BGY39" s="38"/>
      <c r="BGZ39" s="38"/>
      <c r="BHA39" s="38"/>
      <c r="BHB39" s="38"/>
      <c r="BHC39" s="38"/>
      <c r="BHD39" s="38"/>
      <c r="BHE39" s="38"/>
      <c r="BHF39" s="38"/>
      <c r="BHG39" s="38"/>
      <c r="BHH39" s="38"/>
      <c r="BHI39" s="38"/>
      <c r="BHJ39" s="38"/>
      <c r="BHK39" s="38"/>
      <c r="BHL39" s="38"/>
      <c r="BHM39" s="38"/>
      <c r="BHN39" s="38"/>
      <c r="BHO39" s="38"/>
      <c r="BHP39" s="38"/>
      <c r="BHQ39" s="38"/>
      <c r="BHR39" s="38"/>
      <c r="BHS39" s="38"/>
      <c r="BHT39" s="38"/>
      <c r="BHU39" s="38"/>
      <c r="BHV39" s="38"/>
      <c r="BHW39" s="38"/>
      <c r="BHX39" s="38"/>
      <c r="BHY39" s="38"/>
      <c r="BHZ39" s="38"/>
      <c r="BIA39" s="38"/>
      <c r="BIB39" s="38"/>
      <c r="BIC39" s="38"/>
      <c r="BID39" s="38"/>
      <c r="BIE39" s="38"/>
      <c r="BIF39" s="38"/>
      <c r="BIG39" s="38"/>
      <c r="BIH39" s="38"/>
      <c r="BII39" s="38"/>
      <c r="BIJ39" s="38"/>
      <c r="BIK39" s="38"/>
      <c r="BIL39" s="38"/>
      <c r="BIM39" s="38"/>
      <c r="BIN39" s="38"/>
      <c r="BIO39" s="38"/>
      <c r="BIP39" s="38"/>
      <c r="BIQ39" s="38"/>
      <c r="BIR39" s="38"/>
      <c r="BIS39" s="38"/>
      <c r="BIT39" s="38"/>
      <c r="BIU39" s="38"/>
      <c r="BIV39" s="38"/>
      <c r="BIW39" s="38"/>
      <c r="BIX39" s="38"/>
      <c r="BIY39" s="38"/>
      <c r="BIZ39" s="38"/>
      <c r="BJA39" s="38"/>
      <c r="BJB39" s="38"/>
      <c r="BJC39" s="38"/>
      <c r="BJD39" s="38"/>
      <c r="BJE39" s="38"/>
      <c r="BJF39" s="38"/>
      <c r="BJG39" s="38"/>
      <c r="BJH39" s="38"/>
      <c r="BJI39" s="38"/>
      <c r="BJJ39" s="38"/>
      <c r="BJK39" s="38"/>
      <c r="BJL39" s="38"/>
      <c r="BJM39" s="38"/>
      <c r="BJN39" s="38"/>
      <c r="BJO39" s="38"/>
      <c r="BJP39" s="38"/>
      <c r="BJQ39" s="38"/>
      <c r="BJR39" s="38"/>
      <c r="BJS39" s="38"/>
      <c r="BJT39" s="38"/>
      <c r="BJU39" s="38"/>
      <c r="BJV39" s="38"/>
      <c r="BJW39" s="38"/>
      <c r="BJX39" s="38"/>
      <c r="BJY39" s="38"/>
      <c r="BJZ39" s="38"/>
      <c r="BKA39" s="38"/>
      <c r="BKB39" s="38"/>
      <c r="BKC39" s="38"/>
      <c r="BKD39" s="38"/>
      <c r="BKE39" s="38"/>
      <c r="BKF39" s="38"/>
      <c r="BKG39" s="38"/>
      <c r="BKH39" s="38"/>
      <c r="BKI39" s="38"/>
      <c r="BKJ39" s="38"/>
      <c r="BKK39" s="38"/>
      <c r="BKL39" s="38"/>
      <c r="BKM39" s="38"/>
      <c r="BKN39" s="38"/>
      <c r="BKO39" s="38"/>
      <c r="BKP39" s="38"/>
      <c r="BKQ39" s="38"/>
      <c r="BKR39" s="38"/>
      <c r="BKS39" s="38"/>
      <c r="BKT39" s="38"/>
      <c r="BKU39" s="38"/>
      <c r="BKV39" s="38"/>
      <c r="BKW39" s="38"/>
      <c r="BKX39" s="38"/>
      <c r="BKY39" s="38"/>
      <c r="BKZ39" s="38"/>
      <c r="BLA39" s="38"/>
      <c r="BLB39" s="38"/>
      <c r="BLC39" s="38"/>
      <c r="BLD39" s="38"/>
      <c r="BLE39" s="38"/>
      <c r="BLF39" s="38"/>
      <c r="BLG39" s="38"/>
      <c r="BLH39" s="38"/>
      <c r="BLI39" s="38"/>
      <c r="BLJ39" s="38"/>
      <c r="BLK39" s="38"/>
      <c r="BLL39" s="38"/>
      <c r="BLM39" s="38"/>
      <c r="BLN39" s="38"/>
      <c r="BLO39" s="38"/>
      <c r="BLP39" s="38"/>
      <c r="BLQ39" s="38"/>
      <c r="BLR39" s="38"/>
      <c r="BLS39" s="38"/>
      <c r="BLT39" s="38"/>
      <c r="BLU39" s="38"/>
      <c r="BLV39" s="38"/>
      <c r="BLW39" s="38"/>
      <c r="BLX39" s="38"/>
      <c r="BLY39" s="38"/>
      <c r="BLZ39" s="38"/>
      <c r="BMA39" s="38"/>
      <c r="BMB39" s="38"/>
      <c r="BMC39" s="38"/>
      <c r="BMD39" s="38"/>
      <c r="BME39" s="38"/>
      <c r="BMF39" s="38"/>
      <c r="BMG39" s="38"/>
      <c r="BMH39" s="38"/>
      <c r="BMI39" s="38"/>
      <c r="BMJ39" s="38"/>
      <c r="BMK39" s="38"/>
      <c r="BML39" s="38"/>
      <c r="BMM39" s="38"/>
      <c r="BMN39" s="38"/>
      <c r="BMO39" s="38"/>
      <c r="BMP39" s="38"/>
      <c r="BMQ39" s="38"/>
      <c r="BMR39" s="38"/>
      <c r="BMS39" s="38"/>
      <c r="BMT39" s="38"/>
      <c r="BMU39" s="38"/>
      <c r="BMV39" s="38"/>
      <c r="BMW39" s="38"/>
      <c r="BMX39" s="38"/>
      <c r="BMY39" s="38"/>
      <c r="BMZ39" s="38"/>
      <c r="BNA39" s="38"/>
      <c r="BNB39" s="38"/>
      <c r="BNC39" s="38"/>
      <c r="BND39" s="38"/>
      <c r="BNE39" s="38"/>
      <c r="BNF39" s="38"/>
      <c r="BNG39" s="38"/>
      <c r="BNH39" s="38"/>
      <c r="BNI39" s="38"/>
      <c r="BNJ39" s="38"/>
      <c r="BNK39" s="38"/>
      <c r="BNL39" s="38"/>
      <c r="BNM39" s="38"/>
      <c r="BNN39" s="38"/>
      <c r="BNO39" s="38"/>
      <c r="BNP39" s="38"/>
      <c r="BNQ39" s="38"/>
      <c r="BNR39" s="38"/>
      <c r="BNS39" s="38"/>
      <c r="BNT39" s="38"/>
      <c r="BNU39" s="38"/>
      <c r="BNV39" s="38"/>
      <c r="BNW39" s="38"/>
      <c r="BNX39" s="38"/>
      <c r="BNY39" s="38"/>
      <c r="BNZ39" s="38"/>
      <c r="BOA39" s="38"/>
      <c r="BOB39" s="38"/>
      <c r="BOC39" s="38"/>
      <c r="BOD39" s="38"/>
      <c r="BOE39" s="38"/>
      <c r="BOF39" s="38"/>
      <c r="BOG39" s="38"/>
      <c r="BOH39" s="38"/>
      <c r="BOI39" s="38"/>
      <c r="BOJ39" s="38"/>
      <c r="BOK39" s="38"/>
      <c r="BOL39" s="38"/>
      <c r="BOM39" s="38"/>
      <c r="BON39" s="38"/>
      <c r="BOO39" s="38"/>
      <c r="BOP39" s="38"/>
      <c r="BOQ39" s="38"/>
      <c r="BOR39" s="38"/>
      <c r="BOS39" s="38"/>
      <c r="BOT39" s="38"/>
      <c r="BOU39" s="38"/>
      <c r="BOV39" s="38"/>
      <c r="BOW39" s="38"/>
      <c r="BOX39" s="38"/>
      <c r="BOY39" s="38"/>
      <c r="BOZ39" s="38"/>
      <c r="BPA39" s="38"/>
      <c r="BPB39" s="38"/>
      <c r="BPC39" s="38"/>
      <c r="BPD39" s="38"/>
      <c r="BPE39" s="38"/>
      <c r="BPF39" s="38"/>
      <c r="BPG39" s="38"/>
      <c r="BPH39" s="38"/>
      <c r="BPI39" s="38"/>
      <c r="BPJ39" s="38"/>
      <c r="BPK39" s="38"/>
      <c r="BPL39" s="38"/>
      <c r="BPM39" s="38"/>
      <c r="BPN39" s="38"/>
      <c r="BPO39" s="38"/>
      <c r="BPP39" s="38"/>
      <c r="BPQ39" s="38"/>
      <c r="BPR39" s="38"/>
      <c r="BPS39" s="38"/>
      <c r="BPT39" s="38"/>
      <c r="BPU39" s="38"/>
      <c r="BPV39" s="38"/>
      <c r="BPW39" s="38"/>
      <c r="BPX39" s="38"/>
      <c r="BPY39" s="38"/>
      <c r="BPZ39" s="38"/>
      <c r="BQA39" s="38"/>
      <c r="BQB39" s="38"/>
      <c r="BQC39" s="38"/>
      <c r="BQD39" s="38"/>
      <c r="BQE39" s="38"/>
      <c r="BQF39" s="38"/>
      <c r="BQG39" s="38"/>
      <c r="BQH39" s="38"/>
      <c r="BQI39" s="38"/>
      <c r="BQJ39" s="38"/>
      <c r="BQK39" s="38"/>
      <c r="BQL39" s="38"/>
      <c r="BQM39" s="38"/>
      <c r="BQN39" s="38"/>
      <c r="BQO39" s="38"/>
      <c r="BQP39" s="38"/>
      <c r="BQQ39" s="38"/>
      <c r="BQR39" s="38"/>
      <c r="BQS39" s="38"/>
      <c r="BQT39" s="38"/>
      <c r="BQU39" s="38"/>
      <c r="BQV39" s="38"/>
      <c r="BQW39" s="38"/>
      <c r="BQX39" s="38"/>
      <c r="BQY39" s="38"/>
      <c r="BQZ39" s="38"/>
      <c r="BRA39" s="38"/>
      <c r="BRB39" s="38"/>
      <c r="BRC39" s="38"/>
      <c r="BRD39" s="38"/>
      <c r="BRE39" s="38"/>
      <c r="BRF39" s="38"/>
      <c r="BRG39" s="38"/>
      <c r="BRH39" s="38"/>
      <c r="BRI39" s="38"/>
      <c r="BRJ39" s="38"/>
      <c r="BRK39" s="38"/>
      <c r="BRL39" s="38"/>
      <c r="BRM39" s="38"/>
      <c r="BRN39" s="38"/>
      <c r="BRO39" s="38"/>
      <c r="BRP39" s="38"/>
      <c r="BRQ39" s="38"/>
      <c r="BRR39" s="38"/>
      <c r="BRS39" s="38"/>
      <c r="BRT39" s="38"/>
      <c r="BRU39" s="38"/>
      <c r="BRV39" s="38"/>
      <c r="BRW39" s="38"/>
      <c r="BRX39" s="38"/>
      <c r="BRY39" s="38"/>
      <c r="BRZ39" s="38"/>
      <c r="BSA39" s="38"/>
      <c r="BSB39" s="38"/>
      <c r="BSC39" s="38"/>
      <c r="BSD39" s="38"/>
      <c r="BSE39" s="38"/>
      <c r="BSF39" s="38"/>
      <c r="BSG39" s="38"/>
      <c r="BSH39" s="38"/>
      <c r="BSI39" s="38"/>
      <c r="BSJ39" s="38"/>
      <c r="BSK39" s="38"/>
      <c r="BSL39" s="38"/>
      <c r="BSM39" s="38"/>
      <c r="BSN39" s="38"/>
      <c r="BSO39" s="38"/>
      <c r="BSP39" s="38"/>
      <c r="BSQ39" s="38"/>
      <c r="BSR39" s="38"/>
      <c r="BSS39" s="38"/>
      <c r="BST39" s="38"/>
      <c r="BSU39" s="38"/>
      <c r="BSV39" s="38"/>
      <c r="BSW39" s="38"/>
      <c r="BSX39" s="38"/>
      <c r="BSY39" s="38"/>
      <c r="BSZ39" s="38"/>
      <c r="BTA39" s="38"/>
      <c r="BTB39" s="38"/>
      <c r="BTC39" s="38"/>
      <c r="BTD39" s="38"/>
      <c r="BTE39" s="38"/>
      <c r="BTF39" s="38"/>
      <c r="BTG39" s="38"/>
      <c r="BTH39" s="38"/>
      <c r="BTI39" s="38"/>
      <c r="BTJ39" s="38"/>
      <c r="BTK39" s="38"/>
      <c r="BTL39" s="38"/>
      <c r="BTM39" s="38"/>
      <c r="BTN39" s="38"/>
      <c r="BTO39" s="38"/>
      <c r="BTP39" s="38"/>
      <c r="BTQ39" s="38"/>
      <c r="BTR39" s="38"/>
      <c r="BTS39" s="38"/>
      <c r="BTT39" s="38"/>
      <c r="BTU39" s="38"/>
      <c r="BTV39" s="38"/>
      <c r="BTW39" s="38"/>
      <c r="BTX39" s="38"/>
      <c r="BTY39" s="38"/>
      <c r="BTZ39" s="38"/>
      <c r="BUA39" s="38"/>
      <c r="BUB39" s="38"/>
      <c r="BUC39" s="38"/>
      <c r="BUD39" s="38"/>
      <c r="BUE39" s="38"/>
      <c r="BUF39" s="38"/>
      <c r="BUG39" s="38"/>
      <c r="BUH39" s="38"/>
      <c r="BUI39" s="38"/>
      <c r="BUJ39" s="38"/>
      <c r="BUK39" s="38"/>
      <c r="BUL39" s="38"/>
      <c r="BUM39" s="38"/>
      <c r="BUN39" s="38"/>
      <c r="BUO39" s="38"/>
      <c r="BUP39" s="38"/>
      <c r="BUQ39" s="38"/>
      <c r="BUR39" s="38"/>
      <c r="BUS39" s="38"/>
      <c r="BUT39" s="38"/>
      <c r="BUU39" s="38"/>
      <c r="BUV39" s="38"/>
      <c r="BUW39" s="38"/>
      <c r="BUX39" s="38"/>
      <c r="BUY39" s="38"/>
      <c r="BUZ39" s="38"/>
      <c r="BVA39" s="38"/>
      <c r="BVB39" s="38"/>
      <c r="BVC39" s="38"/>
      <c r="BVD39" s="38"/>
      <c r="BVE39" s="38"/>
      <c r="BVF39" s="38"/>
      <c r="BVG39" s="38"/>
      <c r="BVH39" s="38"/>
      <c r="BVI39" s="38"/>
      <c r="BVJ39" s="38"/>
      <c r="BVK39" s="38"/>
      <c r="BVL39" s="38"/>
      <c r="BVM39" s="38"/>
      <c r="BVN39" s="38"/>
      <c r="BVO39" s="38"/>
      <c r="BVP39" s="38"/>
      <c r="BVQ39" s="38"/>
      <c r="BVR39" s="38"/>
      <c r="BVS39" s="38"/>
      <c r="BVT39" s="38"/>
      <c r="BVU39" s="38"/>
      <c r="BVV39" s="38"/>
      <c r="BVW39" s="38"/>
      <c r="BVX39" s="38"/>
      <c r="BVY39" s="38"/>
      <c r="BVZ39" s="38"/>
      <c r="BWA39" s="38"/>
      <c r="BWB39" s="38"/>
      <c r="BWC39" s="38"/>
      <c r="BWD39" s="38"/>
      <c r="BWE39" s="38"/>
      <c r="BWF39" s="38"/>
      <c r="BWG39" s="38"/>
      <c r="BWH39" s="38"/>
      <c r="BWI39" s="38"/>
      <c r="BWJ39" s="38"/>
      <c r="BWK39" s="38"/>
      <c r="BWL39" s="38"/>
      <c r="BWM39" s="38"/>
      <c r="BWN39" s="38"/>
      <c r="BWO39" s="38"/>
      <c r="BWP39" s="38"/>
      <c r="BWQ39" s="38"/>
      <c r="BWR39" s="38"/>
      <c r="BWS39" s="38"/>
      <c r="BWT39" s="38"/>
      <c r="BWU39" s="38"/>
      <c r="BWV39" s="38"/>
      <c r="BWW39" s="38"/>
      <c r="BWX39" s="38"/>
      <c r="BWY39" s="38"/>
      <c r="BWZ39" s="38"/>
      <c r="BXA39" s="38"/>
      <c r="BXB39" s="38"/>
      <c r="BXC39" s="38"/>
      <c r="BXD39" s="38"/>
      <c r="BXE39" s="38"/>
      <c r="BXF39" s="38"/>
      <c r="BXG39" s="38"/>
      <c r="BXH39" s="38"/>
      <c r="BXI39" s="38"/>
      <c r="BXJ39" s="38"/>
      <c r="BXK39" s="38"/>
      <c r="BXL39" s="38"/>
      <c r="BXM39" s="38"/>
      <c r="BXN39" s="38"/>
      <c r="BXO39" s="38"/>
      <c r="BXP39" s="38"/>
      <c r="BXQ39" s="38"/>
      <c r="BXR39" s="38"/>
      <c r="BXS39" s="38"/>
      <c r="BXT39" s="38"/>
      <c r="BXU39" s="38"/>
      <c r="BXV39" s="38"/>
      <c r="BXW39" s="38"/>
      <c r="BXX39" s="38"/>
      <c r="BXY39" s="38"/>
      <c r="BXZ39" s="38"/>
      <c r="BYA39" s="38"/>
      <c r="BYB39" s="38"/>
      <c r="BYC39" s="38"/>
      <c r="BYD39" s="38"/>
      <c r="BYE39" s="38"/>
      <c r="BYF39" s="38"/>
      <c r="BYG39" s="38"/>
      <c r="BYH39" s="38"/>
      <c r="BYI39" s="38"/>
      <c r="BYJ39" s="38"/>
      <c r="BYK39" s="38"/>
      <c r="BYL39" s="38"/>
      <c r="BYM39" s="38"/>
      <c r="BYN39" s="38"/>
      <c r="BYO39" s="38"/>
      <c r="BYP39" s="38"/>
      <c r="BYQ39" s="38"/>
      <c r="BYR39" s="38"/>
      <c r="BYS39" s="38"/>
      <c r="BYT39" s="38"/>
      <c r="BYU39" s="38"/>
      <c r="BYV39" s="38"/>
      <c r="BYW39" s="38"/>
      <c r="BYX39" s="38"/>
      <c r="BYY39" s="38"/>
      <c r="BYZ39" s="38"/>
      <c r="BZA39" s="38"/>
      <c r="BZB39" s="38"/>
      <c r="BZC39" s="38"/>
      <c r="BZD39" s="38"/>
      <c r="BZE39" s="38"/>
      <c r="BZF39" s="38"/>
      <c r="BZG39" s="38"/>
      <c r="BZH39" s="38"/>
      <c r="BZI39" s="38"/>
      <c r="BZJ39" s="38"/>
      <c r="BZK39" s="38"/>
      <c r="BZL39" s="38"/>
      <c r="BZM39" s="38"/>
      <c r="BZN39" s="38"/>
      <c r="BZO39" s="38"/>
      <c r="BZP39" s="38"/>
      <c r="BZQ39" s="38"/>
      <c r="BZR39" s="38"/>
      <c r="BZS39" s="38"/>
      <c r="BZT39" s="38"/>
      <c r="BZU39" s="38"/>
      <c r="BZV39" s="38"/>
      <c r="BZW39" s="38"/>
      <c r="BZX39" s="38"/>
      <c r="BZY39" s="38"/>
      <c r="BZZ39" s="38"/>
      <c r="CAA39" s="38"/>
      <c r="CAB39" s="38"/>
      <c r="CAC39" s="38"/>
      <c r="CAD39" s="38"/>
      <c r="CAE39" s="38"/>
      <c r="CAF39" s="38"/>
      <c r="CAG39" s="38"/>
      <c r="CAH39" s="38"/>
      <c r="CAI39" s="38"/>
      <c r="CAJ39" s="38"/>
      <c r="CAK39" s="38"/>
      <c r="CAL39" s="38"/>
      <c r="CAM39" s="38"/>
      <c r="CAN39" s="38"/>
      <c r="CAO39" s="38"/>
      <c r="CAP39" s="38"/>
      <c r="CAQ39" s="38"/>
      <c r="CAR39" s="38"/>
      <c r="CAS39" s="38"/>
      <c r="CAT39" s="38"/>
      <c r="CAU39" s="38"/>
      <c r="CAV39" s="38"/>
      <c r="CAW39" s="38"/>
      <c r="CAX39" s="38"/>
      <c r="CAY39" s="38"/>
      <c r="CAZ39" s="38"/>
      <c r="CBA39" s="38"/>
      <c r="CBB39" s="38"/>
      <c r="CBC39" s="38"/>
      <c r="CBD39" s="38"/>
      <c r="CBE39" s="38"/>
      <c r="CBF39" s="38"/>
      <c r="CBG39" s="38"/>
      <c r="CBH39" s="38"/>
      <c r="CBI39" s="38"/>
      <c r="CBJ39" s="38"/>
      <c r="CBK39" s="38"/>
      <c r="CBL39" s="38"/>
      <c r="CBM39" s="38"/>
      <c r="CBN39" s="38"/>
      <c r="CBO39" s="38"/>
      <c r="CBP39" s="38"/>
      <c r="CBQ39" s="38"/>
      <c r="CBR39" s="38"/>
      <c r="CBS39" s="38"/>
      <c r="CBT39" s="38"/>
      <c r="CBU39" s="38"/>
      <c r="CBV39" s="38"/>
      <c r="CBW39" s="38"/>
      <c r="CBX39" s="38"/>
      <c r="CBY39" s="38"/>
      <c r="CBZ39" s="38"/>
      <c r="CCA39" s="38"/>
      <c r="CCB39" s="38"/>
      <c r="CCC39" s="38"/>
      <c r="CCD39" s="38"/>
      <c r="CCE39" s="38"/>
      <c r="CCF39" s="38"/>
      <c r="CCG39" s="38"/>
      <c r="CCH39" s="38"/>
      <c r="CCI39" s="38"/>
      <c r="CCJ39" s="38"/>
      <c r="CCK39" s="38"/>
      <c r="CCL39" s="38"/>
      <c r="CCM39" s="38"/>
      <c r="CCN39" s="38"/>
      <c r="CCO39" s="38"/>
      <c r="CCP39" s="38"/>
      <c r="CCQ39" s="38"/>
      <c r="CCR39" s="38"/>
      <c r="CCS39" s="38"/>
      <c r="CCT39" s="38"/>
      <c r="CCU39" s="38"/>
      <c r="CCV39" s="38"/>
      <c r="CCW39" s="38"/>
      <c r="CCX39" s="38"/>
      <c r="CCY39" s="38"/>
      <c r="CCZ39" s="38"/>
      <c r="CDA39" s="38"/>
      <c r="CDB39" s="38"/>
      <c r="CDC39" s="38"/>
      <c r="CDD39" s="38"/>
      <c r="CDE39" s="38"/>
      <c r="CDF39" s="38"/>
      <c r="CDG39" s="38"/>
      <c r="CDH39" s="38"/>
      <c r="CDI39" s="38"/>
      <c r="CDJ39" s="38"/>
      <c r="CDK39" s="38"/>
      <c r="CDL39" s="38"/>
      <c r="CDM39" s="38"/>
      <c r="CDN39" s="38"/>
      <c r="CDO39" s="38"/>
      <c r="CDP39" s="38"/>
      <c r="CDQ39" s="38"/>
      <c r="CDR39" s="38"/>
      <c r="CDS39" s="38"/>
      <c r="CDT39" s="38"/>
      <c r="CDU39" s="38"/>
      <c r="CDV39" s="38"/>
      <c r="CDW39" s="38"/>
      <c r="CDX39" s="38"/>
      <c r="CDY39" s="38"/>
      <c r="CDZ39" s="38"/>
      <c r="CEA39" s="38"/>
      <c r="CEB39" s="38"/>
      <c r="CEC39" s="38"/>
      <c r="CED39" s="38"/>
      <c r="CEE39" s="38"/>
      <c r="CEF39" s="38"/>
      <c r="CEG39" s="38"/>
      <c r="CEH39" s="38"/>
      <c r="CEI39" s="38"/>
      <c r="CEJ39" s="38"/>
      <c r="CEK39" s="38"/>
      <c r="CEL39" s="38"/>
      <c r="CEM39" s="38"/>
      <c r="CEN39" s="38"/>
      <c r="CEO39" s="38"/>
      <c r="CEP39" s="38"/>
      <c r="CEQ39" s="38"/>
      <c r="CER39" s="38"/>
      <c r="CES39" s="38"/>
      <c r="CET39" s="38"/>
      <c r="CEU39" s="38"/>
      <c r="CEV39" s="38"/>
      <c r="CEW39" s="38"/>
      <c r="CEX39" s="38"/>
      <c r="CEY39" s="38"/>
      <c r="CEZ39" s="38"/>
      <c r="CFA39" s="38"/>
      <c r="CFB39" s="38"/>
      <c r="CFC39" s="38"/>
      <c r="CFD39" s="38"/>
      <c r="CFE39" s="38"/>
      <c r="CFF39" s="38"/>
      <c r="CFG39" s="38"/>
      <c r="CFH39" s="38"/>
      <c r="CFI39" s="38"/>
      <c r="CFJ39" s="38"/>
      <c r="CFK39" s="38"/>
      <c r="CFL39" s="38"/>
      <c r="CFM39" s="38"/>
      <c r="CFN39" s="38"/>
      <c r="CFO39" s="38"/>
      <c r="CFP39" s="38"/>
      <c r="CFQ39" s="38"/>
      <c r="CFR39" s="38"/>
      <c r="CFS39" s="38"/>
      <c r="CFT39" s="38"/>
      <c r="CFU39" s="38"/>
      <c r="CFV39" s="38"/>
      <c r="CFW39" s="38"/>
      <c r="CFX39" s="38"/>
      <c r="CFY39" s="38"/>
      <c r="CFZ39" s="38"/>
      <c r="CGA39" s="38"/>
      <c r="CGB39" s="38"/>
      <c r="CGC39" s="38"/>
      <c r="CGD39" s="38"/>
      <c r="CGE39" s="38"/>
      <c r="CGF39" s="38"/>
      <c r="CGG39" s="38"/>
      <c r="CGH39" s="38"/>
      <c r="CGI39" s="38"/>
      <c r="CGJ39" s="38"/>
      <c r="CGK39" s="38"/>
      <c r="CGL39" s="38"/>
      <c r="CGM39" s="38"/>
      <c r="CGN39" s="38"/>
      <c r="CGO39" s="38"/>
      <c r="CGP39" s="38"/>
      <c r="CGQ39" s="38"/>
      <c r="CGR39" s="38"/>
      <c r="CGS39" s="38"/>
      <c r="CGT39" s="38"/>
      <c r="CGU39" s="38"/>
      <c r="CGV39" s="38"/>
      <c r="CGW39" s="38"/>
      <c r="CGX39" s="38"/>
      <c r="CGY39" s="38"/>
      <c r="CGZ39" s="38"/>
      <c r="CHA39" s="38"/>
      <c r="CHB39" s="38"/>
      <c r="CHC39" s="38"/>
      <c r="CHD39" s="38"/>
      <c r="CHE39" s="38"/>
      <c r="CHF39" s="38"/>
      <c r="CHG39" s="38"/>
      <c r="CHH39" s="38"/>
      <c r="CHI39" s="38"/>
      <c r="CHJ39" s="38"/>
      <c r="CHK39" s="38"/>
      <c r="CHL39" s="38"/>
      <c r="CHM39" s="38"/>
      <c r="CHN39" s="38"/>
      <c r="CHO39" s="38"/>
      <c r="CHP39" s="38"/>
      <c r="CHQ39" s="38"/>
      <c r="CHR39" s="38"/>
      <c r="CHS39" s="38"/>
      <c r="CHT39" s="38"/>
      <c r="CHU39" s="38"/>
      <c r="CHV39" s="38"/>
      <c r="CHW39" s="38"/>
      <c r="CHX39" s="38"/>
      <c r="CHY39" s="38"/>
      <c r="CHZ39" s="38"/>
      <c r="CIA39" s="38"/>
      <c r="CIB39" s="38"/>
      <c r="CIC39" s="38"/>
      <c r="CID39" s="38"/>
      <c r="CIE39" s="38"/>
      <c r="CIF39" s="38"/>
      <c r="CIG39" s="38"/>
      <c r="CIH39" s="38"/>
      <c r="CII39" s="38"/>
      <c r="CIJ39" s="38"/>
      <c r="CIK39" s="38"/>
      <c r="CIL39" s="38"/>
      <c r="CIM39" s="38"/>
      <c r="CIN39" s="38"/>
      <c r="CIO39" s="38"/>
      <c r="CIP39" s="38"/>
      <c r="CIQ39" s="38"/>
      <c r="CIR39" s="38"/>
      <c r="CIS39" s="38"/>
      <c r="CIT39" s="38"/>
      <c r="CIU39" s="38"/>
      <c r="CIV39" s="38"/>
      <c r="CIW39" s="38"/>
      <c r="CIX39" s="38"/>
      <c r="CIY39" s="38"/>
      <c r="CIZ39" s="38"/>
      <c r="CJA39" s="38"/>
      <c r="CJB39" s="38"/>
      <c r="CJC39" s="38"/>
      <c r="CJD39" s="38"/>
      <c r="CJE39" s="38"/>
      <c r="CJF39" s="38"/>
      <c r="CJG39" s="38"/>
      <c r="CJH39" s="38"/>
      <c r="CJI39" s="38"/>
      <c r="CJJ39" s="38"/>
      <c r="CJK39" s="38"/>
      <c r="CJL39" s="38"/>
      <c r="CJM39" s="38"/>
      <c r="CJN39" s="38"/>
      <c r="CJO39" s="38"/>
      <c r="CJP39" s="38"/>
      <c r="CJQ39" s="38"/>
      <c r="CJR39" s="38"/>
      <c r="CJS39" s="38"/>
      <c r="CJT39" s="38"/>
      <c r="CJU39" s="38"/>
      <c r="CJV39" s="38"/>
      <c r="CJW39" s="38"/>
      <c r="CJX39" s="38"/>
      <c r="CJY39" s="38"/>
      <c r="CJZ39" s="38"/>
      <c r="CKA39" s="38"/>
      <c r="CKB39" s="38"/>
      <c r="CKC39" s="38"/>
      <c r="CKD39" s="38"/>
      <c r="CKE39" s="38"/>
      <c r="CKF39" s="38"/>
      <c r="CKG39" s="38"/>
      <c r="CKH39" s="38"/>
      <c r="CKI39" s="38"/>
      <c r="CKJ39" s="38"/>
      <c r="CKK39" s="38"/>
      <c r="CKL39" s="38"/>
      <c r="CKM39" s="38"/>
      <c r="CKN39" s="38"/>
      <c r="CKO39" s="38"/>
      <c r="CKP39" s="38"/>
      <c r="CKQ39" s="38"/>
      <c r="CKR39" s="38"/>
      <c r="CKS39" s="38"/>
      <c r="CKT39" s="38"/>
      <c r="CKU39" s="38"/>
      <c r="CKV39" s="38"/>
      <c r="CKW39" s="38"/>
      <c r="CKX39" s="38"/>
      <c r="CKY39" s="38"/>
      <c r="CKZ39" s="38"/>
      <c r="CLA39" s="38"/>
      <c r="CLB39" s="38"/>
      <c r="CLC39" s="38"/>
      <c r="CLD39" s="38"/>
      <c r="CLE39" s="38"/>
      <c r="CLF39" s="38"/>
      <c r="CLG39" s="38"/>
      <c r="CLH39" s="38"/>
      <c r="CLI39" s="38"/>
      <c r="CLJ39" s="38"/>
      <c r="CLK39" s="38"/>
      <c r="CLL39" s="38"/>
      <c r="CLM39" s="38"/>
      <c r="CLN39" s="38"/>
      <c r="CLO39" s="38"/>
      <c r="CLP39" s="38"/>
      <c r="CLQ39" s="38"/>
      <c r="CLR39" s="38"/>
      <c r="CLS39" s="38"/>
      <c r="CLT39" s="38"/>
      <c r="CLU39" s="38"/>
      <c r="CLV39" s="38"/>
      <c r="CLW39" s="38"/>
      <c r="CLX39" s="38"/>
      <c r="CLY39" s="38"/>
      <c r="CLZ39" s="38"/>
      <c r="CMA39" s="38"/>
      <c r="CMB39" s="38"/>
      <c r="CMC39" s="38"/>
      <c r="CMD39" s="38"/>
      <c r="CME39" s="38"/>
      <c r="CMF39" s="38"/>
      <c r="CMG39" s="38"/>
      <c r="CMH39" s="38"/>
      <c r="CMI39" s="38"/>
      <c r="CMJ39" s="38"/>
      <c r="CMK39" s="38"/>
      <c r="CML39" s="38"/>
      <c r="CMM39" s="38"/>
      <c r="CMN39" s="38"/>
      <c r="CMO39" s="38"/>
      <c r="CMP39" s="38"/>
      <c r="CMQ39" s="38"/>
      <c r="CMR39" s="38"/>
      <c r="CMS39" s="38"/>
      <c r="CMT39" s="38"/>
      <c r="CMU39" s="38"/>
      <c r="CMV39" s="38"/>
      <c r="CMW39" s="38"/>
      <c r="CMX39" s="38"/>
      <c r="CMY39" s="38"/>
      <c r="CMZ39" s="38"/>
      <c r="CNA39" s="38"/>
      <c r="CNB39" s="38"/>
      <c r="CNC39" s="38"/>
      <c r="CND39" s="38"/>
      <c r="CNE39" s="38"/>
      <c r="CNF39" s="38"/>
      <c r="CNG39" s="38"/>
      <c r="CNH39" s="38"/>
      <c r="CNI39" s="38"/>
      <c r="CNJ39" s="38"/>
      <c r="CNK39" s="38"/>
      <c r="CNL39" s="38"/>
      <c r="CNM39" s="38"/>
      <c r="CNN39" s="38"/>
      <c r="CNO39" s="38"/>
      <c r="CNP39" s="38"/>
      <c r="CNQ39" s="38"/>
      <c r="CNR39" s="38"/>
      <c r="CNS39" s="38"/>
      <c r="CNT39" s="38"/>
      <c r="CNU39" s="38"/>
      <c r="CNV39" s="38"/>
      <c r="CNW39" s="38"/>
      <c r="CNX39" s="38"/>
      <c r="CNY39" s="38"/>
      <c r="CNZ39" s="38"/>
      <c r="COA39" s="38"/>
      <c r="COB39" s="38"/>
      <c r="COC39" s="38"/>
      <c r="COD39" s="38"/>
      <c r="COE39" s="38"/>
      <c r="COF39" s="38"/>
      <c r="COG39" s="38"/>
      <c r="COH39" s="38"/>
      <c r="COI39" s="38"/>
      <c r="COJ39" s="38"/>
      <c r="COK39" s="38"/>
      <c r="COL39" s="38"/>
      <c r="COM39" s="38"/>
      <c r="CON39" s="38"/>
      <c r="COO39" s="38"/>
      <c r="COP39" s="38"/>
      <c r="COQ39" s="38"/>
      <c r="COR39" s="38"/>
      <c r="COS39" s="38"/>
      <c r="COT39" s="38"/>
      <c r="COU39" s="38"/>
      <c r="COV39" s="38"/>
      <c r="COW39" s="38"/>
      <c r="COX39" s="38"/>
      <c r="COY39" s="38"/>
      <c r="COZ39" s="38"/>
      <c r="CPA39" s="38"/>
      <c r="CPB39" s="38"/>
      <c r="CPC39" s="38"/>
      <c r="CPD39" s="38"/>
      <c r="CPE39" s="38"/>
      <c r="CPF39" s="38"/>
      <c r="CPG39" s="38"/>
      <c r="CPH39" s="38"/>
      <c r="CPI39" s="38"/>
      <c r="CPJ39" s="38"/>
      <c r="CPK39" s="38"/>
      <c r="CPL39" s="38"/>
      <c r="CPM39" s="38"/>
      <c r="CPN39" s="38"/>
      <c r="CPO39" s="38"/>
      <c r="CPP39" s="38"/>
      <c r="CPQ39" s="38"/>
      <c r="CPR39" s="38"/>
      <c r="CPS39" s="38"/>
      <c r="CPT39" s="38"/>
      <c r="CPU39" s="38"/>
      <c r="CPV39" s="38"/>
      <c r="CPW39" s="38"/>
      <c r="CPX39" s="38"/>
      <c r="CPY39" s="38"/>
      <c r="CPZ39" s="38"/>
      <c r="CQA39" s="38"/>
      <c r="CQB39" s="38"/>
      <c r="CQC39" s="38"/>
      <c r="CQD39" s="38"/>
      <c r="CQE39" s="38"/>
      <c r="CQF39" s="38"/>
      <c r="CQG39" s="38"/>
      <c r="CQH39" s="38"/>
      <c r="CQI39" s="38"/>
      <c r="CQJ39" s="38"/>
      <c r="CQK39" s="38"/>
      <c r="CQL39" s="38"/>
      <c r="CQM39" s="38"/>
      <c r="CQN39" s="38"/>
      <c r="CQO39" s="38"/>
      <c r="CQP39" s="38"/>
      <c r="CQQ39" s="38"/>
      <c r="CQR39" s="38"/>
      <c r="CQS39" s="38"/>
      <c r="CQT39" s="38"/>
      <c r="CQU39" s="38"/>
      <c r="CQV39" s="38"/>
      <c r="CQW39" s="38"/>
      <c r="CQX39" s="38"/>
      <c r="CQY39" s="38"/>
      <c r="CQZ39" s="38"/>
      <c r="CRA39" s="38"/>
      <c r="CRB39" s="38"/>
      <c r="CRC39" s="38"/>
      <c r="CRD39" s="38"/>
      <c r="CRE39" s="38"/>
      <c r="CRF39" s="38"/>
      <c r="CRG39" s="38"/>
      <c r="CRH39" s="38"/>
      <c r="CRI39" s="38"/>
      <c r="CRJ39" s="38"/>
      <c r="CRK39" s="38"/>
      <c r="CRL39" s="38"/>
      <c r="CRM39" s="38"/>
      <c r="CRN39" s="38"/>
      <c r="CRO39" s="38"/>
      <c r="CRP39" s="38"/>
      <c r="CRQ39" s="38"/>
      <c r="CRR39" s="38"/>
      <c r="CRS39" s="38"/>
      <c r="CRT39" s="38"/>
      <c r="CRU39" s="38"/>
      <c r="CRV39" s="38"/>
      <c r="CRW39" s="38"/>
      <c r="CRX39" s="38"/>
      <c r="CRY39" s="38"/>
      <c r="CRZ39" s="38"/>
      <c r="CSA39" s="38"/>
      <c r="CSB39" s="38"/>
      <c r="CSC39" s="38"/>
      <c r="CSD39" s="38"/>
      <c r="CSE39" s="38"/>
      <c r="CSF39" s="38"/>
      <c r="CSG39" s="38"/>
      <c r="CSH39" s="38"/>
      <c r="CSI39" s="38"/>
      <c r="CSJ39" s="38"/>
      <c r="CSK39" s="38"/>
      <c r="CSL39" s="38"/>
      <c r="CSM39" s="38"/>
      <c r="CSN39" s="38"/>
      <c r="CSO39" s="38"/>
      <c r="CSP39" s="38"/>
      <c r="CSQ39" s="38"/>
      <c r="CSR39" s="38"/>
      <c r="CSS39" s="38"/>
      <c r="CST39" s="38"/>
      <c r="CSU39" s="38"/>
      <c r="CSV39" s="38"/>
      <c r="CSW39" s="38"/>
      <c r="CSX39" s="38"/>
      <c r="CSY39" s="38"/>
      <c r="CSZ39" s="38"/>
      <c r="CTA39" s="38"/>
      <c r="CTB39" s="38"/>
      <c r="CTC39" s="38"/>
      <c r="CTD39" s="38"/>
      <c r="CTE39" s="38"/>
      <c r="CTF39" s="38"/>
      <c r="CTG39" s="38"/>
      <c r="CTH39" s="38"/>
      <c r="CTI39" s="38"/>
      <c r="CTJ39" s="38"/>
      <c r="CTK39" s="38"/>
      <c r="CTL39" s="38"/>
      <c r="CTM39" s="38"/>
      <c r="CTN39" s="38"/>
      <c r="CTO39" s="38"/>
      <c r="CTP39" s="38"/>
      <c r="CTQ39" s="38"/>
      <c r="CTR39" s="38"/>
      <c r="CTS39" s="38"/>
      <c r="CTT39" s="38"/>
      <c r="CTU39" s="38"/>
      <c r="CTV39" s="38"/>
      <c r="CTW39" s="38"/>
      <c r="CTX39" s="38"/>
      <c r="CTY39" s="38"/>
      <c r="CTZ39" s="38"/>
      <c r="CUA39" s="38"/>
      <c r="CUB39" s="38"/>
      <c r="CUC39" s="38"/>
      <c r="CUD39" s="38"/>
      <c r="CUE39" s="38"/>
      <c r="CUF39" s="38"/>
      <c r="CUG39" s="38"/>
      <c r="CUH39" s="38"/>
      <c r="CUI39" s="38"/>
      <c r="CUJ39" s="38"/>
      <c r="CUK39" s="38"/>
      <c r="CUL39" s="38"/>
      <c r="CUM39" s="38"/>
      <c r="CUN39" s="38"/>
      <c r="CUO39" s="38"/>
      <c r="CUP39" s="38"/>
      <c r="CUQ39" s="38"/>
      <c r="CUR39" s="38"/>
      <c r="CUS39" s="38"/>
      <c r="CUT39" s="38"/>
      <c r="CUU39" s="38"/>
      <c r="CUV39" s="38"/>
      <c r="CUW39" s="38"/>
      <c r="CUX39" s="38"/>
      <c r="CUY39" s="38"/>
      <c r="CUZ39" s="38"/>
      <c r="CVA39" s="38"/>
      <c r="CVB39" s="38"/>
      <c r="CVC39" s="38"/>
      <c r="CVD39" s="38"/>
      <c r="CVE39" s="38"/>
      <c r="CVF39" s="38"/>
      <c r="CVG39" s="38"/>
      <c r="CVH39" s="38"/>
      <c r="CVI39" s="38"/>
      <c r="CVJ39" s="38"/>
      <c r="CVK39" s="38"/>
      <c r="CVL39" s="38"/>
      <c r="CVM39" s="38"/>
      <c r="CVN39" s="38"/>
      <c r="CVO39" s="38"/>
      <c r="CVP39" s="38"/>
      <c r="CVQ39" s="38"/>
      <c r="CVR39" s="38"/>
      <c r="CVS39" s="38"/>
      <c r="CVT39" s="38"/>
      <c r="CVU39" s="38"/>
      <c r="CVV39" s="38"/>
      <c r="CVW39" s="38"/>
      <c r="CVX39" s="38"/>
      <c r="CVY39" s="38"/>
      <c r="CVZ39" s="38"/>
      <c r="CWA39" s="38"/>
      <c r="CWB39" s="38"/>
      <c r="CWC39" s="38"/>
      <c r="CWD39" s="38"/>
      <c r="CWE39" s="38"/>
      <c r="CWF39" s="38"/>
      <c r="CWG39" s="38"/>
      <c r="CWH39" s="38"/>
      <c r="CWI39" s="38"/>
      <c r="CWJ39" s="38"/>
      <c r="CWK39" s="38"/>
      <c r="CWL39" s="38"/>
      <c r="CWM39" s="38"/>
      <c r="CWN39" s="38"/>
      <c r="CWO39" s="38"/>
      <c r="CWP39" s="38"/>
      <c r="CWQ39" s="38"/>
      <c r="CWR39" s="38"/>
      <c r="CWS39" s="38"/>
      <c r="CWT39" s="38"/>
      <c r="CWU39" s="38"/>
      <c r="CWV39" s="38"/>
      <c r="CWW39" s="38"/>
      <c r="CWX39" s="38"/>
      <c r="CWY39" s="38"/>
      <c r="CWZ39" s="38"/>
      <c r="CXA39" s="38"/>
      <c r="CXB39" s="38"/>
      <c r="CXC39" s="38"/>
      <c r="CXD39" s="38"/>
      <c r="CXE39" s="38"/>
      <c r="CXF39" s="38"/>
      <c r="CXG39" s="38"/>
      <c r="CXH39" s="38"/>
      <c r="CXI39" s="38"/>
      <c r="CXJ39" s="38"/>
      <c r="CXK39" s="38"/>
      <c r="CXL39" s="38"/>
      <c r="CXM39" s="38"/>
      <c r="CXN39" s="38"/>
      <c r="CXO39" s="38"/>
      <c r="CXP39" s="38"/>
      <c r="CXQ39" s="38"/>
      <c r="CXR39" s="38"/>
      <c r="CXS39" s="38"/>
      <c r="CXT39" s="38"/>
      <c r="CXU39" s="38"/>
      <c r="CXV39" s="38"/>
      <c r="CXW39" s="38"/>
      <c r="CXX39" s="38"/>
      <c r="CXY39" s="38"/>
      <c r="CXZ39" s="38"/>
      <c r="CYA39" s="38"/>
      <c r="CYB39" s="38"/>
      <c r="CYC39" s="38"/>
      <c r="CYD39" s="38"/>
      <c r="CYE39" s="38"/>
      <c r="CYF39" s="38"/>
      <c r="CYG39" s="38"/>
      <c r="CYH39" s="38"/>
      <c r="CYI39" s="38"/>
      <c r="CYJ39" s="38"/>
      <c r="CYK39" s="38"/>
      <c r="CYL39" s="38"/>
      <c r="CYM39" s="38"/>
      <c r="CYN39" s="38"/>
      <c r="CYO39" s="38"/>
      <c r="CYP39" s="38"/>
      <c r="CYQ39" s="38"/>
      <c r="CYR39" s="38"/>
      <c r="CYS39" s="38"/>
      <c r="CYT39" s="38"/>
      <c r="CYU39" s="38"/>
      <c r="CYV39" s="38"/>
      <c r="CYW39" s="38"/>
      <c r="CYX39" s="38"/>
      <c r="CYY39" s="38"/>
      <c r="CYZ39" s="38"/>
      <c r="CZA39" s="38"/>
      <c r="CZB39" s="38"/>
      <c r="CZC39" s="38"/>
      <c r="CZD39" s="38"/>
      <c r="CZE39" s="38"/>
      <c r="CZF39" s="38"/>
      <c r="CZG39" s="38"/>
      <c r="CZH39" s="38"/>
      <c r="CZI39" s="38"/>
      <c r="CZJ39" s="38"/>
      <c r="CZK39" s="38"/>
      <c r="CZL39" s="38"/>
      <c r="CZM39" s="38"/>
      <c r="CZN39" s="38"/>
      <c r="CZO39" s="38"/>
      <c r="CZP39" s="38"/>
      <c r="CZQ39" s="38"/>
      <c r="CZR39" s="38"/>
      <c r="CZS39" s="38"/>
      <c r="CZT39" s="38"/>
      <c r="CZU39" s="38"/>
      <c r="CZV39" s="38"/>
      <c r="CZW39" s="38"/>
      <c r="CZX39" s="38"/>
      <c r="CZY39" s="38"/>
      <c r="CZZ39" s="38"/>
      <c r="DAA39" s="38"/>
      <c r="DAB39" s="38"/>
      <c r="DAC39" s="38"/>
      <c r="DAD39" s="38"/>
      <c r="DAE39" s="38"/>
      <c r="DAF39" s="38"/>
      <c r="DAG39" s="38"/>
      <c r="DAH39" s="38"/>
      <c r="DAI39" s="38"/>
      <c r="DAJ39" s="38"/>
      <c r="DAK39" s="38"/>
      <c r="DAL39" s="38"/>
      <c r="DAM39" s="38"/>
      <c r="DAN39" s="38"/>
      <c r="DAO39" s="38"/>
      <c r="DAP39" s="38"/>
      <c r="DAQ39" s="38"/>
      <c r="DAR39" s="38"/>
      <c r="DAS39" s="38"/>
      <c r="DAT39" s="38"/>
      <c r="DAU39" s="38"/>
      <c r="DAV39" s="38"/>
      <c r="DAW39" s="38"/>
      <c r="DAX39" s="38"/>
      <c r="DAY39" s="38"/>
      <c r="DAZ39" s="38"/>
      <c r="DBA39" s="38"/>
      <c r="DBB39" s="38"/>
      <c r="DBC39" s="38"/>
      <c r="DBD39" s="38"/>
      <c r="DBE39" s="38"/>
      <c r="DBF39" s="38"/>
      <c r="DBG39" s="38"/>
      <c r="DBH39" s="38"/>
      <c r="DBI39" s="38"/>
      <c r="DBJ39" s="38"/>
      <c r="DBK39" s="38"/>
      <c r="DBL39" s="38"/>
      <c r="DBM39" s="38"/>
      <c r="DBN39" s="38"/>
      <c r="DBO39" s="38"/>
      <c r="DBP39" s="38"/>
      <c r="DBQ39" s="38"/>
      <c r="DBR39" s="38"/>
      <c r="DBS39" s="38"/>
      <c r="DBT39" s="38"/>
      <c r="DBU39" s="38"/>
      <c r="DBV39" s="38"/>
      <c r="DBW39" s="38"/>
      <c r="DBX39" s="38"/>
      <c r="DBY39" s="38"/>
      <c r="DBZ39" s="38"/>
      <c r="DCA39" s="38"/>
      <c r="DCB39" s="38"/>
      <c r="DCC39" s="38"/>
      <c r="DCD39" s="38"/>
      <c r="DCE39" s="38"/>
      <c r="DCF39" s="38"/>
      <c r="DCG39" s="38"/>
      <c r="DCH39" s="38"/>
      <c r="DCI39" s="38"/>
      <c r="DCJ39" s="38"/>
      <c r="DCK39" s="38"/>
      <c r="DCL39" s="38"/>
      <c r="DCM39" s="38"/>
      <c r="DCN39" s="38"/>
      <c r="DCO39" s="38"/>
      <c r="DCP39" s="38"/>
      <c r="DCQ39" s="38"/>
      <c r="DCR39" s="38"/>
      <c r="DCS39" s="38"/>
      <c r="DCT39" s="38"/>
      <c r="DCU39" s="38"/>
      <c r="DCV39" s="38"/>
      <c r="DCW39" s="38"/>
      <c r="DCX39" s="38"/>
      <c r="DCY39" s="38"/>
      <c r="DCZ39" s="38"/>
      <c r="DDA39" s="38"/>
      <c r="DDB39" s="38"/>
      <c r="DDC39" s="38"/>
      <c r="DDD39" s="38"/>
      <c r="DDE39" s="38"/>
      <c r="DDF39" s="38"/>
      <c r="DDG39" s="38"/>
      <c r="DDH39" s="38"/>
      <c r="DDI39" s="38"/>
      <c r="DDJ39" s="38"/>
      <c r="DDK39" s="38"/>
      <c r="DDL39" s="38"/>
      <c r="DDM39" s="38"/>
      <c r="DDN39" s="38"/>
      <c r="DDO39" s="38"/>
      <c r="DDP39" s="38"/>
      <c r="DDQ39" s="38"/>
      <c r="DDR39" s="38"/>
      <c r="DDS39" s="38"/>
      <c r="DDT39" s="38"/>
      <c r="DDU39" s="38"/>
      <c r="DDV39" s="38"/>
      <c r="DDW39" s="38"/>
      <c r="DDX39" s="38"/>
      <c r="DDY39" s="38"/>
      <c r="DDZ39" s="38"/>
      <c r="DEA39" s="38"/>
      <c r="DEB39" s="38"/>
      <c r="DEC39" s="38"/>
      <c r="DED39" s="38"/>
      <c r="DEE39" s="38"/>
      <c r="DEF39" s="38"/>
      <c r="DEG39" s="38"/>
      <c r="DEH39" s="38"/>
      <c r="DEI39" s="38"/>
      <c r="DEJ39" s="38"/>
      <c r="DEK39" s="38"/>
      <c r="DEL39" s="38"/>
      <c r="DEM39" s="38"/>
      <c r="DEN39" s="38"/>
      <c r="DEO39" s="38"/>
      <c r="DEP39" s="38"/>
      <c r="DEQ39" s="38"/>
      <c r="DER39" s="38"/>
      <c r="DES39" s="38"/>
      <c r="DET39" s="38"/>
      <c r="DEU39" s="38"/>
      <c r="DEV39" s="38"/>
      <c r="DEW39" s="38"/>
      <c r="DEX39" s="38"/>
      <c r="DEY39" s="38"/>
      <c r="DEZ39" s="38"/>
      <c r="DFA39" s="38"/>
      <c r="DFB39" s="38"/>
      <c r="DFC39" s="38"/>
      <c r="DFD39" s="38"/>
      <c r="DFE39" s="38"/>
      <c r="DFF39" s="38"/>
      <c r="DFG39" s="38"/>
      <c r="DFH39" s="38"/>
      <c r="DFI39" s="38"/>
      <c r="DFJ39" s="38"/>
      <c r="DFK39" s="38"/>
      <c r="DFL39" s="38"/>
      <c r="DFM39" s="38"/>
      <c r="DFN39" s="38"/>
      <c r="DFO39" s="38"/>
      <c r="DFP39" s="38"/>
      <c r="DFQ39" s="38"/>
      <c r="DFR39" s="38"/>
      <c r="DFS39" s="38"/>
      <c r="DFT39" s="38"/>
      <c r="DFU39" s="38"/>
      <c r="DFV39" s="38"/>
      <c r="DFW39" s="38"/>
      <c r="DFX39" s="38"/>
      <c r="DFY39" s="38"/>
      <c r="DFZ39" s="38"/>
      <c r="DGA39" s="38"/>
      <c r="DGB39" s="38"/>
      <c r="DGC39" s="38"/>
      <c r="DGD39" s="38"/>
      <c r="DGE39" s="38"/>
      <c r="DGF39" s="38"/>
      <c r="DGG39" s="38"/>
      <c r="DGH39" s="38"/>
      <c r="DGI39" s="38"/>
      <c r="DGJ39" s="38"/>
      <c r="DGK39" s="38"/>
      <c r="DGL39" s="38"/>
      <c r="DGM39" s="38"/>
      <c r="DGN39" s="38"/>
      <c r="DGO39" s="38"/>
      <c r="DGP39" s="38"/>
      <c r="DGQ39" s="38"/>
      <c r="DGR39" s="38"/>
      <c r="DGS39" s="38"/>
      <c r="DGT39" s="38"/>
      <c r="DGU39" s="38"/>
      <c r="DGV39" s="38"/>
      <c r="DGW39" s="38"/>
      <c r="DGX39" s="38"/>
      <c r="DGY39" s="38"/>
      <c r="DGZ39" s="38"/>
      <c r="DHA39" s="38"/>
      <c r="DHB39" s="38"/>
      <c r="DHC39" s="38"/>
      <c r="DHD39" s="38"/>
      <c r="DHE39" s="38"/>
      <c r="DHF39" s="38"/>
      <c r="DHG39" s="38"/>
      <c r="DHH39" s="38"/>
      <c r="DHI39" s="38"/>
      <c r="DHJ39" s="38"/>
      <c r="DHK39" s="38"/>
      <c r="DHL39" s="38"/>
      <c r="DHM39" s="38"/>
      <c r="DHN39" s="38"/>
      <c r="DHO39" s="38"/>
      <c r="DHP39" s="38"/>
      <c r="DHQ39" s="38"/>
      <c r="DHR39" s="38"/>
      <c r="DHS39" s="38"/>
      <c r="DHT39" s="38"/>
      <c r="DHU39" s="38"/>
      <c r="DHV39" s="38"/>
      <c r="DHW39" s="38"/>
      <c r="DHX39" s="38"/>
      <c r="DHY39" s="38"/>
      <c r="DHZ39" s="38"/>
      <c r="DIA39" s="38"/>
      <c r="DIB39" s="38"/>
      <c r="DIC39" s="38"/>
      <c r="DID39" s="38"/>
      <c r="DIE39" s="38"/>
      <c r="DIF39" s="38"/>
      <c r="DIG39" s="38"/>
      <c r="DIH39" s="38"/>
      <c r="DII39" s="38"/>
      <c r="DIJ39" s="38"/>
      <c r="DIK39" s="38"/>
      <c r="DIL39" s="38"/>
      <c r="DIM39" s="38"/>
      <c r="DIN39" s="38"/>
      <c r="DIO39" s="38"/>
      <c r="DIP39" s="38"/>
      <c r="DIQ39" s="38"/>
      <c r="DIR39" s="38"/>
      <c r="DIS39" s="38"/>
      <c r="DIT39" s="38"/>
      <c r="DIU39" s="38"/>
      <c r="DIV39" s="38"/>
      <c r="DIW39" s="38"/>
      <c r="DIX39" s="38"/>
      <c r="DIY39" s="38"/>
      <c r="DIZ39" s="38"/>
      <c r="DJA39" s="38"/>
      <c r="DJB39" s="38"/>
      <c r="DJC39" s="38"/>
      <c r="DJD39" s="38"/>
      <c r="DJE39" s="38"/>
      <c r="DJF39" s="38"/>
      <c r="DJG39" s="38"/>
      <c r="DJH39" s="38"/>
      <c r="DJI39" s="38"/>
      <c r="DJJ39" s="38"/>
      <c r="DJK39" s="38"/>
      <c r="DJL39" s="38"/>
      <c r="DJM39" s="38"/>
      <c r="DJN39" s="38"/>
      <c r="DJO39" s="38"/>
      <c r="DJP39" s="38"/>
      <c r="DJQ39" s="38"/>
      <c r="DJR39" s="38"/>
      <c r="DJS39" s="38"/>
      <c r="DJT39" s="38"/>
      <c r="DJU39" s="38"/>
      <c r="DJV39" s="38"/>
      <c r="DJW39" s="38"/>
      <c r="DJX39" s="38"/>
      <c r="DJY39" s="38"/>
      <c r="DJZ39" s="38"/>
      <c r="DKA39" s="38"/>
      <c r="DKB39" s="38"/>
      <c r="DKC39" s="38"/>
      <c r="DKD39" s="38"/>
      <c r="DKE39" s="38"/>
      <c r="DKF39" s="38"/>
      <c r="DKG39" s="38"/>
      <c r="DKH39" s="38"/>
      <c r="DKI39" s="38"/>
      <c r="DKJ39" s="38"/>
      <c r="DKK39" s="38"/>
      <c r="DKL39" s="38"/>
      <c r="DKM39" s="38"/>
      <c r="DKN39" s="38"/>
      <c r="DKO39" s="38"/>
      <c r="DKP39" s="38"/>
      <c r="DKQ39" s="38"/>
      <c r="DKR39" s="38"/>
      <c r="DKS39" s="38"/>
      <c r="DKT39" s="38"/>
      <c r="DKU39" s="38"/>
      <c r="DKV39" s="38"/>
      <c r="DKW39" s="38"/>
      <c r="DKX39" s="38"/>
      <c r="DKY39" s="38"/>
      <c r="DKZ39" s="38"/>
      <c r="DLA39" s="38"/>
      <c r="DLB39" s="38"/>
      <c r="DLC39" s="38"/>
      <c r="DLD39" s="38"/>
      <c r="DLE39" s="38"/>
      <c r="DLF39" s="38"/>
      <c r="DLG39" s="38"/>
      <c r="DLH39" s="38"/>
      <c r="DLI39" s="38"/>
      <c r="DLJ39" s="38"/>
      <c r="DLK39" s="38"/>
      <c r="DLL39" s="38"/>
      <c r="DLM39" s="38"/>
      <c r="DLN39" s="38"/>
      <c r="DLO39" s="38"/>
      <c r="DLP39" s="38"/>
      <c r="DLQ39" s="38"/>
      <c r="DLR39" s="38"/>
      <c r="DLS39" s="38"/>
      <c r="DLT39" s="38"/>
      <c r="DLU39" s="38"/>
      <c r="DLV39" s="38"/>
      <c r="DLW39" s="38"/>
      <c r="DLX39" s="38"/>
      <c r="DLY39" s="38"/>
      <c r="DLZ39" s="38"/>
      <c r="DMA39" s="38"/>
      <c r="DMB39" s="38"/>
      <c r="DMC39" s="38"/>
      <c r="DMD39" s="38"/>
      <c r="DME39" s="38"/>
      <c r="DMF39" s="38"/>
      <c r="DMG39" s="38"/>
      <c r="DMH39" s="38"/>
      <c r="DMI39" s="38"/>
      <c r="DMJ39" s="38"/>
      <c r="DMK39" s="38"/>
      <c r="DML39" s="38"/>
      <c r="DMM39" s="38"/>
      <c r="DMN39" s="38"/>
      <c r="DMO39" s="38"/>
      <c r="DMP39" s="38"/>
      <c r="DMQ39" s="38"/>
      <c r="DMR39" s="38"/>
      <c r="DMS39" s="38"/>
      <c r="DMT39" s="38"/>
      <c r="DMU39" s="38"/>
      <c r="DMV39" s="38"/>
      <c r="DMW39" s="38"/>
      <c r="DMX39" s="38"/>
      <c r="DMY39" s="38"/>
      <c r="DMZ39" s="38"/>
      <c r="DNA39" s="38"/>
      <c r="DNB39" s="38"/>
      <c r="DNC39" s="38"/>
      <c r="DND39" s="38"/>
      <c r="DNE39" s="38"/>
      <c r="DNF39" s="38"/>
      <c r="DNG39" s="38"/>
      <c r="DNH39" s="38"/>
      <c r="DNI39" s="38"/>
      <c r="DNJ39" s="38"/>
      <c r="DNK39" s="38"/>
      <c r="DNL39" s="38"/>
      <c r="DNM39" s="38"/>
      <c r="DNN39" s="38"/>
      <c r="DNO39" s="38"/>
      <c r="DNP39" s="38"/>
      <c r="DNQ39" s="38"/>
      <c r="DNR39" s="38"/>
      <c r="DNS39" s="38"/>
      <c r="DNT39" s="38"/>
      <c r="DNU39" s="38"/>
      <c r="DNV39" s="38"/>
      <c r="DNW39" s="38"/>
      <c r="DNX39" s="38"/>
      <c r="DNY39" s="38"/>
      <c r="DNZ39" s="38"/>
      <c r="DOA39" s="38"/>
      <c r="DOB39" s="38"/>
      <c r="DOC39" s="38"/>
      <c r="DOD39" s="38"/>
      <c r="DOE39" s="38"/>
      <c r="DOF39" s="38"/>
      <c r="DOG39" s="38"/>
      <c r="DOH39" s="38"/>
      <c r="DOI39" s="38"/>
      <c r="DOJ39" s="38"/>
      <c r="DOK39" s="38"/>
      <c r="DOL39" s="38"/>
      <c r="DOM39" s="38"/>
      <c r="DON39" s="38"/>
      <c r="DOO39" s="38"/>
      <c r="DOP39" s="38"/>
      <c r="DOQ39" s="38"/>
      <c r="DOR39" s="38"/>
      <c r="DOS39" s="38"/>
      <c r="DOT39" s="38"/>
      <c r="DOU39" s="38"/>
      <c r="DOV39" s="38"/>
      <c r="DOW39" s="38"/>
      <c r="DOX39" s="38"/>
      <c r="DOY39" s="38"/>
      <c r="DOZ39" s="38"/>
      <c r="DPA39" s="38"/>
      <c r="DPB39" s="38"/>
      <c r="DPC39" s="38"/>
      <c r="DPD39" s="38"/>
      <c r="DPE39" s="38"/>
      <c r="DPF39" s="38"/>
      <c r="DPG39" s="38"/>
      <c r="DPH39" s="38"/>
      <c r="DPI39" s="38"/>
      <c r="DPJ39" s="38"/>
      <c r="DPK39" s="38"/>
      <c r="DPL39" s="38"/>
      <c r="DPM39" s="38"/>
      <c r="DPN39" s="38"/>
      <c r="DPO39" s="38"/>
      <c r="DPP39" s="38"/>
      <c r="DPQ39" s="38"/>
      <c r="DPR39" s="38"/>
      <c r="DPS39" s="38"/>
      <c r="DPT39" s="38"/>
      <c r="DPU39" s="38"/>
      <c r="DPV39" s="38"/>
      <c r="DPW39" s="38"/>
      <c r="DPX39" s="38"/>
      <c r="DPY39" s="38"/>
      <c r="DPZ39" s="38"/>
      <c r="DQA39" s="38"/>
      <c r="DQB39" s="38"/>
      <c r="DQC39" s="38"/>
      <c r="DQD39" s="38"/>
      <c r="DQE39" s="38"/>
      <c r="DQF39" s="38"/>
      <c r="DQG39" s="38"/>
      <c r="DQH39" s="38"/>
      <c r="DQI39" s="38"/>
      <c r="DQJ39" s="38"/>
      <c r="DQK39" s="38"/>
      <c r="DQL39" s="38"/>
      <c r="DQM39" s="38"/>
      <c r="DQN39" s="38"/>
      <c r="DQO39" s="38"/>
      <c r="DQP39" s="38"/>
      <c r="DQQ39" s="38"/>
      <c r="DQR39" s="38"/>
      <c r="DQS39" s="38"/>
      <c r="DQT39" s="38"/>
      <c r="DQU39" s="38"/>
      <c r="DQV39" s="38"/>
      <c r="DQW39" s="38"/>
      <c r="DQX39" s="38"/>
      <c r="DQY39" s="38"/>
      <c r="DQZ39" s="38"/>
      <c r="DRA39" s="38"/>
      <c r="DRB39" s="38"/>
      <c r="DRC39" s="38"/>
      <c r="DRD39" s="38"/>
      <c r="DRE39" s="38"/>
      <c r="DRF39" s="38"/>
      <c r="DRG39" s="38"/>
      <c r="DRH39" s="38"/>
      <c r="DRI39" s="38"/>
      <c r="DRJ39" s="38"/>
      <c r="DRK39" s="38"/>
      <c r="DRL39" s="38"/>
      <c r="DRM39" s="38"/>
      <c r="DRN39" s="38"/>
      <c r="DRO39" s="38"/>
      <c r="DRP39" s="38"/>
      <c r="DRQ39" s="38"/>
      <c r="DRR39" s="38"/>
      <c r="DRS39" s="38"/>
      <c r="DRT39" s="38"/>
      <c r="DRU39" s="38"/>
      <c r="DRV39" s="38"/>
      <c r="DRW39" s="38"/>
      <c r="DRX39" s="38"/>
      <c r="DRY39" s="38"/>
      <c r="DRZ39" s="38"/>
      <c r="DSA39" s="38"/>
      <c r="DSB39" s="38"/>
      <c r="DSC39" s="38"/>
      <c r="DSD39" s="38"/>
      <c r="DSE39" s="38"/>
      <c r="DSF39" s="38"/>
      <c r="DSG39" s="38"/>
      <c r="DSH39" s="38"/>
      <c r="DSI39" s="38"/>
      <c r="DSJ39" s="38"/>
      <c r="DSK39" s="38"/>
      <c r="DSL39" s="38"/>
      <c r="DSM39" s="38"/>
      <c r="DSN39" s="38"/>
      <c r="DSO39" s="38"/>
      <c r="DSP39" s="38"/>
      <c r="DSQ39" s="38"/>
      <c r="DSR39" s="38"/>
      <c r="DSS39" s="38"/>
      <c r="DST39" s="38"/>
      <c r="DSU39" s="38"/>
      <c r="DSV39" s="38"/>
      <c r="DSW39" s="38"/>
      <c r="DSX39" s="38"/>
      <c r="DSY39" s="38"/>
      <c r="DSZ39" s="38"/>
      <c r="DTA39" s="38"/>
      <c r="DTB39" s="38"/>
      <c r="DTC39" s="38"/>
      <c r="DTD39" s="38"/>
      <c r="DTE39" s="38"/>
      <c r="DTF39" s="38"/>
      <c r="DTG39" s="38"/>
      <c r="DTH39" s="38"/>
      <c r="DTI39" s="38"/>
      <c r="DTJ39" s="38"/>
      <c r="DTK39" s="38"/>
      <c r="DTL39" s="38"/>
      <c r="DTM39" s="38"/>
      <c r="DTN39" s="38"/>
      <c r="DTO39" s="38"/>
      <c r="DTP39" s="38"/>
      <c r="DTQ39" s="38"/>
      <c r="DTR39" s="38"/>
      <c r="DTS39" s="38"/>
      <c r="DTT39" s="38"/>
      <c r="DTU39" s="38"/>
      <c r="DTV39" s="38"/>
      <c r="DTW39" s="38"/>
      <c r="DTX39" s="38"/>
      <c r="DTY39" s="38"/>
      <c r="DTZ39" s="38"/>
      <c r="DUA39" s="38"/>
      <c r="DUB39" s="38"/>
      <c r="DUC39" s="38"/>
      <c r="DUD39" s="38"/>
      <c r="DUE39" s="38"/>
      <c r="DUF39" s="38"/>
      <c r="DUG39" s="38"/>
      <c r="DUH39" s="38"/>
      <c r="DUI39" s="38"/>
      <c r="DUJ39" s="38"/>
      <c r="DUK39" s="38"/>
      <c r="DUL39" s="38"/>
      <c r="DUM39" s="38"/>
      <c r="DUN39" s="38"/>
      <c r="DUO39" s="38"/>
      <c r="DUP39" s="38"/>
      <c r="DUQ39" s="38"/>
      <c r="DUR39" s="38"/>
      <c r="DUS39" s="38"/>
      <c r="DUT39" s="38"/>
      <c r="DUU39" s="38"/>
      <c r="DUV39" s="38"/>
      <c r="DUW39" s="38"/>
      <c r="DUX39" s="38"/>
      <c r="DUY39" s="38"/>
      <c r="DUZ39" s="38"/>
      <c r="DVA39" s="38"/>
      <c r="DVB39" s="38"/>
      <c r="DVC39" s="38"/>
      <c r="DVD39" s="38"/>
      <c r="DVE39" s="38"/>
      <c r="DVF39" s="38"/>
      <c r="DVG39" s="38"/>
      <c r="DVH39" s="38"/>
      <c r="DVI39" s="38"/>
      <c r="DVJ39" s="38"/>
      <c r="DVK39" s="38"/>
      <c r="DVL39" s="38"/>
      <c r="DVM39" s="38"/>
      <c r="DVN39" s="38"/>
      <c r="DVO39" s="38"/>
      <c r="DVP39" s="38"/>
      <c r="DVQ39" s="38"/>
      <c r="DVR39" s="38"/>
      <c r="DVS39" s="38"/>
      <c r="DVT39" s="38"/>
      <c r="DVU39" s="38"/>
      <c r="DVV39" s="38"/>
      <c r="DVW39" s="38"/>
      <c r="DVX39" s="38"/>
      <c r="DVY39" s="38"/>
      <c r="DVZ39" s="38"/>
      <c r="DWA39" s="38"/>
      <c r="DWB39" s="38"/>
      <c r="DWC39" s="38"/>
      <c r="DWD39" s="38"/>
      <c r="DWE39" s="38"/>
      <c r="DWF39" s="38"/>
      <c r="DWG39" s="38"/>
      <c r="DWH39" s="38"/>
      <c r="DWI39" s="38"/>
      <c r="DWJ39" s="38"/>
      <c r="DWK39" s="38"/>
      <c r="DWL39" s="38"/>
      <c r="DWM39" s="38"/>
      <c r="DWN39" s="38"/>
      <c r="DWO39" s="38"/>
      <c r="DWP39" s="38"/>
      <c r="DWQ39" s="38"/>
      <c r="DWR39" s="38"/>
      <c r="DWS39" s="38"/>
      <c r="DWT39" s="38"/>
      <c r="DWU39" s="38"/>
      <c r="DWV39" s="38"/>
      <c r="DWW39" s="38"/>
      <c r="DWX39" s="38"/>
      <c r="DWY39" s="38"/>
      <c r="DWZ39" s="38"/>
      <c r="DXA39" s="38"/>
      <c r="DXB39" s="38"/>
      <c r="DXC39" s="38"/>
      <c r="DXD39" s="38"/>
      <c r="DXE39" s="38"/>
      <c r="DXF39" s="38"/>
      <c r="DXG39" s="38"/>
      <c r="DXH39" s="38"/>
      <c r="DXI39" s="38"/>
      <c r="DXJ39" s="38"/>
      <c r="DXK39" s="38"/>
      <c r="DXL39" s="38"/>
      <c r="DXM39" s="38"/>
      <c r="DXN39" s="38"/>
      <c r="DXO39" s="38"/>
      <c r="DXP39" s="38"/>
      <c r="DXQ39" s="38"/>
      <c r="DXR39" s="38"/>
      <c r="DXS39" s="38"/>
      <c r="DXT39" s="38"/>
      <c r="DXU39" s="38"/>
      <c r="DXV39" s="38"/>
      <c r="DXW39" s="38"/>
      <c r="DXX39" s="38"/>
      <c r="DXY39" s="38"/>
      <c r="DXZ39" s="38"/>
      <c r="DYA39" s="38"/>
      <c r="DYB39" s="38"/>
      <c r="DYC39" s="38"/>
      <c r="DYD39" s="38"/>
      <c r="DYE39" s="38"/>
      <c r="DYF39" s="38"/>
      <c r="DYG39" s="38"/>
      <c r="DYH39" s="38"/>
      <c r="DYI39" s="38"/>
      <c r="DYJ39" s="38"/>
      <c r="DYK39" s="38"/>
      <c r="DYL39" s="38"/>
      <c r="DYM39" s="38"/>
      <c r="DYN39" s="38"/>
      <c r="DYO39" s="38"/>
      <c r="DYP39" s="38"/>
      <c r="DYQ39" s="38"/>
      <c r="DYR39" s="38"/>
      <c r="DYS39" s="38"/>
      <c r="DYT39" s="38"/>
      <c r="DYU39" s="38"/>
      <c r="DYV39" s="38"/>
      <c r="DYW39" s="38"/>
      <c r="DYX39" s="38"/>
      <c r="DYY39" s="38"/>
      <c r="DYZ39" s="38"/>
      <c r="DZA39" s="38"/>
      <c r="DZB39" s="38"/>
      <c r="DZC39" s="38"/>
      <c r="DZD39" s="38"/>
      <c r="DZE39" s="38"/>
      <c r="DZF39" s="38"/>
      <c r="DZG39" s="38"/>
      <c r="DZH39" s="38"/>
      <c r="DZI39" s="38"/>
      <c r="DZJ39" s="38"/>
      <c r="DZK39" s="38"/>
      <c r="DZL39" s="38"/>
      <c r="DZM39" s="38"/>
      <c r="DZN39" s="38"/>
      <c r="DZO39" s="38"/>
      <c r="DZP39" s="38"/>
      <c r="DZQ39" s="38"/>
      <c r="DZR39" s="38"/>
      <c r="DZS39" s="38"/>
      <c r="DZT39" s="38"/>
      <c r="DZU39" s="38"/>
      <c r="DZV39" s="38"/>
      <c r="DZW39" s="38"/>
      <c r="DZX39" s="38"/>
      <c r="DZY39" s="38"/>
      <c r="DZZ39" s="38"/>
      <c r="EAA39" s="38"/>
      <c r="EAB39" s="38"/>
      <c r="EAC39" s="38"/>
      <c r="EAD39" s="38"/>
      <c r="EAE39" s="38"/>
      <c r="EAF39" s="38"/>
      <c r="EAG39" s="38"/>
      <c r="EAH39" s="38"/>
      <c r="EAI39" s="38"/>
      <c r="EAJ39" s="38"/>
      <c r="EAK39" s="38"/>
      <c r="EAL39" s="38"/>
      <c r="EAM39" s="38"/>
      <c r="EAN39" s="38"/>
      <c r="EAO39" s="38"/>
      <c r="EAP39" s="38"/>
      <c r="EAQ39" s="38"/>
      <c r="EAR39" s="38"/>
      <c r="EAS39" s="38"/>
      <c r="EAT39" s="38"/>
      <c r="EAU39" s="38"/>
      <c r="EAV39" s="38"/>
      <c r="EAW39" s="38"/>
      <c r="EAX39" s="38"/>
      <c r="EAY39" s="38"/>
      <c r="EAZ39" s="38"/>
      <c r="EBA39" s="38"/>
      <c r="EBB39" s="38"/>
      <c r="EBC39" s="38"/>
      <c r="EBD39" s="38"/>
      <c r="EBE39" s="38"/>
      <c r="EBF39" s="38"/>
      <c r="EBG39" s="38"/>
      <c r="EBH39" s="38"/>
      <c r="EBI39" s="38"/>
      <c r="EBJ39" s="38"/>
      <c r="EBK39" s="38"/>
      <c r="EBL39" s="38"/>
      <c r="EBM39" s="38"/>
      <c r="EBN39" s="38"/>
      <c r="EBO39" s="38"/>
      <c r="EBP39" s="38"/>
      <c r="EBQ39" s="38"/>
      <c r="EBR39" s="38"/>
      <c r="EBS39" s="38"/>
      <c r="EBT39" s="38"/>
      <c r="EBU39" s="38"/>
      <c r="EBV39" s="38"/>
      <c r="EBW39" s="38"/>
      <c r="EBX39" s="38"/>
      <c r="EBY39" s="38"/>
      <c r="EBZ39" s="38"/>
      <c r="ECA39" s="38"/>
      <c r="ECB39" s="38"/>
      <c r="ECC39" s="38"/>
      <c r="ECD39" s="38"/>
      <c r="ECE39" s="38"/>
      <c r="ECF39" s="38"/>
      <c r="ECG39" s="38"/>
      <c r="ECH39" s="38"/>
      <c r="ECI39" s="38"/>
      <c r="ECJ39" s="38"/>
      <c r="ECK39" s="38"/>
      <c r="ECL39" s="38"/>
      <c r="ECM39" s="38"/>
      <c r="ECN39" s="38"/>
      <c r="ECO39" s="38"/>
      <c r="ECP39" s="38"/>
      <c r="ECQ39" s="38"/>
      <c r="ECR39" s="38"/>
      <c r="ECS39" s="38"/>
      <c r="ECT39" s="38"/>
      <c r="ECU39" s="38"/>
      <c r="ECV39" s="38"/>
      <c r="ECW39" s="38"/>
      <c r="ECX39" s="38"/>
      <c r="ECY39" s="38"/>
      <c r="ECZ39" s="38"/>
      <c r="EDA39" s="38"/>
      <c r="EDB39" s="38"/>
      <c r="EDC39" s="38"/>
      <c r="EDD39" s="38"/>
      <c r="EDE39" s="38"/>
      <c r="EDF39" s="38"/>
      <c r="EDG39" s="38"/>
      <c r="EDH39" s="38"/>
      <c r="EDI39" s="38"/>
      <c r="EDJ39" s="38"/>
      <c r="EDK39" s="38"/>
      <c r="EDL39" s="38"/>
      <c r="EDM39" s="38"/>
      <c r="EDN39" s="38"/>
      <c r="EDO39" s="38"/>
      <c r="EDP39" s="38"/>
      <c r="EDQ39" s="38"/>
      <c r="EDR39" s="38"/>
      <c r="EDS39" s="38"/>
      <c r="EDT39" s="38"/>
      <c r="EDU39" s="38"/>
      <c r="EDV39" s="38"/>
      <c r="EDW39" s="38"/>
      <c r="EDX39" s="38"/>
      <c r="EDY39" s="38"/>
      <c r="EDZ39" s="38"/>
      <c r="EEA39" s="38"/>
      <c r="EEB39" s="38"/>
      <c r="EEC39" s="38"/>
      <c r="EED39" s="38"/>
      <c r="EEE39" s="38"/>
      <c r="EEF39" s="38"/>
      <c r="EEG39" s="38"/>
      <c r="EEH39" s="38"/>
      <c r="EEI39" s="38"/>
      <c r="EEJ39" s="38"/>
      <c r="EEK39" s="38"/>
      <c r="EEL39" s="38"/>
      <c r="EEM39" s="38"/>
      <c r="EEN39" s="38"/>
      <c r="EEO39" s="38"/>
      <c r="EEP39" s="38"/>
      <c r="EEQ39" s="38"/>
      <c r="EER39" s="38"/>
      <c r="EES39" s="38"/>
      <c r="EET39" s="38"/>
      <c r="EEU39" s="38"/>
      <c r="EEV39" s="38"/>
      <c r="EEW39" s="38"/>
      <c r="EEX39" s="38"/>
      <c r="EEY39" s="38"/>
      <c r="EEZ39" s="38"/>
      <c r="EFA39" s="38"/>
      <c r="EFB39" s="38"/>
      <c r="EFC39" s="38"/>
      <c r="EFD39" s="38"/>
      <c r="EFE39" s="38"/>
      <c r="EFF39" s="38"/>
      <c r="EFG39" s="38"/>
      <c r="EFH39" s="38"/>
      <c r="EFI39" s="38"/>
      <c r="EFJ39" s="38"/>
      <c r="EFK39" s="38"/>
      <c r="EFL39" s="38"/>
      <c r="EFM39" s="38"/>
      <c r="EFN39" s="38"/>
      <c r="EFO39" s="38"/>
      <c r="EFP39" s="38"/>
      <c r="EFQ39" s="38"/>
      <c r="EFR39" s="38"/>
      <c r="EFS39" s="38"/>
      <c r="EFT39" s="38"/>
      <c r="EFU39" s="38"/>
      <c r="EFV39" s="38"/>
      <c r="EFW39" s="38"/>
      <c r="EFX39" s="38"/>
      <c r="EFY39" s="38"/>
      <c r="EFZ39" s="38"/>
      <c r="EGA39" s="38"/>
      <c r="EGB39" s="38"/>
      <c r="EGC39" s="38"/>
      <c r="EGD39" s="38"/>
      <c r="EGE39" s="38"/>
      <c r="EGF39" s="38"/>
      <c r="EGG39" s="38"/>
      <c r="EGH39" s="38"/>
      <c r="EGI39" s="38"/>
      <c r="EGJ39" s="38"/>
      <c r="EGK39" s="38"/>
      <c r="EGL39" s="38"/>
      <c r="EGM39" s="38"/>
      <c r="EGN39" s="38"/>
      <c r="EGO39" s="38"/>
      <c r="EGP39" s="38"/>
      <c r="EGQ39" s="38"/>
      <c r="EGR39" s="38"/>
      <c r="EGS39" s="38"/>
      <c r="EGT39" s="38"/>
      <c r="EGU39" s="38"/>
      <c r="EGV39" s="38"/>
      <c r="EGW39" s="38"/>
      <c r="EGX39" s="38"/>
      <c r="EGY39" s="38"/>
      <c r="EGZ39" s="38"/>
      <c r="EHA39" s="38"/>
      <c r="EHB39" s="38"/>
      <c r="EHC39" s="38"/>
      <c r="EHD39" s="38"/>
      <c r="EHE39" s="38"/>
      <c r="EHF39" s="38"/>
      <c r="EHG39" s="38"/>
      <c r="EHH39" s="38"/>
      <c r="EHI39" s="38"/>
      <c r="EHJ39" s="38"/>
      <c r="EHK39" s="38"/>
      <c r="EHL39" s="38"/>
      <c r="EHM39" s="38"/>
      <c r="EHN39" s="38"/>
      <c r="EHO39" s="38"/>
      <c r="EHP39" s="38"/>
      <c r="EHQ39" s="38"/>
      <c r="EHR39" s="38"/>
      <c r="EHS39" s="38"/>
      <c r="EHT39" s="38"/>
      <c r="EHU39" s="38"/>
      <c r="EHV39" s="38"/>
      <c r="EHW39" s="38"/>
      <c r="EHX39" s="38"/>
      <c r="EHY39" s="38"/>
      <c r="EHZ39" s="38"/>
      <c r="EIA39" s="38"/>
      <c r="EIB39" s="38"/>
      <c r="EIC39" s="38"/>
      <c r="EID39" s="38"/>
      <c r="EIE39" s="38"/>
      <c r="EIF39" s="38"/>
      <c r="EIG39" s="38"/>
      <c r="EIH39" s="38"/>
      <c r="EII39" s="38"/>
      <c r="EIJ39" s="38"/>
      <c r="EIK39" s="38"/>
      <c r="EIL39" s="38"/>
      <c r="EIM39" s="38"/>
      <c r="EIN39" s="38"/>
      <c r="EIO39" s="38"/>
      <c r="EIP39" s="38"/>
      <c r="EIQ39" s="38"/>
      <c r="EIR39" s="38"/>
      <c r="EIS39" s="38"/>
      <c r="EIT39" s="38"/>
      <c r="EIU39" s="38"/>
      <c r="EIV39" s="38"/>
      <c r="EIW39" s="38"/>
      <c r="EIX39" s="38"/>
      <c r="EIY39" s="38"/>
      <c r="EIZ39" s="38"/>
      <c r="EJA39" s="38"/>
      <c r="EJB39" s="38"/>
      <c r="EJC39" s="38"/>
      <c r="EJD39" s="38"/>
      <c r="EJE39" s="38"/>
      <c r="EJF39" s="38"/>
      <c r="EJG39" s="38"/>
      <c r="EJH39" s="38"/>
      <c r="EJI39" s="38"/>
      <c r="EJJ39" s="38"/>
      <c r="EJK39" s="38"/>
      <c r="EJL39" s="38"/>
      <c r="EJM39" s="38"/>
      <c r="EJN39" s="38"/>
      <c r="EJO39" s="38"/>
      <c r="EJP39" s="38"/>
      <c r="EJQ39" s="38"/>
      <c r="EJR39" s="38"/>
      <c r="EJS39" s="38"/>
      <c r="EJT39" s="38"/>
      <c r="EJU39" s="38"/>
      <c r="EJV39" s="38"/>
      <c r="EJW39" s="38"/>
      <c r="EJX39" s="38"/>
      <c r="EJY39" s="38"/>
      <c r="EJZ39" s="38"/>
      <c r="EKA39" s="38"/>
      <c r="EKB39" s="38"/>
      <c r="EKC39" s="38"/>
      <c r="EKD39" s="38"/>
      <c r="EKE39" s="38"/>
      <c r="EKF39" s="38"/>
      <c r="EKG39" s="38"/>
      <c r="EKH39" s="38"/>
      <c r="EKI39" s="38"/>
      <c r="EKJ39" s="38"/>
      <c r="EKK39" s="38"/>
      <c r="EKL39" s="38"/>
      <c r="EKM39" s="38"/>
      <c r="EKN39" s="38"/>
      <c r="EKO39" s="38"/>
      <c r="EKP39" s="38"/>
      <c r="EKQ39" s="38"/>
      <c r="EKR39" s="38"/>
      <c r="EKS39" s="38"/>
      <c r="EKT39" s="38"/>
      <c r="EKU39" s="38"/>
      <c r="EKV39" s="38"/>
      <c r="EKW39" s="38"/>
      <c r="EKX39" s="38"/>
      <c r="EKY39" s="38"/>
      <c r="EKZ39" s="38"/>
      <c r="ELA39" s="38"/>
      <c r="ELB39" s="38"/>
      <c r="ELC39" s="38"/>
      <c r="ELD39" s="38"/>
      <c r="ELE39" s="38"/>
      <c r="ELF39" s="38"/>
      <c r="ELG39" s="38"/>
      <c r="ELH39" s="38"/>
      <c r="ELI39" s="38"/>
      <c r="ELJ39" s="38"/>
      <c r="ELK39" s="38"/>
      <c r="ELL39" s="38"/>
      <c r="ELM39" s="38"/>
      <c r="ELN39" s="38"/>
      <c r="ELO39" s="38"/>
      <c r="ELP39" s="38"/>
      <c r="ELQ39" s="38"/>
      <c r="ELR39" s="38"/>
      <c r="ELS39" s="38"/>
      <c r="ELT39" s="38"/>
      <c r="ELU39" s="38"/>
      <c r="ELV39" s="38"/>
      <c r="ELW39" s="38"/>
      <c r="ELX39" s="38"/>
      <c r="ELY39" s="38"/>
      <c r="ELZ39" s="38"/>
      <c r="EMA39" s="38"/>
      <c r="EMB39" s="38"/>
      <c r="EMC39" s="38"/>
      <c r="EMD39" s="38"/>
      <c r="EME39" s="38"/>
      <c r="EMF39" s="38"/>
      <c r="EMG39" s="38"/>
      <c r="EMH39" s="38"/>
      <c r="EMI39" s="38"/>
      <c r="EMJ39" s="38"/>
      <c r="EMK39" s="38"/>
      <c r="EML39" s="38"/>
      <c r="EMM39" s="38"/>
      <c r="EMN39" s="38"/>
      <c r="EMO39" s="38"/>
      <c r="EMP39" s="38"/>
      <c r="EMQ39" s="38"/>
      <c r="EMR39" s="38"/>
      <c r="EMS39" s="38"/>
      <c r="EMT39" s="38"/>
      <c r="EMU39" s="38"/>
      <c r="EMV39" s="38"/>
      <c r="EMW39" s="38"/>
      <c r="EMX39" s="38"/>
      <c r="EMY39" s="38"/>
      <c r="EMZ39" s="38"/>
      <c r="ENA39" s="38"/>
      <c r="ENB39" s="38"/>
      <c r="ENC39" s="38"/>
      <c r="END39" s="38"/>
      <c r="ENE39" s="38"/>
      <c r="ENF39" s="38"/>
      <c r="ENG39" s="38"/>
      <c r="ENH39" s="38"/>
      <c r="ENI39" s="38"/>
      <c r="ENJ39" s="38"/>
      <c r="ENK39" s="38"/>
      <c r="ENL39" s="38"/>
      <c r="ENM39" s="38"/>
      <c r="ENN39" s="38"/>
      <c r="ENO39" s="38"/>
      <c r="ENP39" s="38"/>
      <c r="ENQ39" s="38"/>
      <c r="ENR39" s="38"/>
      <c r="ENS39" s="38"/>
      <c r="ENT39" s="38"/>
      <c r="ENU39" s="38"/>
      <c r="ENV39" s="38"/>
      <c r="ENW39" s="38"/>
      <c r="ENX39" s="38"/>
      <c r="ENY39" s="38"/>
      <c r="ENZ39" s="38"/>
      <c r="EOA39" s="38"/>
      <c r="EOB39" s="38"/>
      <c r="EOC39" s="38"/>
      <c r="EOD39" s="38"/>
      <c r="EOE39" s="38"/>
      <c r="EOF39" s="38"/>
      <c r="EOG39" s="38"/>
      <c r="EOH39" s="38"/>
      <c r="EOI39" s="38"/>
      <c r="EOJ39" s="38"/>
      <c r="EOK39" s="38"/>
      <c r="EOL39" s="38"/>
      <c r="EOM39" s="38"/>
      <c r="EON39" s="38"/>
      <c r="EOO39" s="38"/>
      <c r="EOP39" s="38"/>
      <c r="EOQ39" s="38"/>
      <c r="EOR39" s="38"/>
      <c r="EOS39" s="38"/>
      <c r="EOT39" s="38"/>
      <c r="EOU39" s="38"/>
      <c r="EOV39" s="38"/>
      <c r="EOW39" s="38"/>
      <c r="EOX39" s="38"/>
      <c r="EOY39" s="38"/>
      <c r="EOZ39" s="38"/>
      <c r="EPA39" s="38"/>
      <c r="EPB39" s="38"/>
      <c r="EPC39" s="38"/>
      <c r="EPD39" s="38"/>
      <c r="EPE39" s="38"/>
      <c r="EPF39" s="38"/>
      <c r="EPG39" s="38"/>
      <c r="EPH39" s="38"/>
      <c r="EPI39" s="38"/>
      <c r="EPJ39" s="38"/>
      <c r="EPK39" s="38"/>
      <c r="EPL39" s="38"/>
      <c r="EPM39" s="38"/>
      <c r="EPN39" s="38"/>
      <c r="EPO39" s="38"/>
      <c r="EPP39" s="38"/>
      <c r="EPQ39" s="38"/>
      <c r="EPR39" s="38"/>
      <c r="EPS39" s="38"/>
      <c r="EPT39" s="38"/>
      <c r="EPU39" s="38"/>
      <c r="EPV39" s="38"/>
      <c r="EPW39" s="38"/>
      <c r="EPX39" s="38"/>
      <c r="EPY39" s="38"/>
      <c r="EPZ39" s="38"/>
      <c r="EQA39" s="38"/>
      <c r="EQB39" s="38"/>
      <c r="EQC39" s="38"/>
      <c r="EQD39" s="38"/>
      <c r="EQE39" s="38"/>
      <c r="EQF39" s="38"/>
      <c r="EQG39" s="38"/>
      <c r="EQH39" s="38"/>
      <c r="EQI39" s="38"/>
      <c r="EQJ39" s="38"/>
      <c r="EQK39" s="38"/>
      <c r="EQL39" s="38"/>
      <c r="EQM39" s="38"/>
      <c r="EQN39" s="38"/>
      <c r="EQO39" s="38"/>
      <c r="EQP39" s="38"/>
      <c r="EQQ39" s="38"/>
      <c r="EQR39" s="38"/>
      <c r="EQS39" s="38"/>
      <c r="EQT39" s="38"/>
      <c r="EQU39" s="38"/>
      <c r="EQV39" s="38"/>
      <c r="EQW39" s="38"/>
      <c r="EQX39" s="38"/>
      <c r="EQY39" s="38"/>
      <c r="EQZ39" s="38"/>
      <c r="ERA39" s="38"/>
      <c r="ERB39" s="38"/>
      <c r="ERC39" s="38"/>
      <c r="ERD39" s="38"/>
      <c r="ERE39" s="38"/>
      <c r="ERF39" s="38"/>
      <c r="ERG39" s="38"/>
      <c r="ERH39" s="38"/>
      <c r="ERI39" s="38"/>
      <c r="ERJ39" s="38"/>
      <c r="ERK39" s="38"/>
      <c r="ERL39" s="38"/>
      <c r="ERM39" s="38"/>
      <c r="ERN39" s="38"/>
      <c r="ERO39" s="38"/>
      <c r="ERP39" s="38"/>
      <c r="ERQ39" s="38"/>
      <c r="ERR39" s="38"/>
      <c r="ERS39" s="38"/>
      <c r="ERT39" s="38"/>
      <c r="ERU39" s="38"/>
      <c r="ERV39" s="38"/>
      <c r="ERW39" s="38"/>
      <c r="ERX39" s="38"/>
      <c r="ERY39" s="38"/>
      <c r="ERZ39" s="38"/>
      <c r="ESA39" s="38"/>
      <c r="ESB39" s="38"/>
      <c r="ESC39" s="38"/>
      <c r="ESD39" s="38"/>
      <c r="ESE39" s="38"/>
      <c r="ESF39" s="38"/>
      <c r="ESG39" s="38"/>
      <c r="ESH39" s="38"/>
      <c r="ESI39" s="38"/>
      <c r="ESJ39" s="38"/>
      <c r="ESK39" s="38"/>
      <c r="ESL39" s="38"/>
      <c r="ESM39" s="38"/>
      <c r="ESN39" s="38"/>
      <c r="ESO39" s="38"/>
      <c r="ESP39" s="38"/>
      <c r="ESQ39" s="38"/>
      <c r="ESR39" s="38"/>
      <c r="ESS39" s="38"/>
      <c r="EST39" s="38"/>
      <c r="ESU39" s="38"/>
      <c r="ESV39" s="38"/>
      <c r="ESW39" s="38"/>
      <c r="ESX39" s="38"/>
      <c r="ESY39" s="38"/>
      <c r="ESZ39" s="38"/>
      <c r="ETA39" s="38"/>
      <c r="ETB39" s="38"/>
      <c r="ETC39" s="38"/>
      <c r="ETD39" s="38"/>
      <c r="ETE39" s="38"/>
      <c r="ETF39" s="38"/>
      <c r="ETG39" s="38"/>
      <c r="ETH39" s="38"/>
      <c r="ETI39" s="38"/>
      <c r="ETJ39" s="38"/>
      <c r="ETK39" s="38"/>
      <c r="ETL39" s="38"/>
      <c r="ETM39" s="38"/>
      <c r="ETN39" s="38"/>
      <c r="ETO39" s="38"/>
      <c r="ETP39" s="38"/>
      <c r="ETQ39" s="38"/>
      <c r="ETR39" s="38"/>
      <c r="ETS39" s="38"/>
      <c r="ETT39" s="38"/>
      <c r="ETU39" s="38"/>
      <c r="ETV39" s="38"/>
      <c r="ETW39" s="38"/>
      <c r="ETX39" s="38"/>
      <c r="ETY39" s="38"/>
      <c r="ETZ39" s="38"/>
      <c r="EUA39" s="38"/>
      <c r="EUB39" s="38"/>
      <c r="EUC39" s="38"/>
      <c r="EUD39" s="38"/>
      <c r="EUE39" s="38"/>
      <c r="EUF39" s="38"/>
      <c r="EUG39" s="38"/>
      <c r="EUH39" s="38"/>
      <c r="EUI39" s="38"/>
      <c r="EUJ39" s="38"/>
      <c r="EUK39" s="38"/>
      <c r="EUL39" s="38"/>
      <c r="EUM39" s="38"/>
      <c r="EUN39" s="38"/>
      <c r="EUO39" s="38"/>
      <c r="EUP39" s="38"/>
      <c r="EUQ39" s="38"/>
      <c r="EUR39" s="38"/>
      <c r="EUS39" s="38"/>
      <c r="EUT39" s="38"/>
      <c r="EUU39" s="38"/>
      <c r="EUV39" s="38"/>
      <c r="EUW39" s="38"/>
      <c r="EUX39" s="38"/>
      <c r="EUY39" s="38"/>
      <c r="EUZ39" s="38"/>
      <c r="EVA39" s="38"/>
      <c r="EVB39" s="38"/>
      <c r="EVC39" s="38"/>
      <c r="EVD39" s="38"/>
      <c r="EVE39" s="38"/>
      <c r="EVF39" s="38"/>
      <c r="EVG39" s="38"/>
      <c r="EVH39" s="38"/>
      <c r="EVI39" s="38"/>
      <c r="EVJ39" s="38"/>
      <c r="EVK39" s="38"/>
      <c r="EVL39" s="38"/>
      <c r="EVM39" s="38"/>
      <c r="EVN39" s="38"/>
      <c r="EVO39" s="38"/>
      <c r="EVP39" s="38"/>
      <c r="EVQ39" s="38"/>
      <c r="EVR39" s="38"/>
      <c r="EVS39" s="38"/>
      <c r="EVT39" s="38"/>
      <c r="EVU39" s="38"/>
      <c r="EVV39" s="38"/>
      <c r="EVW39" s="38"/>
      <c r="EVX39" s="38"/>
      <c r="EVY39" s="38"/>
      <c r="EVZ39" s="38"/>
      <c r="EWA39" s="38"/>
      <c r="EWB39" s="38"/>
      <c r="EWC39" s="38"/>
      <c r="EWD39" s="38"/>
      <c r="EWE39" s="38"/>
      <c r="EWF39" s="38"/>
      <c r="EWG39" s="38"/>
      <c r="EWH39" s="38"/>
      <c r="EWI39" s="38"/>
      <c r="EWJ39" s="38"/>
      <c r="EWK39" s="38"/>
      <c r="EWL39" s="38"/>
      <c r="EWM39" s="38"/>
      <c r="EWN39" s="38"/>
      <c r="EWO39" s="38"/>
      <c r="EWP39" s="38"/>
      <c r="EWQ39" s="38"/>
      <c r="EWR39" s="38"/>
      <c r="EWS39" s="38"/>
      <c r="EWT39" s="38"/>
      <c r="EWU39" s="38"/>
      <c r="EWV39" s="38"/>
      <c r="EWW39" s="38"/>
      <c r="EWX39" s="38"/>
      <c r="EWY39" s="38"/>
      <c r="EWZ39" s="38"/>
      <c r="EXA39" s="38"/>
      <c r="EXB39" s="38"/>
      <c r="EXC39" s="38"/>
      <c r="EXD39" s="38"/>
      <c r="EXE39" s="38"/>
      <c r="EXF39" s="38"/>
      <c r="EXG39" s="38"/>
      <c r="EXH39" s="38"/>
      <c r="EXI39" s="38"/>
      <c r="EXJ39" s="38"/>
      <c r="EXK39" s="38"/>
      <c r="EXL39" s="38"/>
      <c r="EXM39" s="38"/>
      <c r="EXN39" s="38"/>
      <c r="EXO39" s="38"/>
      <c r="EXP39" s="38"/>
      <c r="EXQ39" s="38"/>
      <c r="EXR39" s="38"/>
      <c r="EXS39" s="38"/>
      <c r="EXT39" s="38"/>
      <c r="EXU39" s="38"/>
      <c r="EXV39" s="38"/>
      <c r="EXW39" s="38"/>
      <c r="EXX39" s="38"/>
      <c r="EXY39" s="38"/>
      <c r="EXZ39" s="38"/>
      <c r="EYA39" s="38"/>
      <c r="EYB39" s="38"/>
      <c r="EYC39" s="38"/>
      <c r="EYD39" s="38"/>
      <c r="EYE39" s="38"/>
      <c r="EYF39" s="38"/>
      <c r="EYG39" s="38"/>
      <c r="EYH39" s="38"/>
      <c r="EYI39" s="38"/>
      <c r="EYJ39" s="38"/>
      <c r="EYK39" s="38"/>
      <c r="EYL39" s="38"/>
      <c r="EYM39" s="38"/>
      <c r="EYN39" s="38"/>
      <c r="EYO39" s="38"/>
      <c r="EYP39" s="38"/>
      <c r="EYQ39" s="38"/>
      <c r="EYR39" s="38"/>
      <c r="EYS39" s="38"/>
      <c r="EYT39" s="38"/>
      <c r="EYU39" s="38"/>
      <c r="EYV39" s="38"/>
      <c r="EYW39" s="38"/>
      <c r="EYX39" s="38"/>
      <c r="EYY39" s="38"/>
      <c r="EYZ39" s="38"/>
      <c r="EZA39" s="38"/>
      <c r="EZB39" s="38"/>
      <c r="EZC39" s="38"/>
      <c r="EZD39" s="38"/>
      <c r="EZE39" s="38"/>
      <c r="EZF39" s="38"/>
      <c r="EZG39" s="38"/>
      <c r="EZH39" s="38"/>
      <c r="EZI39" s="38"/>
      <c r="EZJ39" s="38"/>
      <c r="EZK39" s="38"/>
      <c r="EZL39" s="38"/>
      <c r="EZM39" s="38"/>
      <c r="EZN39" s="38"/>
      <c r="EZO39" s="38"/>
      <c r="EZP39" s="38"/>
      <c r="EZQ39" s="38"/>
      <c r="EZR39" s="38"/>
      <c r="EZS39" s="38"/>
      <c r="EZT39" s="38"/>
      <c r="EZU39" s="38"/>
      <c r="EZV39" s="38"/>
      <c r="EZW39" s="38"/>
      <c r="EZX39" s="38"/>
      <c r="EZY39" s="38"/>
      <c r="EZZ39" s="38"/>
      <c r="FAA39" s="38"/>
      <c r="FAB39" s="38"/>
      <c r="FAC39" s="38"/>
      <c r="FAD39" s="38"/>
      <c r="FAE39" s="38"/>
      <c r="FAF39" s="38"/>
      <c r="FAG39" s="38"/>
      <c r="FAH39" s="38"/>
      <c r="FAI39" s="38"/>
      <c r="FAJ39" s="38"/>
      <c r="FAK39" s="38"/>
      <c r="FAL39" s="38"/>
      <c r="FAM39" s="38"/>
      <c r="FAN39" s="38"/>
      <c r="FAO39" s="38"/>
      <c r="FAP39" s="38"/>
      <c r="FAQ39" s="38"/>
      <c r="FAR39" s="38"/>
      <c r="FAS39" s="38"/>
      <c r="FAT39" s="38"/>
      <c r="FAU39" s="38"/>
      <c r="FAV39" s="38"/>
      <c r="FAW39" s="38"/>
      <c r="FAX39" s="38"/>
      <c r="FAY39" s="38"/>
      <c r="FAZ39" s="38"/>
      <c r="FBA39" s="38"/>
      <c r="FBB39" s="38"/>
      <c r="FBC39" s="38"/>
      <c r="FBD39" s="38"/>
      <c r="FBE39" s="38"/>
      <c r="FBF39" s="38"/>
      <c r="FBG39" s="38"/>
      <c r="FBH39" s="38"/>
      <c r="FBI39" s="38"/>
      <c r="FBJ39" s="38"/>
      <c r="FBK39" s="38"/>
      <c r="FBL39" s="38"/>
      <c r="FBM39" s="38"/>
      <c r="FBN39" s="38"/>
      <c r="FBO39" s="38"/>
      <c r="FBP39" s="38"/>
      <c r="FBQ39" s="38"/>
      <c r="FBR39" s="38"/>
      <c r="FBS39" s="38"/>
      <c r="FBT39" s="38"/>
      <c r="FBU39" s="38"/>
      <c r="FBV39" s="38"/>
      <c r="FBW39" s="38"/>
      <c r="FBX39" s="38"/>
      <c r="FBY39" s="38"/>
      <c r="FBZ39" s="38"/>
      <c r="FCA39" s="38"/>
      <c r="FCB39" s="38"/>
      <c r="FCC39" s="38"/>
      <c r="FCD39" s="38"/>
      <c r="FCE39" s="38"/>
      <c r="FCF39" s="38"/>
      <c r="FCG39" s="38"/>
      <c r="FCH39" s="38"/>
      <c r="FCI39" s="38"/>
      <c r="FCJ39" s="38"/>
      <c r="FCK39" s="38"/>
      <c r="FCL39" s="38"/>
      <c r="FCM39" s="38"/>
      <c r="FCN39" s="38"/>
      <c r="FCO39" s="38"/>
      <c r="FCP39" s="38"/>
      <c r="FCQ39" s="38"/>
      <c r="FCR39" s="38"/>
      <c r="FCS39" s="38"/>
      <c r="FCT39" s="38"/>
      <c r="FCU39" s="38"/>
      <c r="FCV39" s="38"/>
      <c r="FCW39" s="38"/>
      <c r="FCX39" s="38"/>
      <c r="FCY39" s="38"/>
      <c r="FCZ39" s="38"/>
      <c r="FDA39" s="38"/>
      <c r="FDB39" s="38"/>
      <c r="FDC39" s="38"/>
      <c r="FDD39" s="38"/>
      <c r="FDE39" s="38"/>
      <c r="FDF39" s="38"/>
      <c r="FDG39" s="38"/>
      <c r="FDH39" s="38"/>
      <c r="FDI39" s="38"/>
      <c r="FDJ39" s="38"/>
      <c r="FDK39" s="38"/>
      <c r="FDL39" s="38"/>
      <c r="FDM39" s="38"/>
      <c r="FDN39" s="38"/>
      <c r="FDO39" s="38"/>
      <c r="FDP39" s="38"/>
      <c r="FDQ39" s="38"/>
      <c r="FDR39" s="38"/>
      <c r="FDS39" s="38"/>
      <c r="FDT39" s="38"/>
      <c r="FDU39" s="38"/>
      <c r="FDV39" s="38"/>
      <c r="FDW39" s="38"/>
      <c r="FDX39" s="38"/>
      <c r="FDY39" s="38"/>
      <c r="FDZ39" s="38"/>
      <c r="FEA39" s="38"/>
      <c r="FEB39" s="38"/>
      <c r="FEC39" s="38"/>
      <c r="FED39" s="38"/>
      <c r="FEE39" s="38"/>
      <c r="FEF39" s="38"/>
      <c r="FEG39" s="38"/>
      <c r="FEH39" s="38"/>
      <c r="FEI39" s="38"/>
      <c r="FEJ39" s="38"/>
      <c r="FEK39" s="38"/>
      <c r="FEL39" s="38"/>
      <c r="FEM39" s="38"/>
      <c r="FEN39" s="38"/>
      <c r="FEO39" s="38"/>
      <c r="FEP39" s="38"/>
      <c r="FEQ39" s="38"/>
      <c r="FER39" s="38"/>
      <c r="FES39" s="38"/>
      <c r="FET39" s="38"/>
      <c r="FEU39" s="38"/>
      <c r="FEV39" s="38"/>
      <c r="FEW39" s="38"/>
      <c r="FEX39" s="38"/>
      <c r="FEY39" s="38"/>
      <c r="FEZ39" s="38"/>
      <c r="FFA39" s="38"/>
      <c r="FFB39" s="38"/>
      <c r="FFC39" s="38"/>
      <c r="FFD39" s="38"/>
      <c r="FFE39" s="38"/>
      <c r="FFF39" s="38"/>
      <c r="FFG39" s="38"/>
      <c r="FFH39" s="38"/>
      <c r="FFI39" s="38"/>
      <c r="FFJ39" s="38"/>
      <c r="FFK39" s="38"/>
      <c r="FFL39" s="38"/>
      <c r="FFM39" s="38"/>
      <c r="FFN39" s="38"/>
      <c r="FFO39" s="38"/>
      <c r="FFP39" s="38"/>
      <c r="FFQ39" s="38"/>
      <c r="FFR39" s="38"/>
      <c r="FFS39" s="38"/>
      <c r="FFT39" s="38"/>
      <c r="FFU39" s="38"/>
      <c r="FFV39" s="38"/>
      <c r="FFW39" s="38"/>
      <c r="FFX39" s="38"/>
      <c r="FFY39" s="38"/>
      <c r="FFZ39" s="38"/>
      <c r="FGA39" s="38"/>
      <c r="FGB39" s="38"/>
      <c r="FGC39" s="38"/>
      <c r="FGD39" s="38"/>
      <c r="FGE39" s="38"/>
      <c r="FGF39" s="38"/>
      <c r="FGG39" s="38"/>
      <c r="FGH39" s="38"/>
      <c r="FGI39" s="38"/>
      <c r="FGJ39" s="38"/>
      <c r="FGK39" s="38"/>
      <c r="FGL39" s="38"/>
      <c r="FGM39" s="38"/>
      <c r="FGN39" s="38"/>
      <c r="FGO39" s="38"/>
      <c r="FGP39" s="38"/>
      <c r="FGQ39" s="38"/>
      <c r="FGR39" s="38"/>
      <c r="FGS39" s="38"/>
      <c r="FGT39" s="38"/>
      <c r="FGU39" s="38"/>
      <c r="FGV39" s="38"/>
      <c r="FGW39" s="38"/>
      <c r="FGX39" s="38"/>
      <c r="FGY39" s="38"/>
      <c r="FGZ39" s="38"/>
      <c r="FHA39" s="38"/>
      <c r="FHB39" s="38"/>
      <c r="FHC39" s="38"/>
      <c r="FHD39" s="38"/>
      <c r="FHE39" s="38"/>
      <c r="FHF39" s="38"/>
      <c r="FHG39" s="38"/>
      <c r="FHH39" s="38"/>
      <c r="FHI39" s="38"/>
      <c r="FHJ39" s="38"/>
      <c r="FHK39" s="38"/>
      <c r="FHL39" s="38"/>
      <c r="FHM39" s="38"/>
      <c r="FHN39" s="38"/>
      <c r="FHO39" s="38"/>
      <c r="FHP39" s="38"/>
      <c r="FHQ39" s="38"/>
      <c r="FHR39" s="38"/>
      <c r="FHS39" s="38"/>
      <c r="FHT39" s="38"/>
      <c r="FHU39" s="38"/>
      <c r="FHV39" s="38"/>
      <c r="FHW39" s="38"/>
      <c r="FHX39" s="38"/>
      <c r="FHY39" s="38"/>
      <c r="FHZ39" s="38"/>
      <c r="FIA39" s="38"/>
      <c r="FIB39" s="38"/>
      <c r="FIC39" s="38"/>
      <c r="FID39" s="38"/>
      <c r="FIE39" s="38"/>
      <c r="FIF39" s="38"/>
      <c r="FIG39" s="38"/>
      <c r="FIH39" s="38"/>
      <c r="FII39" s="38"/>
      <c r="FIJ39" s="38"/>
      <c r="FIK39" s="38"/>
      <c r="FIL39" s="38"/>
      <c r="FIM39" s="38"/>
      <c r="FIN39" s="38"/>
      <c r="FIO39" s="38"/>
      <c r="FIP39" s="38"/>
      <c r="FIQ39" s="38"/>
      <c r="FIR39" s="38"/>
      <c r="FIS39" s="38"/>
      <c r="FIT39" s="38"/>
      <c r="FIU39" s="38"/>
      <c r="FIV39" s="38"/>
      <c r="FIW39" s="38"/>
      <c r="FIX39" s="38"/>
      <c r="FIY39" s="38"/>
      <c r="FIZ39" s="38"/>
      <c r="FJA39" s="38"/>
      <c r="FJB39" s="38"/>
      <c r="FJC39" s="38"/>
      <c r="FJD39" s="38"/>
      <c r="FJE39" s="38"/>
      <c r="FJF39" s="38"/>
      <c r="FJG39" s="38"/>
      <c r="FJH39" s="38"/>
      <c r="FJI39" s="38"/>
      <c r="FJJ39" s="38"/>
      <c r="FJK39" s="38"/>
      <c r="FJL39" s="38"/>
      <c r="FJM39" s="38"/>
      <c r="FJN39" s="38"/>
      <c r="FJO39" s="38"/>
      <c r="FJP39" s="38"/>
      <c r="FJQ39" s="38"/>
      <c r="FJR39" s="38"/>
      <c r="FJS39" s="38"/>
      <c r="FJT39" s="38"/>
      <c r="FJU39" s="38"/>
      <c r="FJV39" s="38"/>
      <c r="FJW39" s="38"/>
      <c r="FJX39" s="38"/>
      <c r="FJY39" s="38"/>
      <c r="FJZ39" s="38"/>
      <c r="FKA39" s="38"/>
      <c r="FKB39" s="38"/>
      <c r="FKC39" s="38"/>
      <c r="FKD39" s="38"/>
      <c r="FKE39" s="38"/>
      <c r="FKF39" s="38"/>
      <c r="FKG39" s="38"/>
      <c r="FKH39" s="38"/>
      <c r="FKI39" s="38"/>
      <c r="FKJ39" s="38"/>
      <c r="FKK39" s="38"/>
      <c r="FKL39" s="38"/>
      <c r="FKM39" s="38"/>
      <c r="FKN39" s="38"/>
      <c r="FKO39" s="38"/>
      <c r="FKP39" s="38"/>
      <c r="FKQ39" s="38"/>
      <c r="FKR39" s="38"/>
      <c r="FKS39" s="38"/>
      <c r="FKT39" s="38"/>
      <c r="FKU39" s="38"/>
      <c r="FKV39" s="38"/>
      <c r="FKW39" s="38"/>
      <c r="FKX39" s="38"/>
      <c r="FKY39" s="38"/>
      <c r="FKZ39" s="38"/>
      <c r="FLA39" s="38"/>
      <c r="FLB39" s="38"/>
      <c r="FLC39" s="38"/>
      <c r="FLD39" s="38"/>
      <c r="FLE39" s="38"/>
      <c r="FLF39" s="38"/>
      <c r="FLG39" s="38"/>
      <c r="FLH39" s="38"/>
      <c r="FLI39" s="38"/>
      <c r="FLJ39" s="38"/>
      <c r="FLK39" s="38"/>
      <c r="FLL39" s="38"/>
      <c r="FLM39" s="38"/>
      <c r="FLN39" s="38"/>
      <c r="FLO39" s="38"/>
      <c r="FLP39" s="38"/>
      <c r="FLQ39" s="38"/>
      <c r="FLR39" s="38"/>
      <c r="FLS39" s="38"/>
      <c r="FLT39" s="38"/>
      <c r="FLU39" s="38"/>
      <c r="FLV39" s="38"/>
      <c r="FLW39" s="38"/>
      <c r="FLX39" s="38"/>
      <c r="FLY39" s="38"/>
      <c r="FLZ39" s="38"/>
      <c r="FMA39" s="38"/>
      <c r="FMB39" s="38"/>
      <c r="FMC39" s="38"/>
      <c r="FMD39" s="38"/>
      <c r="FME39" s="38"/>
      <c r="FMF39" s="38"/>
      <c r="FMG39" s="38"/>
      <c r="FMH39" s="38"/>
      <c r="FMI39" s="38"/>
      <c r="FMJ39" s="38"/>
      <c r="FMK39" s="38"/>
      <c r="FML39" s="38"/>
      <c r="FMM39" s="38"/>
      <c r="FMN39" s="38"/>
      <c r="FMO39" s="38"/>
      <c r="FMP39" s="38"/>
      <c r="FMQ39" s="38"/>
      <c r="FMR39" s="38"/>
      <c r="FMS39" s="38"/>
      <c r="FMT39" s="38"/>
      <c r="FMU39" s="38"/>
      <c r="FMV39" s="38"/>
      <c r="FMW39" s="38"/>
      <c r="FMX39" s="38"/>
      <c r="FMY39" s="38"/>
      <c r="FMZ39" s="38"/>
      <c r="FNA39" s="38"/>
      <c r="FNB39" s="38"/>
      <c r="FNC39" s="38"/>
      <c r="FND39" s="38"/>
      <c r="FNE39" s="38"/>
      <c r="FNF39" s="38"/>
      <c r="FNG39" s="38"/>
      <c r="FNH39" s="38"/>
      <c r="FNI39" s="38"/>
      <c r="FNJ39" s="38"/>
      <c r="FNK39" s="38"/>
      <c r="FNL39" s="38"/>
      <c r="FNM39" s="38"/>
      <c r="FNN39" s="38"/>
      <c r="FNO39" s="38"/>
      <c r="FNP39" s="38"/>
      <c r="FNQ39" s="38"/>
      <c r="FNR39" s="38"/>
      <c r="FNS39" s="38"/>
      <c r="FNT39" s="38"/>
      <c r="FNU39" s="38"/>
      <c r="FNV39" s="38"/>
      <c r="FNW39" s="38"/>
      <c r="FNX39" s="38"/>
      <c r="FNY39" s="38"/>
      <c r="FNZ39" s="38"/>
      <c r="FOA39" s="38"/>
      <c r="FOB39" s="38"/>
      <c r="FOC39" s="38"/>
      <c r="FOD39" s="38"/>
      <c r="FOE39" s="38"/>
      <c r="FOF39" s="38"/>
      <c r="FOG39" s="38"/>
      <c r="FOH39" s="38"/>
      <c r="FOI39" s="38"/>
      <c r="FOJ39" s="38"/>
      <c r="FOK39" s="38"/>
      <c r="FOL39" s="38"/>
      <c r="FOM39" s="38"/>
      <c r="FON39" s="38"/>
      <c r="FOO39" s="38"/>
      <c r="FOP39" s="38"/>
      <c r="FOQ39" s="38"/>
      <c r="FOR39" s="38"/>
      <c r="FOS39" s="38"/>
      <c r="FOT39" s="38"/>
      <c r="FOU39" s="38"/>
      <c r="FOV39" s="38"/>
      <c r="FOW39" s="38"/>
      <c r="FOX39" s="38"/>
      <c r="FOY39" s="38"/>
      <c r="FOZ39" s="38"/>
      <c r="FPA39" s="38"/>
      <c r="FPB39" s="38"/>
      <c r="FPC39" s="38"/>
      <c r="FPD39" s="38"/>
      <c r="FPE39" s="38"/>
      <c r="FPF39" s="38"/>
      <c r="FPG39" s="38"/>
      <c r="FPH39" s="38"/>
      <c r="FPI39" s="38"/>
      <c r="FPJ39" s="38"/>
      <c r="FPK39" s="38"/>
      <c r="FPL39" s="38"/>
      <c r="FPM39" s="38"/>
      <c r="FPN39" s="38"/>
      <c r="FPO39" s="38"/>
      <c r="FPP39" s="38"/>
      <c r="FPQ39" s="38"/>
      <c r="FPR39" s="38"/>
      <c r="FPS39" s="38"/>
      <c r="FPT39" s="38"/>
      <c r="FPU39" s="38"/>
      <c r="FPV39" s="38"/>
      <c r="FPW39" s="38"/>
      <c r="FPX39" s="38"/>
      <c r="FPY39" s="38"/>
      <c r="FPZ39" s="38"/>
      <c r="FQA39" s="38"/>
      <c r="FQB39" s="38"/>
      <c r="FQC39" s="38"/>
      <c r="FQD39" s="38"/>
      <c r="FQE39" s="38"/>
      <c r="FQF39" s="38"/>
      <c r="FQG39" s="38"/>
      <c r="FQH39" s="38"/>
      <c r="FQI39" s="38"/>
      <c r="FQJ39" s="38"/>
      <c r="FQK39" s="38"/>
      <c r="FQL39" s="38"/>
      <c r="FQM39" s="38"/>
      <c r="FQN39" s="38"/>
      <c r="FQO39" s="38"/>
      <c r="FQP39" s="38"/>
      <c r="FQQ39" s="38"/>
      <c r="FQR39" s="38"/>
      <c r="FQS39" s="38"/>
      <c r="FQT39" s="38"/>
      <c r="FQU39" s="38"/>
      <c r="FQV39" s="38"/>
      <c r="FQW39" s="38"/>
      <c r="FQX39" s="38"/>
      <c r="FQY39" s="38"/>
      <c r="FQZ39" s="38"/>
      <c r="FRA39" s="38"/>
      <c r="FRB39" s="38"/>
      <c r="FRC39" s="38"/>
      <c r="FRD39" s="38"/>
      <c r="FRE39" s="38"/>
      <c r="FRF39" s="38"/>
      <c r="FRG39" s="38"/>
      <c r="FRH39" s="38"/>
      <c r="FRI39" s="38"/>
      <c r="FRJ39" s="38"/>
      <c r="FRK39" s="38"/>
      <c r="FRL39" s="38"/>
      <c r="FRM39" s="38"/>
      <c r="FRN39" s="38"/>
      <c r="FRO39" s="38"/>
      <c r="FRP39" s="38"/>
      <c r="FRQ39" s="38"/>
      <c r="FRR39" s="38"/>
      <c r="FRS39" s="38"/>
      <c r="FRT39" s="38"/>
      <c r="FRU39" s="38"/>
      <c r="FRV39" s="38"/>
      <c r="FRW39" s="38"/>
      <c r="FRX39" s="38"/>
      <c r="FRY39" s="38"/>
      <c r="FRZ39" s="38"/>
      <c r="FSA39" s="38"/>
      <c r="FSB39" s="38"/>
      <c r="FSC39" s="38"/>
      <c r="FSD39" s="38"/>
      <c r="FSE39" s="38"/>
      <c r="FSF39" s="38"/>
      <c r="FSG39" s="38"/>
      <c r="FSH39" s="38"/>
      <c r="FSI39" s="38"/>
      <c r="FSJ39" s="38"/>
      <c r="FSK39" s="38"/>
      <c r="FSL39" s="38"/>
      <c r="FSM39" s="38"/>
      <c r="FSN39" s="38"/>
      <c r="FSO39" s="38"/>
      <c r="FSP39" s="38"/>
      <c r="FSQ39" s="38"/>
      <c r="FSR39" s="38"/>
      <c r="FSS39" s="38"/>
      <c r="FST39" s="38"/>
      <c r="FSU39" s="38"/>
      <c r="FSV39" s="38"/>
      <c r="FSW39" s="38"/>
      <c r="FSX39" s="38"/>
      <c r="FSY39" s="38"/>
      <c r="FSZ39" s="38"/>
      <c r="FTA39" s="38"/>
      <c r="FTB39" s="38"/>
      <c r="FTC39" s="38"/>
      <c r="FTD39" s="38"/>
      <c r="FTE39" s="38"/>
      <c r="FTF39" s="38"/>
      <c r="FTG39" s="38"/>
      <c r="FTH39" s="38"/>
      <c r="FTI39" s="38"/>
      <c r="FTJ39" s="38"/>
      <c r="FTK39" s="38"/>
      <c r="FTL39" s="38"/>
      <c r="FTM39" s="38"/>
      <c r="FTN39" s="38"/>
      <c r="FTO39" s="38"/>
      <c r="FTP39" s="38"/>
      <c r="FTQ39" s="38"/>
      <c r="FTR39" s="38"/>
      <c r="FTS39" s="38"/>
      <c r="FTT39" s="38"/>
      <c r="FTU39" s="38"/>
      <c r="FTV39" s="38"/>
      <c r="FTW39" s="38"/>
      <c r="FTX39" s="38"/>
      <c r="FTY39" s="38"/>
      <c r="FTZ39" s="38"/>
      <c r="FUA39" s="38"/>
      <c r="FUB39" s="38"/>
      <c r="FUC39" s="38"/>
      <c r="FUD39" s="38"/>
      <c r="FUE39" s="38"/>
      <c r="FUF39" s="38"/>
      <c r="FUG39" s="38"/>
      <c r="FUH39" s="38"/>
      <c r="FUI39" s="38"/>
      <c r="FUJ39" s="38"/>
      <c r="FUK39" s="38"/>
      <c r="FUL39" s="38"/>
      <c r="FUM39" s="38"/>
      <c r="FUN39" s="38"/>
      <c r="FUO39" s="38"/>
      <c r="FUP39" s="38"/>
      <c r="FUQ39" s="38"/>
      <c r="FUR39" s="38"/>
      <c r="FUS39" s="38"/>
      <c r="FUT39" s="38"/>
      <c r="FUU39" s="38"/>
      <c r="FUV39" s="38"/>
      <c r="FUW39" s="38"/>
      <c r="FUX39" s="38"/>
      <c r="FUY39" s="38"/>
      <c r="FUZ39" s="38"/>
      <c r="FVA39" s="38"/>
      <c r="FVB39" s="38"/>
      <c r="FVC39" s="38"/>
      <c r="FVD39" s="38"/>
      <c r="FVE39" s="38"/>
      <c r="FVF39" s="38"/>
      <c r="FVG39" s="38"/>
      <c r="FVH39" s="38"/>
      <c r="FVI39" s="38"/>
      <c r="FVJ39" s="38"/>
      <c r="FVK39" s="38"/>
      <c r="FVL39" s="38"/>
      <c r="FVM39" s="38"/>
      <c r="FVN39" s="38"/>
      <c r="FVO39" s="38"/>
      <c r="FVP39" s="38"/>
      <c r="FVQ39" s="38"/>
      <c r="FVR39" s="38"/>
      <c r="FVS39" s="38"/>
      <c r="FVT39" s="38"/>
      <c r="FVU39" s="38"/>
      <c r="FVV39" s="38"/>
      <c r="FVW39" s="38"/>
      <c r="FVX39" s="38"/>
      <c r="FVY39" s="38"/>
      <c r="FVZ39" s="38"/>
      <c r="FWA39" s="38"/>
      <c r="FWB39" s="38"/>
      <c r="FWC39" s="38"/>
      <c r="FWD39" s="38"/>
      <c r="FWE39" s="38"/>
      <c r="FWF39" s="38"/>
      <c r="FWG39" s="38"/>
      <c r="FWH39" s="38"/>
      <c r="FWI39" s="38"/>
      <c r="FWJ39" s="38"/>
      <c r="FWK39" s="38"/>
      <c r="FWL39" s="38"/>
      <c r="FWM39" s="38"/>
      <c r="FWN39" s="38"/>
      <c r="FWO39" s="38"/>
      <c r="FWP39" s="38"/>
      <c r="FWQ39" s="38"/>
      <c r="FWR39" s="38"/>
      <c r="FWS39" s="38"/>
      <c r="FWT39" s="38"/>
      <c r="FWU39" s="38"/>
      <c r="FWV39" s="38"/>
      <c r="FWW39" s="38"/>
      <c r="FWX39" s="38"/>
      <c r="FWY39" s="38"/>
      <c r="FWZ39" s="38"/>
      <c r="FXA39" s="38"/>
      <c r="FXB39" s="38"/>
      <c r="FXC39" s="38"/>
      <c r="FXD39" s="38"/>
      <c r="FXE39" s="38"/>
      <c r="FXF39" s="38"/>
      <c r="FXG39" s="38"/>
      <c r="FXH39" s="38"/>
      <c r="FXI39" s="38"/>
      <c r="FXJ39" s="38"/>
      <c r="FXK39" s="38"/>
      <c r="FXL39" s="38"/>
      <c r="FXM39" s="38"/>
      <c r="FXN39" s="38"/>
      <c r="FXO39" s="38"/>
      <c r="FXP39" s="38"/>
      <c r="FXQ39" s="38"/>
      <c r="FXR39" s="38"/>
      <c r="FXS39" s="38"/>
      <c r="FXT39" s="38"/>
      <c r="FXU39" s="38"/>
      <c r="FXV39" s="38"/>
      <c r="FXW39" s="38"/>
      <c r="FXX39" s="38"/>
      <c r="FXY39" s="38"/>
      <c r="FXZ39" s="38"/>
      <c r="FYA39" s="38"/>
      <c r="FYB39" s="38"/>
      <c r="FYC39" s="38"/>
      <c r="FYD39" s="38"/>
      <c r="FYE39" s="38"/>
      <c r="FYF39" s="38"/>
      <c r="FYG39" s="38"/>
      <c r="FYH39" s="38"/>
      <c r="FYI39" s="38"/>
      <c r="FYJ39" s="38"/>
      <c r="FYK39" s="38"/>
      <c r="FYL39" s="38"/>
      <c r="FYM39" s="38"/>
      <c r="FYN39" s="38"/>
      <c r="FYO39" s="38"/>
      <c r="FYP39" s="38"/>
      <c r="FYQ39" s="38"/>
      <c r="FYR39" s="38"/>
      <c r="FYS39" s="38"/>
      <c r="FYT39" s="38"/>
      <c r="FYU39" s="38"/>
      <c r="FYV39" s="38"/>
      <c r="FYW39" s="38"/>
      <c r="FYX39" s="38"/>
      <c r="FYY39" s="38"/>
      <c r="FYZ39" s="38"/>
      <c r="FZA39" s="38"/>
      <c r="FZB39" s="38"/>
      <c r="FZC39" s="38"/>
      <c r="FZD39" s="38"/>
      <c r="FZE39" s="38"/>
      <c r="FZF39" s="38"/>
      <c r="FZG39" s="38"/>
      <c r="FZH39" s="38"/>
      <c r="FZI39" s="38"/>
      <c r="FZJ39" s="38"/>
      <c r="FZK39" s="38"/>
      <c r="FZL39" s="38"/>
      <c r="FZM39" s="38"/>
      <c r="FZN39" s="38"/>
      <c r="FZO39" s="38"/>
      <c r="FZP39" s="38"/>
      <c r="FZQ39" s="38"/>
      <c r="FZR39" s="38"/>
      <c r="FZS39" s="38"/>
      <c r="FZT39" s="38"/>
      <c r="FZU39" s="38"/>
      <c r="FZV39" s="38"/>
      <c r="FZW39" s="38"/>
      <c r="FZX39" s="38"/>
      <c r="FZY39" s="38"/>
      <c r="FZZ39" s="38"/>
      <c r="GAA39" s="38"/>
      <c r="GAB39" s="38"/>
      <c r="GAC39" s="38"/>
      <c r="GAD39" s="38"/>
      <c r="GAE39" s="38"/>
      <c r="GAF39" s="38"/>
      <c r="GAG39" s="38"/>
      <c r="GAH39" s="38"/>
      <c r="GAI39" s="38"/>
      <c r="GAJ39" s="38"/>
      <c r="GAK39" s="38"/>
      <c r="GAL39" s="38"/>
      <c r="GAM39" s="38"/>
      <c r="GAN39" s="38"/>
      <c r="GAO39" s="38"/>
      <c r="GAP39" s="38"/>
      <c r="GAQ39" s="38"/>
      <c r="GAR39" s="38"/>
      <c r="GAS39" s="38"/>
      <c r="GAT39" s="38"/>
      <c r="GAU39" s="38"/>
      <c r="GAV39" s="38"/>
      <c r="GAW39" s="38"/>
      <c r="GAX39" s="38"/>
      <c r="GAY39" s="38"/>
      <c r="GAZ39" s="38"/>
      <c r="GBA39" s="38"/>
      <c r="GBB39" s="38"/>
      <c r="GBC39" s="38"/>
      <c r="GBD39" s="38"/>
      <c r="GBE39" s="38"/>
      <c r="GBF39" s="38"/>
      <c r="GBG39" s="38"/>
      <c r="GBH39" s="38"/>
      <c r="GBI39" s="38"/>
      <c r="GBJ39" s="38"/>
      <c r="GBK39" s="38"/>
      <c r="GBL39" s="38"/>
      <c r="GBM39" s="38"/>
      <c r="GBN39" s="38"/>
      <c r="GBO39" s="38"/>
      <c r="GBP39" s="38"/>
      <c r="GBQ39" s="38"/>
      <c r="GBR39" s="38"/>
      <c r="GBS39" s="38"/>
      <c r="GBT39" s="38"/>
      <c r="GBU39" s="38"/>
      <c r="GBV39" s="38"/>
      <c r="GBW39" s="38"/>
      <c r="GBX39" s="38"/>
      <c r="GBY39" s="38"/>
      <c r="GBZ39" s="38"/>
      <c r="GCA39" s="38"/>
      <c r="GCB39" s="38"/>
      <c r="GCC39" s="38"/>
      <c r="GCD39" s="38"/>
      <c r="GCE39" s="38"/>
      <c r="GCF39" s="38"/>
      <c r="GCG39" s="38"/>
      <c r="GCH39" s="38"/>
      <c r="GCI39" s="38"/>
      <c r="GCJ39" s="38"/>
      <c r="GCK39" s="38"/>
      <c r="GCL39" s="38"/>
      <c r="GCM39" s="38"/>
      <c r="GCN39" s="38"/>
      <c r="GCO39" s="38"/>
      <c r="GCP39" s="38"/>
      <c r="GCQ39" s="38"/>
      <c r="GCR39" s="38"/>
      <c r="GCS39" s="38"/>
      <c r="GCT39" s="38"/>
      <c r="GCU39" s="38"/>
      <c r="GCV39" s="38"/>
      <c r="GCW39" s="38"/>
      <c r="GCX39" s="38"/>
      <c r="GCY39" s="38"/>
      <c r="GCZ39" s="38"/>
      <c r="GDA39" s="38"/>
      <c r="GDB39" s="38"/>
      <c r="GDC39" s="38"/>
      <c r="GDD39" s="38"/>
      <c r="GDE39" s="38"/>
      <c r="GDF39" s="38"/>
      <c r="GDG39" s="38"/>
      <c r="GDH39" s="38"/>
      <c r="GDI39" s="38"/>
      <c r="GDJ39" s="38"/>
      <c r="GDK39" s="38"/>
      <c r="GDL39" s="38"/>
      <c r="GDM39" s="38"/>
      <c r="GDN39" s="38"/>
      <c r="GDO39" s="38"/>
      <c r="GDP39" s="38"/>
      <c r="GDQ39" s="38"/>
      <c r="GDR39" s="38"/>
      <c r="GDS39" s="38"/>
      <c r="GDT39" s="38"/>
      <c r="GDU39" s="38"/>
      <c r="GDV39" s="38"/>
      <c r="GDW39" s="38"/>
      <c r="GDX39" s="38"/>
      <c r="GDY39" s="38"/>
      <c r="GDZ39" s="38"/>
      <c r="GEA39" s="38"/>
      <c r="GEB39" s="38"/>
      <c r="GEC39" s="38"/>
      <c r="GED39" s="38"/>
      <c r="GEE39" s="38"/>
      <c r="GEF39" s="38"/>
      <c r="GEG39" s="38"/>
      <c r="GEH39" s="38"/>
      <c r="GEI39" s="38"/>
      <c r="GEJ39" s="38"/>
      <c r="GEK39" s="38"/>
      <c r="GEL39" s="38"/>
      <c r="GEM39" s="38"/>
      <c r="GEN39" s="38"/>
      <c r="GEO39" s="38"/>
      <c r="GEP39" s="38"/>
      <c r="GEQ39" s="38"/>
      <c r="GER39" s="38"/>
      <c r="GES39" s="38"/>
      <c r="GET39" s="38"/>
      <c r="GEU39" s="38"/>
      <c r="GEV39" s="38"/>
      <c r="GEW39" s="38"/>
      <c r="GEX39" s="38"/>
      <c r="GEY39" s="38"/>
      <c r="GEZ39" s="38"/>
      <c r="GFA39" s="38"/>
      <c r="GFB39" s="38"/>
      <c r="GFC39" s="38"/>
      <c r="GFD39" s="38"/>
      <c r="GFE39" s="38"/>
      <c r="GFF39" s="38"/>
      <c r="GFG39" s="38"/>
      <c r="GFH39" s="38"/>
      <c r="GFI39" s="38"/>
      <c r="GFJ39" s="38"/>
      <c r="GFK39" s="38"/>
      <c r="GFL39" s="38"/>
      <c r="GFM39" s="38"/>
      <c r="GFN39" s="38"/>
      <c r="GFO39" s="38"/>
      <c r="GFP39" s="38"/>
      <c r="GFQ39" s="38"/>
      <c r="GFR39" s="38"/>
      <c r="GFS39" s="38"/>
      <c r="GFT39" s="38"/>
      <c r="GFU39" s="38"/>
      <c r="GFV39" s="38"/>
      <c r="GFW39" s="38"/>
      <c r="GFX39" s="38"/>
      <c r="GFY39" s="38"/>
      <c r="GFZ39" s="38"/>
      <c r="GGA39" s="38"/>
      <c r="GGB39" s="38"/>
      <c r="GGC39" s="38"/>
      <c r="GGD39" s="38"/>
      <c r="GGE39" s="38"/>
      <c r="GGF39" s="38"/>
      <c r="GGG39" s="38"/>
      <c r="GGH39" s="38"/>
      <c r="GGI39" s="38"/>
      <c r="GGJ39" s="38"/>
      <c r="GGK39" s="38"/>
      <c r="GGL39" s="38"/>
      <c r="GGM39" s="38"/>
      <c r="GGN39" s="38"/>
      <c r="GGO39" s="38"/>
      <c r="GGP39" s="38"/>
      <c r="GGQ39" s="38"/>
      <c r="GGR39" s="38"/>
      <c r="GGS39" s="38"/>
      <c r="GGT39" s="38"/>
      <c r="GGU39" s="38"/>
      <c r="GGV39" s="38"/>
      <c r="GGW39" s="38"/>
      <c r="GGX39" s="38"/>
      <c r="GGY39" s="38"/>
      <c r="GGZ39" s="38"/>
      <c r="GHA39" s="38"/>
      <c r="GHB39" s="38"/>
      <c r="GHC39" s="38"/>
      <c r="GHD39" s="38"/>
      <c r="GHE39" s="38"/>
      <c r="GHF39" s="38"/>
      <c r="GHG39" s="38"/>
      <c r="GHH39" s="38"/>
      <c r="GHI39" s="38"/>
      <c r="GHJ39" s="38"/>
      <c r="GHK39" s="38"/>
      <c r="GHL39" s="38"/>
      <c r="GHM39" s="38"/>
      <c r="GHN39" s="38"/>
      <c r="GHO39" s="38"/>
      <c r="GHP39" s="38"/>
      <c r="GHQ39" s="38"/>
      <c r="GHR39" s="38"/>
      <c r="GHS39" s="38"/>
      <c r="GHT39" s="38"/>
      <c r="GHU39" s="38"/>
      <c r="GHV39" s="38"/>
      <c r="GHW39" s="38"/>
      <c r="GHX39" s="38"/>
      <c r="GHY39" s="38"/>
      <c r="GHZ39" s="38"/>
      <c r="GIA39" s="38"/>
      <c r="GIB39" s="38"/>
      <c r="GIC39" s="38"/>
      <c r="GID39" s="38"/>
      <c r="GIE39" s="38"/>
      <c r="GIF39" s="38"/>
      <c r="GIG39" s="38"/>
      <c r="GIH39" s="38"/>
      <c r="GII39" s="38"/>
      <c r="GIJ39" s="38"/>
      <c r="GIK39" s="38"/>
      <c r="GIL39" s="38"/>
      <c r="GIM39" s="38"/>
      <c r="GIN39" s="38"/>
      <c r="GIO39" s="38"/>
      <c r="GIP39" s="38"/>
      <c r="GIQ39" s="38"/>
      <c r="GIR39" s="38"/>
      <c r="GIS39" s="38"/>
      <c r="GIT39" s="38"/>
      <c r="GIU39" s="38"/>
      <c r="GIV39" s="38"/>
      <c r="GIW39" s="38"/>
      <c r="GIX39" s="38"/>
      <c r="GIY39" s="38"/>
      <c r="GIZ39" s="38"/>
      <c r="GJA39" s="38"/>
      <c r="GJB39" s="38"/>
      <c r="GJC39" s="38"/>
      <c r="GJD39" s="38"/>
      <c r="GJE39" s="38"/>
      <c r="GJF39" s="38"/>
      <c r="GJG39" s="38"/>
      <c r="GJH39" s="38"/>
      <c r="GJI39" s="38"/>
      <c r="GJJ39" s="38"/>
      <c r="GJK39" s="38"/>
      <c r="GJL39" s="38"/>
      <c r="GJM39" s="38"/>
      <c r="GJN39" s="38"/>
      <c r="GJO39" s="38"/>
      <c r="GJP39" s="38"/>
      <c r="GJQ39" s="38"/>
      <c r="GJR39" s="38"/>
      <c r="GJS39" s="38"/>
      <c r="GJT39" s="38"/>
      <c r="GJU39" s="38"/>
      <c r="GJV39" s="38"/>
      <c r="GJW39" s="38"/>
      <c r="GJX39" s="38"/>
      <c r="GJY39" s="38"/>
      <c r="GJZ39" s="38"/>
      <c r="GKA39" s="38"/>
      <c r="GKB39" s="38"/>
      <c r="GKC39" s="38"/>
      <c r="GKD39" s="38"/>
      <c r="GKE39" s="38"/>
      <c r="GKF39" s="38"/>
      <c r="GKG39" s="38"/>
      <c r="GKH39" s="38"/>
      <c r="GKI39" s="38"/>
      <c r="GKJ39" s="38"/>
      <c r="GKK39" s="38"/>
      <c r="GKL39" s="38"/>
      <c r="GKM39" s="38"/>
      <c r="GKN39" s="38"/>
      <c r="GKO39" s="38"/>
      <c r="GKP39" s="38"/>
      <c r="GKQ39" s="38"/>
      <c r="GKR39" s="38"/>
      <c r="GKS39" s="38"/>
      <c r="GKT39" s="38"/>
      <c r="GKU39" s="38"/>
      <c r="GKV39" s="38"/>
      <c r="GKW39" s="38"/>
      <c r="GKX39" s="38"/>
      <c r="GKY39" s="38"/>
      <c r="GKZ39" s="38"/>
      <c r="GLA39" s="38"/>
      <c r="GLB39" s="38"/>
      <c r="GLC39" s="38"/>
      <c r="GLD39" s="38"/>
      <c r="GLE39" s="38"/>
      <c r="GLF39" s="38"/>
      <c r="GLG39" s="38"/>
      <c r="GLH39" s="38"/>
      <c r="GLI39" s="38"/>
      <c r="GLJ39" s="38"/>
      <c r="GLK39" s="38"/>
      <c r="GLL39" s="38"/>
      <c r="GLM39" s="38"/>
      <c r="GLN39" s="38"/>
      <c r="GLO39" s="38"/>
      <c r="GLP39" s="38"/>
      <c r="GLQ39" s="38"/>
      <c r="GLR39" s="38"/>
      <c r="GLS39" s="38"/>
      <c r="GLT39" s="38"/>
      <c r="GLU39" s="38"/>
      <c r="GLV39" s="38"/>
      <c r="GLW39" s="38"/>
      <c r="GLX39" s="38"/>
      <c r="GLY39" s="38"/>
      <c r="GLZ39" s="38"/>
      <c r="GMA39" s="38"/>
      <c r="GMB39" s="38"/>
      <c r="GMC39" s="38"/>
      <c r="GMD39" s="38"/>
      <c r="GME39" s="38"/>
      <c r="GMF39" s="38"/>
      <c r="GMG39" s="38"/>
      <c r="GMH39" s="38"/>
      <c r="GMI39" s="38"/>
      <c r="GMJ39" s="38"/>
      <c r="GMK39" s="38"/>
      <c r="GML39" s="38"/>
      <c r="GMM39" s="38"/>
      <c r="GMN39" s="38"/>
      <c r="GMO39" s="38"/>
      <c r="GMP39" s="38"/>
      <c r="GMQ39" s="38"/>
      <c r="GMR39" s="38"/>
      <c r="GMS39" s="38"/>
      <c r="GMT39" s="38"/>
      <c r="GMU39" s="38"/>
      <c r="GMV39" s="38"/>
      <c r="GMW39" s="38"/>
      <c r="GMX39" s="38"/>
      <c r="GMY39" s="38"/>
      <c r="GMZ39" s="38"/>
      <c r="GNA39" s="38"/>
      <c r="GNB39" s="38"/>
      <c r="GNC39" s="38"/>
      <c r="GND39" s="38"/>
      <c r="GNE39" s="38"/>
      <c r="GNF39" s="38"/>
      <c r="GNG39" s="38"/>
      <c r="GNH39" s="38"/>
      <c r="GNI39" s="38"/>
      <c r="GNJ39" s="38"/>
      <c r="GNK39" s="38"/>
      <c r="GNL39" s="38"/>
      <c r="GNM39" s="38"/>
      <c r="GNN39" s="38"/>
      <c r="GNO39" s="38"/>
      <c r="GNP39" s="38"/>
      <c r="GNQ39" s="38"/>
      <c r="GNR39" s="38"/>
      <c r="GNS39" s="38"/>
      <c r="GNT39" s="38"/>
      <c r="GNU39" s="38"/>
      <c r="GNV39" s="38"/>
      <c r="GNW39" s="38"/>
      <c r="GNX39" s="38"/>
      <c r="GNY39" s="38"/>
      <c r="GNZ39" s="38"/>
      <c r="GOA39" s="38"/>
      <c r="GOB39" s="38"/>
      <c r="GOC39" s="38"/>
      <c r="GOD39" s="38"/>
      <c r="GOE39" s="38"/>
      <c r="GOF39" s="38"/>
      <c r="GOG39" s="38"/>
      <c r="GOH39" s="38"/>
      <c r="GOI39" s="38"/>
      <c r="GOJ39" s="38"/>
      <c r="GOK39" s="38"/>
      <c r="GOL39" s="38"/>
      <c r="GOM39" s="38"/>
      <c r="GON39" s="38"/>
      <c r="GOO39" s="38"/>
      <c r="GOP39" s="38"/>
      <c r="GOQ39" s="38"/>
      <c r="GOR39" s="38"/>
      <c r="GOS39" s="38"/>
      <c r="GOT39" s="38"/>
      <c r="GOU39" s="38"/>
      <c r="GOV39" s="38"/>
      <c r="GOW39" s="38"/>
      <c r="GOX39" s="38"/>
      <c r="GOY39" s="38"/>
      <c r="GOZ39" s="38"/>
      <c r="GPA39" s="38"/>
      <c r="GPB39" s="38"/>
      <c r="GPC39" s="38"/>
      <c r="GPD39" s="38"/>
      <c r="GPE39" s="38"/>
      <c r="GPF39" s="38"/>
      <c r="GPG39" s="38"/>
      <c r="GPH39" s="38"/>
      <c r="GPI39" s="38"/>
      <c r="GPJ39" s="38"/>
      <c r="GPK39" s="38"/>
      <c r="GPL39" s="38"/>
      <c r="GPM39" s="38"/>
      <c r="GPN39" s="38"/>
      <c r="GPO39" s="38"/>
      <c r="GPP39" s="38"/>
      <c r="GPQ39" s="38"/>
      <c r="GPR39" s="38"/>
      <c r="GPS39" s="38"/>
      <c r="GPT39" s="38"/>
      <c r="GPU39" s="38"/>
      <c r="GPV39" s="38"/>
      <c r="GPW39" s="38"/>
      <c r="GPX39" s="38"/>
      <c r="GPY39" s="38"/>
      <c r="GPZ39" s="38"/>
      <c r="GQA39" s="38"/>
      <c r="GQB39" s="38"/>
      <c r="GQC39" s="38"/>
      <c r="GQD39" s="38"/>
      <c r="GQE39" s="38"/>
      <c r="GQF39" s="38"/>
      <c r="GQG39" s="38"/>
      <c r="GQH39" s="38"/>
      <c r="GQI39" s="38"/>
      <c r="GQJ39" s="38"/>
      <c r="GQK39" s="38"/>
      <c r="GQL39" s="38"/>
      <c r="GQM39" s="38"/>
      <c r="GQN39" s="38"/>
      <c r="GQO39" s="38"/>
      <c r="GQP39" s="38"/>
      <c r="GQQ39" s="38"/>
      <c r="GQR39" s="38"/>
      <c r="GQS39" s="38"/>
      <c r="GQT39" s="38"/>
      <c r="GQU39" s="38"/>
      <c r="GQV39" s="38"/>
      <c r="GQW39" s="38"/>
      <c r="GQX39" s="38"/>
      <c r="GQY39" s="38"/>
      <c r="GQZ39" s="38"/>
      <c r="GRA39" s="38"/>
      <c r="GRB39" s="38"/>
      <c r="GRC39" s="38"/>
      <c r="GRD39" s="38"/>
      <c r="GRE39" s="38"/>
      <c r="GRF39" s="38"/>
      <c r="GRG39" s="38"/>
      <c r="GRH39" s="38"/>
      <c r="GRI39" s="38"/>
      <c r="GRJ39" s="38"/>
      <c r="GRK39" s="38"/>
      <c r="GRL39" s="38"/>
      <c r="GRM39" s="38"/>
      <c r="GRN39" s="38"/>
      <c r="GRO39" s="38"/>
      <c r="GRP39" s="38"/>
      <c r="GRQ39" s="38"/>
      <c r="GRR39" s="38"/>
      <c r="GRS39" s="38"/>
      <c r="GRT39" s="38"/>
      <c r="GRU39" s="38"/>
      <c r="GRV39" s="38"/>
      <c r="GRW39" s="38"/>
      <c r="GRX39" s="38"/>
      <c r="GRY39" s="38"/>
      <c r="GRZ39" s="38"/>
      <c r="GSA39" s="38"/>
      <c r="GSB39" s="38"/>
      <c r="GSC39" s="38"/>
      <c r="GSD39" s="38"/>
      <c r="GSE39" s="38"/>
      <c r="GSF39" s="38"/>
      <c r="GSG39" s="38"/>
      <c r="GSH39" s="38"/>
      <c r="GSI39" s="38"/>
      <c r="GSJ39" s="38"/>
      <c r="GSK39" s="38"/>
      <c r="GSL39" s="38"/>
      <c r="GSM39" s="38"/>
      <c r="GSN39" s="38"/>
      <c r="GSO39" s="38"/>
      <c r="GSP39" s="38"/>
      <c r="GSQ39" s="38"/>
      <c r="GSR39" s="38"/>
      <c r="GSS39" s="38"/>
      <c r="GST39" s="38"/>
      <c r="GSU39" s="38"/>
      <c r="GSV39" s="38"/>
      <c r="GSW39" s="38"/>
      <c r="GSX39" s="38"/>
      <c r="GSY39" s="38"/>
      <c r="GSZ39" s="38"/>
      <c r="GTA39" s="38"/>
      <c r="GTB39" s="38"/>
      <c r="GTC39" s="38"/>
      <c r="GTD39" s="38"/>
      <c r="GTE39" s="38"/>
      <c r="GTF39" s="38"/>
      <c r="GTG39" s="38"/>
      <c r="GTH39" s="38"/>
      <c r="GTI39" s="38"/>
      <c r="GTJ39" s="38"/>
      <c r="GTK39" s="38"/>
      <c r="GTL39" s="38"/>
      <c r="GTM39" s="38"/>
      <c r="GTN39" s="38"/>
      <c r="GTO39" s="38"/>
      <c r="GTP39" s="38"/>
      <c r="GTQ39" s="38"/>
      <c r="GTR39" s="38"/>
      <c r="GTS39" s="38"/>
      <c r="GTT39" s="38"/>
      <c r="GTU39" s="38"/>
      <c r="GTV39" s="38"/>
      <c r="GTW39" s="38"/>
      <c r="GTX39" s="38"/>
      <c r="GTY39" s="38"/>
      <c r="GTZ39" s="38"/>
      <c r="GUA39" s="38"/>
      <c r="GUB39" s="38"/>
      <c r="GUC39" s="38"/>
      <c r="GUD39" s="38"/>
      <c r="GUE39" s="38"/>
      <c r="GUF39" s="38"/>
      <c r="GUG39" s="38"/>
      <c r="GUH39" s="38"/>
      <c r="GUI39" s="38"/>
      <c r="GUJ39" s="38"/>
      <c r="GUK39" s="38"/>
      <c r="GUL39" s="38"/>
      <c r="GUM39" s="38"/>
      <c r="GUN39" s="38"/>
      <c r="GUO39" s="38"/>
      <c r="GUP39" s="38"/>
      <c r="GUQ39" s="38"/>
      <c r="GUR39" s="38"/>
      <c r="GUS39" s="38"/>
      <c r="GUT39" s="38"/>
      <c r="GUU39" s="38"/>
      <c r="GUV39" s="38"/>
      <c r="GUW39" s="38"/>
      <c r="GUX39" s="38"/>
      <c r="GUY39" s="38"/>
      <c r="GUZ39" s="38"/>
      <c r="GVA39" s="38"/>
      <c r="GVB39" s="38"/>
      <c r="GVC39" s="38"/>
      <c r="GVD39" s="38"/>
      <c r="GVE39" s="38"/>
      <c r="GVF39" s="38"/>
      <c r="GVG39" s="38"/>
      <c r="GVH39" s="38"/>
      <c r="GVI39" s="38"/>
      <c r="GVJ39" s="38"/>
      <c r="GVK39" s="38"/>
      <c r="GVL39" s="38"/>
      <c r="GVM39" s="38"/>
      <c r="GVN39" s="38"/>
      <c r="GVO39" s="38"/>
      <c r="GVP39" s="38"/>
      <c r="GVQ39" s="38"/>
      <c r="GVR39" s="38"/>
      <c r="GVS39" s="38"/>
      <c r="GVT39" s="38"/>
      <c r="GVU39" s="38"/>
      <c r="GVV39" s="38"/>
      <c r="GVW39" s="38"/>
      <c r="GVX39" s="38"/>
      <c r="GVY39" s="38"/>
      <c r="GVZ39" s="38"/>
      <c r="GWA39" s="38"/>
      <c r="GWB39" s="38"/>
      <c r="GWC39" s="38"/>
      <c r="GWD39" s="38"/>
      <c r="GWE39" s="38"/>
      <c r="GWF39" s="38"/>
      <c r="GWG39" s="38"/>
      <c r="GWH39" s="38"/>
      <c r="GWI39" s="38"/>
      <c r="GWJ39" s="38"/>
      <c r="GWK39" s="38"/>
      <c r="GWL39" s="38"/>
      <c r="GWM39" s="38"/>
      <c r="GWN39" s="38"/>
      <c r="GWO39" s="38"/>
      <c r="GWP39" s="38"/>
      <c r="GWQ39" s="38"/>
      <c r="GWR39" s="38"/>
      <c r="GWS39" s="38"/>
      <c r="GWT39" s="38"/>
      <c r="GWU39" s="38"/>
      <c r="GWV39" s="38"/>
      <c r="GWW39" s="38"/>
      <c r="GWX39" s="38"/>
      <c r="GWY39" s="38"/>
      <c r="GWZ39" s="38"/>
      <c r="GXA39" s="38"/>
      <c r="GXB39" s="38"/>
      <c r="GXC39" s="38"/>
      <c r="GXD39" s="38"/>
      <c r="GXE39" s="38"/>
      <c r="GXF39" s="38"/>
      <c r="GXG39" s="38"/>
      <c r="GXH39" s="38"/>
      <c r="GXI39" s="38"/>
      <c r="GXJ39" s="38"/>
      <c r="GXK39" s="38"/>
      <c r="GXL39" s="38"/>
      <c r="GXM39" s="38"/>
      <c r="GXN39" s="38"/>
      <c r="GXO39" s="38"/>
      <c r="GXP39" s="38"/>
      <c r="GXQ39" s="38"/>
      <c r="GXR39" s="38"/>
      <c r="GXS39" s="38"/>
      <c r="GXT39" s="38"/>
      <c r="GXU39" s="38"/>
      <c r="GXV39" s="38"/>
      <c r="GXW39" s="38"/>
      <c r="GXX39" s="38"/>
      <c r="GXY39" s="38"/>
      <c r="GXZ39" s="38"/>
      <c r="GYA39" s="38"/>
      <c r="GYB39" s="38"/>
      <c r="GYC39" s="38"/>
      <c r="GYD39" s="38"/>
      <c r="GYE39" s="38"/>
      <c r="GYF39" s="38"/>
      <c r="GYG39" s="38"/>
      <c r="GYH39" s="38"/>
      <c r="GYI39" s="38"/>
      <c r="GYJ39" s="38"/>
      <c r="GYK39" s="38"/>
      <c r="GYL39" s="38"/>
      <c r="GYM39" s="38"/>
      <c r="GYN39" s="38"/>
      <c r="GYO39" s="38"/>
      <c r="GYP39" s="38"/>
      <c r="GYQ39" s="38"/>
      <c r="GYR39" s="38"/>
      <c r="GYS39" s="38"/>
      <c r="GYT39" s="38"/>
      <c r="GYU39" s="38"/>
      <c r="GYV39" s="38"/>
      <c r="GYW39" s="38"/>
      <c r="GYX39" s="38"/>
      <c r="GYY39" s="38"/>
      <c r="GYZ39" s="38"/>
      <c r="GZA39" s="38"/>
      <c r="GZB39" s="38"/>
      <c r="GZC39" s="38"/>
      <c r="GZD39" s="38"/>
      <c r="GZE39" s="38"/>
      <c r="GZF39" s="38"/>
      <c r="GZG39" s="38"/>
      <c r="GZH39" s="38"/>
      <c r="GZI39" s="38"/>
      <c r="GZJ39" s="38"/>
      <c r="GZK39" s="38"/>
      <c r="GZL39" s="38"/>
      <c r="GZM39" s="38"/>
      <c r="GZN39" s="38"/>
      <c r="GZO39" s="38"/>
      <c r="GZP39" s="38"/>
      <c r="GZQ39" s="38"/>
      <c r="GZR39" s="38"/>
      <c r="GZS39" s="38"/>
      <c r="GZT39" s="38"/>
      <c r="GZU39" s="38"/>
      <c r="GZV39" s="38"/>
      <c r="GZW39" s="38"/>
      <c r="GZX39" s="38"/>
      <c r="GZY39" s="38"/>
      <c r="GZZ39" s="38"/>
      <c r="HAA39" s="38"/>
      <c r="HAB39" s="38"/>
      <c r="HAC39" s="38"/>
      <c r="HAD39" s="38"/>
      <c r="HAE39" s="38"/>
      <c r="HAF39" s="38"/>
      <c r="HAG39" s="38"/>
      <c r="HAH39" s="38"/>
      <c r="HAI39" s="38"/>
      <c r="HAJ39" s="38"/>
      <c r="HAK39" s="38"/>
      <c r="HAL39" s="38"/>
      <c r="HAM39" s="38"/>
      <c r="HAN39" s="38"/>
      <c r="HAO39" s="38"/>
      <c r="HAP39" s="38"/>
      <c r="HAQ39" s="38"/>
      <c r="HAR39" s="38"/>
      <c r="HAS39" s="38"/>
      <c r="HAT39" s="38"/>
      <c r="HAU39" s="38"/>
      <c r="HAV39" s="38"/>
      <c r="HAW39" s="38"/>
      <c r="HAX39" s="38"/>
      <c r="HAY39" s="38"/>
      <c r="HAZ39" s="38"/>
      <c r="HBA39" s="38"/>
      <c r="HBB39" s="38"/>
      <c r="HBC39" s="38"/>
      <c r="HBD39" s="38"/>
      <c r="HBE39" s="38"/>
      <c r="HBF39" s="38"/>
      <c r="HBG39" s="38"/>
      <c r="HBH39" s="38"/>
      <c r="HBI39" s="38"/>
      <c r="HBJ39" s="38"/>
      <c r="HBK39" s="38"/>
      <c r="HBL39" s="38"/>
      <c r="HBM39" s="38"/>
      <c r="HBN39" s="38"/>
      <c r="HBO39" s="38"/>
      <c r="HBP39" s="38"/>
      <c r="HBQ39" s="38"/>
      <c r="HBR39" s="38"/>
      <c r="HBS39" s="38"/>
      <c r="HBT39" s="38"/>
      <c r="HBU39" s="38"/>
      <c r="HBV39" s="38"/>
      <c r="HBW39" s="38"/>
      <c r="HBX39" s="38"/>
      <c r="HBY39" s="38"/>
      <c r="HBZ39" s="38"/>
      <c r="HCA39" s="38"/>
      <c r="HCB39" s="38"/>
      <c r="HCC39" s="38"/>
      <c r="HCD39" s="38"/>
      <c r="HCE39" s="38"/>
      <c r="HCF39" s="38"/>
      <c r="HCG39" s="38"/>
      <c r="HCH39" s="38"/>
      <c r="HCI39" s="38"/>
      <c r="HCJ39" s="38"/>
      <c r="HCK39" s="38"/>
      <c r="HCL39" s="38"/>
      <c r="HCM39" s="38"/>
      <c r="HCN39" s="38"/>
      <c r="HCO39" s="38"/>
      <c r="HCP39" s="38"/>
      <c r="HCQ39" s="38"/>
      <c r="HCR39" s="38"/>
      <c r="HCS39" s="38"/>
      <c r="HCT39" s="38"/>
      <c r="HCU39" s="38"/>
      <c r="HCV39" s="38"/>
      <c r="HCW39" s="38"/>
      <c r="HCX39" s="38"/>
      <c r="HCY39" s="38"/>
      <c r="HCZ39" s="38"/>
      <c r="HDA39" s="38"/>
      <c r="HDB39" s="38"/>
      <c r="HDC39" s="38"/>
      <c r="HDD39" s="38"/>
      <c r="HDE39" s="38"/>
      <c r="HDF39" s="38"/>
      <c r="HDG39" s="38"/>
      <c r="HDH39" s="38"/>
      <c r="HDI39" s="38"/>
      <c r="HDJ39" s="38"/>
      <c r="HDK39" s="38"/>
      <c r="HDL39" s="38"/>
      <c r="HDM39" s="38"/>
      <c r="HDN39" s="38"/>
      <c r="HDO39" s="38"/>
      <c r="HDP39" s="38"/>
      <c r="HDQ39" s="38"/>
      <c r="HDR39" s="38"/>
      <c r="HDS39" s="38"/>
      <c r="HDT39" s="38"/>
      <c r="HDU39" s="38"/>
      <c r="HDV39" s="38"/>
      <c r="HDW39" s="38"/>
      <c r="HDX39" s="38"/>
      <c r="HDY39" s="38"/>
      <c r="HDZ39" s="38"/>
      <c r="HEA39" s="38"/>
      <c r="HEB39" s="38"/>
      <c r="HEC39" s="38"/>
      <c r="HED39" s="38"/>
      <c r="HEE39" s="38"/>
      <c r="HEF39" s="38"/>
      <c r="HEG39" s="38"/>
      <c r="HEH39" s="38"/>
      <c r="HEI39" s="38"/>
      <c r="HEJ39" s="38"/>
      <c r="HEK39" s="38"/>
      <c r="HEL39" s="38"/>
      <c r="HEM39" s="38"/>
      <c r="HEN39" s="38"/>
      <c r="HEO39" s="38"/>
      <c r="HEP39" s="38"/>
      <c r="HEQ39" s="38"/>
      <c r="HER39" s="38"/>
      <c r="HES39" s="38"/>
      <c r="HET39" s="38"/>
      <c r="HEU39" s="38"/>
      <c r="HEV39" s="38"/>
      <c r="HEW39" s="38"/>
      <c r="HEX39" s="38"/>
      <c r="HEY39" s="38"/>
      <c r="HEZ39" s="38"/>
      <c r="HFA39" s="38"/>
      <c r="HFB39" s="38"/>
      <c r="HFC39" s="38"/>
      <c r="HFD39" s="38"/>
      <c r="HFE39" s="38"/>
      <c r="HFF39" s="38"/>
      <c r="HFG39" s="38"/>
      <c r="HFH39" s="38"/>
      <c r="HFI39" s="38"/>
      <c r="HFJ39" s="38"/>
      <c r="HFK39" s="38"/>
      <c r="HFL39" s="38"/>
      <c r="HFM39" s="38"/>
      <c r="HFN39" s="38"/>
      <c r="HFO39" s="38"/>
      <c r="HFP39" s="38"/>
      <c r="HFQ39" s="38"/>
      <c r="HFR39" s="38"/>
      <c r="HFS39" s="38"/>
      <c r="HFT39" s="38"/>
      <c r="HFU39" s="38"/>
      <c r="HFV39" s="38"/>
      <c r="HFW39" s="38"/>
      <c r="HFX39" s="38"/>
      <c r="HFY39" s="38"/>
      <c r="HFZ39" s="38"/>
      <c r="HGA39" s="38"/>
      <c r="HGB39" s="38"/>
      <c r="HGC39" s="38"/>
      <c r="HGD39" s="38"/>
      <c r="HGE39" s="38"/>
      <c r="HGF39" s="38"/>
      <c r="HGG39" s="38"/>
      <c r="HGH39" s="38"/>
      <c r="HGI39" s="38"/>
      <c r="HGJ39" s="38"/>
      <c r="HGK39" s="38"/>
      <c r="HGL39" s="38"/>
      <c r="HGM39" s="38"/>
      <c r="HGN39" s="38"/>
      <c r="HGO39" s="38"/>
      <c r="HGP39" s="38"/>
      <c r="HGQ39" s="38"/>
      <c r="HGR39" s="38"/>
      <c r="HGS39" s="38"/>
      <c r="HGT39" s="38"/>
      <c r="HGU39" s="38"/>
      <c r="HGV39" s="38"/>
      <c r="HGW39" s="38"/>
      <c r="HGX39" s="38"/>
      <c r="HGY39" s="38"/>
      <c r="HGZ39" s="38"/>
      <c r="HHA39" s="38"/>
      <c r="HHB39" s="38"/>
      <c r="HHC39" s="38"/>
      <c r="HHD39" s="38"/>
      <c r="HHE39" s="38"/>
      <c r="HHF39" s="38"/>
      <c r="HHG39" s="38"/>
      <c r="HHH39" s="38"/>
      <c r="HHI39" s="38"/>
      <c r="HHJ39" s="38"/>
      <c r="HHK39" s="38"/>
      <c r="HHL39" s="38"/>
      <c r="HHM39" s="38"/>
      <c r="HHN39" s="38"/>
      <c r="HHO39" s="38"/>
      <c r="HHP39" s="38"/>
      <c r="HHQ39" s="38"/>
      <c r="HHR39" s="38"/>
      <c r="HHS39" s="38"/>
      <c r="HHT39" s="38"/>
      <c r="HHU39" s="38"/>
      <c r="HHV39" s="38"/>
      <c r="HHW39" s="38"/>
      <c r="HHX39" s="38"/>
      <c r="HHY39" s="38"/>
      <c r="HHZ39" s="38"/>
      <c r="HIA39" s="38"/>
      <c r="HIB39" s="38"/>
      <c r="HIC39" s="38"/>
      <c r="HID39" s="38"/>
      <c r="HIE39" s="38"/>
      <c r="HIF39" s="38"/>
      <c r="HIG39" s="38"/>
      <c r="HIH39" s="38"/>
      <c r="HII39" s="38"/>
      <c r="HIJ39" s="38"/>
      <c r="HIK39" s="38"/>
      <c r="HIL39" s="38"/>
      <c r="HIM39" s="38"/>
      <c r="HIN39" s="38"/>
      <c r="HIO39" s="38"/>
      <c r="HIP39" s="38"/>
      <c r="HIQ39" s="38"/>
      <c r="HIR39" s="38"/>
      <c r="HIS39" s="38"/>
      <c r="HIT39" s="38"/>
      <c r="HIU39" s="38"/>
      <c r="HIV39" s="38"/>
      <c r="HIW39" s="38"/>
      <c r="HIX39" s="38"/>
      <c r="HIY39" s="38"/>
      <c r="HIZ39" s="38"/>
      <c r="HJA39" s="38"/>
      <c r="HJB39" s="38"/>
      <c r="HJC39" s="38"/>
      <c r="HJD39" s="38"/>
      <c r="HJE39" s="38"/>
      <c r="HJF39" s="38"/>
      <c r="HJG39" s="38"/>
      <c r="HJH39" s="38"/>
      <c r="HJI39" s="38"/>
      <c r="HJJ39" s="38"/>
      <c r="HJK39" s="38"/>
      <c r="HJL39" s="38"/>
      <c r="HJM39" s="38"/>
      <c r="HJN39" s="38"/>
      <c r="HJO39" s="38"/>
      <c r="HJP39" s="38"/>
      <c r="HJQ39" s="38"/>
      <c r="HJR39" s="38"/>
      <c r="HJS39" s="38"/>
      <c r="HJT39" s="38"/>
      <c r="HJU39" s="38"/>
      <c r="HJV39" s="38"/>
      <c r="HJW39" s="38"/>
      <c r="HJX39" s="38"/>
      <c r="HJY39" s="38"/>
      <c r="HJZ39" s="38"/>
      <c r="HKA39" s="38"/>
      <c r="HKB39" s="38"/>
      <c r="HKC39" s="38"/>
      <c r="HKD39" s="38"/>
      <c r="HKE39" s="38"/>
      <c r="HKF39" s="38"/>
      <c r="HKG39" s="38"/>
      <c r="HKH39" s="38"/>
      <c r="HKI39" s="38"/>
      <c r="HKJ39" s="38"/>
      <c r="HKK39" s="38"/>
      <c r="HKL39" s="38"/>
      <c r="HKM39" s="38"/>
      <c r="HKN39" s="38"/>
      <c r="HKO39" s="38"/>
      <c r="HKP39" s="38"/>
      <c r="HKQ39" s="38"/>
      <c r="HKR39" s="38"/>
      <c r="HKS39" s="38"/>
      <c r="HKT39" s="38"/>
      <c r="HKU39" s="38"/>
      <c r="HKV39" s="38"/>
      <c r="HKW39" s="38"/>
      <c r="HKX39" s="38"/>
      <c r="HKY39" s="38"/>
      <c r="HKZ39" s="38"/>
      <c r="HLA39" s="38"/>
      <c r="HLB39" s="38"/>
      <c r="HLC39" s="38"/>
      <c r="HLD39" s="38"/>
      <c r="HLE39" s="38"/>
      <c r="HLF39" s="38"/>
      <c r="HLG39" s="38"/>
      <c r="HLH39" s="38"/>
      <c r="HLI39" s="38"/>
      <c r="HLJ39" s="38"/>
      <c r="HLK39" s="38"/>
      <c r="HLL39" s="38"/>
      <c r="HLM39" s="38"/>
      <c r="HLN39" s="38"/>
      <c r="HLO39" s="38"/>
      <c r="HLP39" s="38"/>
      <c r="HLQ39" s="38"/>
      <c r="HLR39" s="38"/>
      <c r="HLS39" s="38"/>
      <c r="HLT39" s="38"/>
      <c r="HLU39" s="38"/>
      <c r="HLV39" s="38"/>
      <c r="HLW39" s="38"/>
      <c r="HLX39" s="38"/>
      <c r="HLY39" s="38"/>
      <c r="HLZ39" s="38"/>
      <c r="HMA39" s="38"/>
      <c r="HMB39" s="38"/>
      <c r="HMC39" s="38"/>
      <c r="HMD39" s="38"/>
      <c r="HME39" s="38"/>
      <c r="HMF39" s="38"/>
      <c r="HMG39" s="38"/>
      <c r="HMH39" s="38"/>
      <c r="HMI39" s="38"/>
      <c r="HMJ39" s="38"/>
      <c r="HMK39" s="38"/>
      <c r="HML39" s="38"/>
      <c r="HMM39" s="38"/>
      <c r="HMN39" s="38"/>
      <c r="HMO39" s="38"/>
      <c r="HMP39" s="38"/>
      <c r="HMQ39" s="38"/>
      <c r="HMR39" s="38"/>
      <c r="HMS39" s="38"/>
      <c r="HMT39" s="38"/>
      <c r="HMU39" s="38"/>
      <c r="HMV39" s="38"/>
      <c r="HMW39" s="38"/>
      <c r="HMX39" s="38"/>
      <c r="HMY39" s="38"/>
      <c r="HMZ39" s="38"/>
      <c r="HNA39" s="38"/>
      <c r="HNB39" s="38"/>
      <c r="HNC39" s="38"/>
      <c r="HND39" s="38"/>
      <c r="HNE39" s="38"/>
      <c r="HNF39" s="38"/>
      <c r="HNG39" s="38"/>
      <c r="HNH39" s="38"/>
      <c r="HNI39" s="38"/>
      <c r="HNJ39" s="38"/>
      <c r="HNK39" s="38"/>
      <c r="HNL39" s="38"/>
      <c r="HNM39" s="38"/>
      <c r="HNN39" s="38"/>
      <c r="HNO39" s="38"/>
      <c r="HNP39" s="38"/>
      <c r="HNQ39" s="38"/>
      <c r="HNR39" s="38"/>
      <c r="HNS39" s="38"/>
      <c r="HNT39" s="38"/>
      <c r="HNU39" s="38"/>
      <c r="HNV39" s="38"/>
      <c r="HNW39" s="38"/>
      <c r="HNX39" s="38"/>
      <c r="HNY39" s="38"/>
      <c r="HNZ39" s="38"/>
      <c r="HOA39" s="38"/>
      <c r="HOB39" s="38"/>
      <c r="HOC39" s="38"/>
      <c r="HOD39" s="38"/>
      <c r="HOE39" s="38"/>
      <c r="HOF39" s="38"/>
      <c r="HOG39" s="38"/>
      <c r="HOH39" s="38"/>
      <c r="HOI39" s="38"/>
      <c r="HOJ39" s="38"/>
      <c r="HOK39" s="38"/>
      <c r="HOL39" s="38"/>
      <c r="HOM39" s="38"/>
      <c r="HON39" s="38"/>
      <c r="HOO39" s="38"/>
      <c r="HOP39" s="38"/>
      <c r="HOQ39" s="38"/>
      <c r="HOR39" s="38"/>
      <c r="HOS39" s="38"/>
      <c r="HOT39" s="38"/>
      <c r="HOU39" s="38"/>
      <c r="HOV39" s="38"/>
      <c r="HOW39" s="38"/>
      <c r="HOX39" s="38"/>
      <c r="HOY39" s="38"/>
      <c r="HOZ39" s="38"/>
      <c r="HPA39" s="38"/>
      <c r="HPB39" s="38"/>
      <c r="HPC39" s="38"/>
      <c r="HPD39" s="38"/>
      <c r="HPE39" s="38"/>
      <c r="HPF39" s="38"/>
      <c r="HPG39" s="38"/>
      <c r="HPH39" s="38"/>
      <c r="HPI39" s="38"/>
      <c r="HPJ39" s="38"/>
      <c r="HPK39" s="38"/>
      <c r="HPL39" s="38"/>
      <c r="HPM39" s="38"/>
      <c r="HPN39" s="38"/>
      <c r="HPO39" s="38"/>
      <c r="HPP39" s="38"/>
      <c r="HPQ39" s="38"/>
      <c r="HPR39" s="38"/>
      <c r="HPS39" s="38"/>
      <c r="HPT39" s="38"/>
      <c r="HPU39" s="38"/>
      <c r="HPV39" s="38"/>
      <c r="HPW39" s="38"/>
      <c r="HPX39" s="38"/>
      <c r="HPY39" s="38"/>
      <c r="HPZ39" s="38"/>
      <c r="HQA39" s="38"/>
      <c r="HQB39" s="38"/>
      <c r="HQC39" s="38"/>
      <c r="HQD39" s="38"/>
      <c r="HQE39" s="38"/>
      <c r="HQF39" s="38"/>
      <c r="HQG39" s="38"/>
      <c r="HQH39" s="38"/>
      <c r="HQI39" s="38"/>
      <c r="HQJ39" s="38"/>
      <c r="HQK39" s="38"/>
      <c r="HQL39" s="38"/>
      <c r="HQM39" s="38"/>
      <c r="HQN39" s="38"/>
      <c r="HQO39" s="38"/>
      <c r="HQP39" s="38"/>
      <c r="HQQ39" s="38"/>
      <c r="HQR39" s="38"/>
      <c r="HQS39" s="38"/>
      <c r="HQT39" s="38"/>
      <c r="HQU39" s="38"/>
      <c r="HQV39" s="38"/>
      <c r="HQW39" s="38"/>
      <c r="HQX39" s="38"/>
      <c r="HQY39" s="38"/>
      <c r="HQZ39" s="38"/>
      <c r="HRA39" s="38"/>
      <c r="HRB39" s="38"/>
      <c r="HRC39" s="38"/>
      <c r="HRD39" s="38"/>
      <c r="HRE39" s="38"/>
      <c r="HRF39" s="38"/>
      <c r="HRG39" s="38"/>
      <c r="HRH39" s="38"/>
      <c r="HRI39" s="38"/>
      <c r="HRJ39" s="38"/>
      <c r="HRK39" s="38"/>
      <c r="HRL39" s="38"/>
      <c r="HRM39" s="38"/>
      <c r="HRN39" s="38"/>
      <c r="HRO39" s="38"/>
      <c r="HRP39" s="38"/>
      <c r="HRQ39" s="38"/>
      <c r="HRR39" s="38"/>
      <c r="HRS39" s="38"/>
      <c r="HRT39" s="38"/>
      <c r="HRU39" s="38"/>
      <c r="HRV39" s="38"/>
      <c r="HRW39" s="38"/>
      <c r="HRX39" s="38"/>
      <c r="HRY39" s="38"/>
      <c r="HRZ39" s="38"/>
      <c r="HSA39" s="38"/>
      <c r="HSB39" s="38"/>
      <c r="HSC39" s="38"/>
      <c r="HSD39" s="38"/>
      <c r="HSE39" s="38"/>
      <c r="HSF39" s="38"/>
      <c r="HSG39" s="38"/>
      <c r="HSH39" s="38"/>
      <c r="HSI39" s="38"/>
      <c r="HSJ39" s="38"/>
      <c r="HSK39" s="38"/>
      <c r="HSL39" s="38"/>
      <c r="HSM39" s="38"/>
      <c r="HSN39" s="38"/>
      <c r="HSO39" s="38"/>
      <c r="HSP39" s="38"/>
      <c r="HSQ39" s="38"/>
      <c r="HSR39" s="38"/>
      <c r="HSS39" s="38"/>
      <c r="HST39" s="38"/>
      <c r="HSU39" s="38"/>
      <c r="HSV39" s="38"/>
      <c r="HSW39" s="38"/>
      <c r="HSX39" s="38"/>
      <c r="HSY39" s="38"/>
      <c r="HSZ39" s="38"/>
      <c r="HTA39" s="38"/>
      <c r="HTB39" s="38"/>
      <c r="HTC39" s="38"/>
      <c r="HTD39" s="38"/>
      <c r="HTE39" s="38"/>
      <c r="HTF39" s="38"/>
      <c r="HTG39" s="38"/>
      <c r="HTH39" s="38"/>
      <c r="HTI39" s="38"/>
      <c r="HTJ39" s="38"/>
      <c r="HTK39" s="38"/>
      <c r="HTL39" s="38"/>
      <c r="HTM39" s="38"/>
      <c r="HTN39" s="38"/>
      <c r="HTO39" s="38"/>
      <c r="HTP39" s="38"/>
      <c r="HTQ39" s="38"/>
      <c r="HTR39" s="38"/>
      <c r="HTS39" s="38"/>
      <c r="HTT39" s="38"/>
      <c r="HTU39" s="38"/>
      <c r="HTV39" s="38"/>
      <c r="HTW39" s="38"/>
      <c r="HTX39" s="38"/>
      <c r="HTY39" s="38"/>
      <c r="HTZ39" s="38"/>
      <c r="HUA39" s="38"/>
      <c r="HUB39" s="38"/>
      <c r="HUC39" s="38"/>
      <c r="HUD39" s="38"/>
      <c r="HUE39" s="38"/>
      <c r="HUF39" s="38"/>
      <c r="HUG39" s="38"/>
      <c r="HUH39" s="38"/>
      <c r="HUI39" s="38"/>
      <c r="HUJ39" s="38"/>
      <c r="HUK39" s="38"/>
      <c r="HUL39" s="38"/>
      <c r="HUM39" s="38"/>
      <c r="HUN39" s="38"/>
      <c r="HUO39" s="38"/>
      <c r="HUP39" s="38"/>
      <c r="HUQ39" s="38"/>
      <c r="HUR39" s="38"/>
      <c r="HUS39" s="38"/>
      <c r="HUT39" s="38"/>
      <c r="HUU39" s="38"/>
      <c r="HUV39" s="38"/>
      <c r="HUW39" s="38"/>
      <c r="HUX39" s="38"/>
      <c r="HUY39" s="38"/>
      <c r="HUZ39" s="38"/>
      <c r="HVA39" s="38"/>
      <c r="HVB39" s="38"/>
      <c r="HVC39" s="38"/>
      <c r="HVD39" s="38"/>
      <c r="HVE39" s="38"/>
      <c r="HVF39" s="38"/>
      <c r="HVG39" s="38"/>
      <c r="HVH39" s="38"/>
      <c r="HVI39" s="38"/>
      <c r="HVJ39" s="38"/>
      <c r="HVK39" s="38"/>
      <c r="HVL39" s="38"/>
      <c r="HVM39" s="38"/>
      <c r="HVN39" s="38"/>
      <c r="HVO39" s="38"/>
      <c r="HVP39" s="38"/>
      <c r="HVQ39" s="38"/>
      <c r="HVR39" s="38"/>
      <c r="HVS39" s="38"/>
      <c r="HVT39" s="38"/>
      <c r="HVU39" s="38"/>
      <c r="HVV39" s="38"/>
      <c r="HVW39" s="38"/>
      <c r="HVX39" s="38"/>
      <c r="HVY39" s="38"/>
      <c r="HVZ39" s="38"/>
      <c r="HWA39" s="38"/>
      <c r="HWB39" s="38"/>
      <c r="HWC39" s="38"/>
      <c r="HWD39" s="38"/>
      <c r="HWE39" s="38"/>
      <c r="HWF39" s="38"/>
      <c r="HWG39" s="38"/>
      <c r="HWH39" s="38"/>
      <c r="HWI39" s="38"/>
      <c r="HWJ39" s="38"/>
      <c r="HWK39" s="38"/>
      <c r="HWL39" s="38"/>
      <c r="HWM39" s="38"/>
      <c r="HWN39" s="38"/>
      <c r="HWO39" s="38"/>
      <c r="HWP39" s="38"/>
      <c r="HWQ39" s="38"/>
      <c r="HWR39" s="38"/>
      <c r="HWS39" s="38"/>
      <c r="HWT39" s="38"/>
      <c r="HWU39" s="38"/>
      <c r="HWV39" s="38"/>
      <c r="HWW39" s="38"/>
      <c r="HWX39" s="38"/>
      <c r="HWY39" s="38"/>
      <c r="HWZ39" s="38"/>
      <c r="HXA39" s="38"/>
      <c r="HXB39" s="38"/>
      <c r="HXC39" s="38"/>
      <c r="HXD39" s="38"/>
      <c r="HXE39" s="38"/>
      <c r="HXF39" s="38"/>
      <c r="HXG39" s="38"/>
      <c r="HXH39" s="38"/>
      <c r="HXI39" s="38"/>
      <c r="HXJ39" s="38"/>
      <c r="HXK39" s="38"/>
      <c r="HXL39" s="38"/>
      <c r="HXM39" s="38"/>
      <c r="HXN39" s="38"/>
      <c r="HXO39" s="38"/>
      <c r="HXP39" s="38"/>
      <c r="HXQ39" s="38"/>
      <c r="HXR39" s="38"/>
      <c r="HXS39" s="38"/>
      <c r="HXT39" s="38"/>
      <c r="HXU39" s="38"/>
      <c r="HXV39" s="38"/>
      <c r="HXW39" s="38"/>
      <c r="HXX39" s="38"/>
      <c r="HXY39" s="38"/>
      <c r="HXZ39" s="38"/>
      <c r="HYA39" s="38"/>
      <c r="HYB39" s="38"/>
      <c r="HYC39" s="38"/>
      <c r="HYD39" s="38"/>
      <c r="HYE39" s="38"/>
      <c r="HYF39" s="38"/>
      <c r="HYG39" s="38"/>
      <c r="HYH39" s="38"/>
      <c r="HYI39" s="38"/>
      <c r="HYJ39" s="38"/>
      <c r="HYK39" s="38"/>
      <c r="HYL39" s="38"/>
      <c r="HYM39" s="38"/>
      <c r="HYN39" s="38"/>
      <c r="HYO39" s="38"/>
      <c r="HYP39" s="38"/>
      <c r="HYQ39" s="38"/>
      <c r="HYR39" s="38"/>
      <c r="HYS39" s="38"/>
      <c r="HYT39" s="38"/>
      <c r="HYU39" s="38"/>
      <c r="HYV39" s="38"/>
      <c r="HYW39" s="38"/>
      <c r="HYX39" s="38"/>
      <c r="HYY39" s="38"/>
      <c r="HYZ39" s="38"/>
      <c r="HZA39" s="38"/>
      <c r="HZB39" s="38"/>
      <c r="HZC39" s="38"/>
      <c r="HZD39" s="38"/>
      <c r="HZE39" s="38"/>
      <c r="HZF39" s="38"/>
      <c r="HZG39" s="38"/>
      <c r="HZH39" s="38"/>
      <c r="HZI39" s="38"/>
      <c r="HZJ39" s="38"/>
      <c r="HZK39" s="38"/>
      <c r="HZL39" s="38"/>
      <c r="HZM39" s="38"/>
      <c r="HZN39" s="38"/>
      <c r="HZO39" s="38"/>
      <c r="HZP39" s="38"/>
      <c r="HZQ39" s="38"/>
      <c r="HZR39" s="38"/>
      <c r="HZS39" s="38"/>
      <c r="HZT39" s="38"/>
      <c r="HZU39" s="38"/>
      <c r="HZV39" s="38"/>
      <c r="HZW39" s="38"/>
      <c r="HZX39" s="38"/>
      <c r="HZY39" s="38"/>
      <c r="HZZ39" s="38"/>
      <c r="IAA39" s="38"/>
      <c r="IAB39" s="38"/>
      <c r="IAC39" s="38"/>
      <c r="IAD39" s="38"/>
      <c r="IAE39" s="38"/>
      <c r="IAF39" s="38"/>
      <c r="IAG39" s="38"/>
      <c r="IAH39" s="38"/>
      <c r="IAI39" s="38"/>
      <c r="IAJ39" s="38"/>
      <c r="IAK39" s="38"/>
      <c r="IAL39" s="38"/>
      <c r="IAM39" s="38"/>
      <c r="IAN39" s="38"/>
      <c r="IAO39" s="38"/>
      <c r="IAP39" s="38"/>
      <c r="IAQ39" s="38"/>
      <c r="IAR39" s="38"/>
      <c r="IAS39" s="38"/>
      <c r="IAT39" s="38"/>
      <c r="IAU39" s="38"/>
      <c r="IAV39" s="38"/>
      <c r="IAW39" s="38"/>
      <c r="IAX39" s="38"/>
      <c r="IAY39" s="38"/>
      <c r="IAZ39" s="38"/>
      <c r="IBA39" s="38"/>
      <c r="IBB39" s="38"/>
      <c r="IBC39" s="38"/>
      <c r="IBD39" s="38"/>
      <c r="IBE39" s="38"/>
      <c r="IBF39" s="38"/>
      <c r="IBG39" s="38"/>
      <c r="IBH39" s="38"/>
      <c r="IBI39" s="38"/>
      <c r="IBJ39" s="38"/>
      <c r="IBK39" s="38"/>
      <c r="IBL39" s="38"/>
      <c r="IBM39" s="38"/>
      <c r="IBN39" s="38"/>
      <c r="IBO39" s="38"/>
      <c r="IBP39" s="38"/>
      <c r="IBQ39" s="38"/>
      <c r="IBR39" s="38"/>
      <c r="IBS39" s="38"/>
      <c r="IBT39" s="38"/>
      <c r="IBU39" s="38"/>
      <c r="IBV39" s="38"/>
      <c r="IBW39" s="38"/>
      <c r="IBX39" s="38"/>
      <c r="IBY39" s="38"/>
      <c r="IBZ39" s="38"/>
      <c r="ICA39" s="38"/>
      <c r="ICB39" s="38"/>
      <c r="ICC39" s="38"/>
      <c r="ICD39" s="38"/>
      <c r="ICE39" s="38"/>
      <c r="ICF39" s="38"/>
      <c r="ICG39" s="38"/>
      <c r="ICH39" s="38"/>
      <c r="ICI39" s="38"/>
      <c r="ICJ39" s="38"/>
      <c r="ICK39" s="38"/>
      <c r="ICL39" s="38"/>
      <c r="ICM39" s="38"/>
      <c r="ICN39" s="38"/>
      <c r="ICO39" s="38"/>
      <c r="ICP39" s="38"/>
      <c r="ICQ39" s="38"/>
      <c r="ICR39" s="38"/>
      <c r="ICS39" s="38"/>
      <c r="ICT39" s="38"/>
      <c r="ICU39" s="38"/>
      <c r="ICV39" s="38"/>
      <c r="ICW39" s="38"/>
      <c r="ICX39" s="38"/>
      <c r="ICY39" s="38"/>
      <c r="ICZ39" s="38"/>
      <c r="IDA39" s="38"/>
      <c r="IDB39" s="38"/>
      <c r="IDC39" s="38"/>
      <c r="IDD39" s="38"/>
      <c r="IDE39" s="38"/>
      <c r="IDF39" s="38"/>
      <c r="IDG39" s="38"/>
      <c r="IDH39" s="38"/>
      <c r="IDI39" s="38"/>
      <c r="IDJ39" s="38"/>
      <c r="IDK39" s="38"/>
      <c r="IDL39" s="38"/>
      <c r="IDM39" s="38"/>
      <c r="IDN39" s="38"/>
      <c r="IDO39" s="38"/>
      <c r="IDP39" s="38"/>
      <c r="IDQ39" s="38"/>
      <c r="IDR39" s="38"/>
      <c r="IDS39" s="38"/>
      <c r="IDT39" s="38"/>
      <c r="IDU39" s="38"/>
      <c r="IDV39" s="38"/>
      <c r="IDW39" s="38"/>
      <c r="IDX39" s="38"/>
      <c r="IDY39" s="38"/>
      <c r="IDZ39" s="38"/>
      <c r="IEA39" s="38"/>
      <c r="IEB39" s="38"/>
      <c r="IEC39" s="38"/>
      <c r="IED39" s="38"/>
      <c r="IEE39" s="38"/>
      <c r="IEF39" s="38"/>
      <c r="IEG39" s="38"/>
      <c r="IEH39" s="38"/>
      <c r="IEI39" s="38"/>
      <c r="IEJ39" s="38"/>
      <c r="IEK39" s="38"/>
      <c r="IEL39" s="38"/>
      <c r="IEM39" s="38"/>
      <c r="IEN39" s="38"/>
      <c r="IEO39" s="38"/>
      <c r="IEP39" s="38"/>
      <c r="IEQ39" s="38"/>
      <c r="IER39" s="38"/>
      <c r="IES39" s="38"/>
      <c r="IET39" s="38"/>
      <c r="IEU39" s="38"/>
      <c r="IEV39" s="38"/>
      <c r="IEW39" s="38"/>
      <c r="IEX39" s="38"/>
      <c r="IEY39" s="38"/>
      <c r="IEZ39" s="38"/>
      <c r="IFA39" s="38"/>
      <c r="IFB39" s="38"/>
      <c r="IFC39" s="38"/>
      <c r="IFD39" s="38"/>
      <c r="IFE39" s="38"/>
      <c r="IFF39" s="38"/>
      <c r="IFG39" s="38"/>
      <c r="IFH39" s="38"/>
      <c r="IFI39" s="38"/>
      <c r="IFJ39" s="38"/>
      <c r="IFK39" s="38"/>
      <c r="IFL39" s="38"/>
      <c r="IFM39" s="38"/>
      <c r="IFN39" s="38"/>
      <c r="IFO39" s="38"/>
      <c r="IFP39" s="38"/>
      <c r="IFQ39" s="38"/>
      <c r="IFR39" s="38"/>
      <c r="IFS39" s="38"/>
      <c r="IFT39" s="38"/>
      <c r="IFU39" s="38"/>
      <c r="IFV39" s="38"/>
      <c r="IFW39" s="38"/>
      <c r="IFX39" s="38"/>
      <c r="IFY39" s="38"/>
      <c r="IFZ39" s="38"/>
      <c r="IGA39" s="38"/>
      <c r="IGB39" s="38"/>
      <c r="IGC39" s="38"/>
      <c r="IGD39" s="38"/>
      <c r="IGE39" s="38"/>
      <c r="IGF39" s="38"/>
      <c r="IGG39" s="38"/>
      <c r="IGH39" s="38"/>
      <c r="IGI39" s="38"/>
      <c r="IGJ39" s="38"/>
      <c r="IGK39" s="38"/>
      <c r="IGL39" s="38"/>
      <c r="IGM39" s="38"/>
      <c r="IGN39" s="38"/>
      <c r="IGO39" s="38"/>
      <c r="IGP39" s="38"/>
      <c r="IGQ39" s="38"/>
      <c r="IGR39" s="38"/>
      <c r="IGS39" s="38"/>
      <c r="IGT39" s="38"/>
      <c r="IGU39" s="38"/>
      <c r="IGV39" s="38"/>
      <c r="IGW39" s="38"/>
      <c r="IGX39" s="38"/>
      <c r="IGY39" s="38"/>
      <c r="IGZ39" s="38"/>
      <c r="IHA39" s="38"/>
      <c r="IHB39" s="38"/>
      <c r="IHC39" s="38"/>
      <c r="IHD39" s="38"/>
      <c r="IHE39" s="38"/>
      <c r="IHF39" s="38"/>
      <c r="IHG39" s="38"/>
      <c r="IHH39" s="38"/>
      <c r="IHI39" s="38"/>
      <c r="IHJ39" s="38"/>
      <c r="IHK39" s="38"/>
      <c r="IHL39" s="38"/>
      <c r="IHM39" s="38"/>
      <c r="IHN39" s="38"/>
      <c r="IHO39" s="38"/>
      <c r="IHP39" s="38"/>
      <c r="IHQ39" s="38"/>
      <c r="IHR39" s="38"/>
      <c r="IHS39" s="38"/>
      <c r="IHT39" s="38"/>
      <c r="IHU39" s="38"/>
      <c r="IHV39" s="38"/>
      <c r="IHW39" s="38"/>
      <c r="IHX39" s="38"/>
      <c r="IHY39" s="38"/>
      <c r="IHZ39" s="38"/>
      <c r="IIA39" s="38"/>
      <c r="IIB39" s="38"/>
      <c r="IIC39" s="38"/>
      <c r="IID39" s="38"/>
      <c r="IIE39" s="38"/>
      <c r="IIF39" s="38"/>
      <c r="IIG39" s="38"/>
      <c r="IIH39" s="38"/>
      <c r="III39" s="38"/>
      <c r="IIJ39" s="38"/>
      <c r="IIK39" s="38"/>
      <c r="IIL39" s="38"/>
      <c r="IIM39" s="38"/>
      <c r="IIN39" s="38"/>
      <c r="IIO39" s="38"/>
      <c r="IIP39" s="38"/>
      <c r="IIQ39" s="38"/>
      <c r="IIR39" s="38"/>
      <c r="IIS39" s="38"/>
      <c r="IIT39" s="38"/>
      <c r="IIU39" s="38"/>
      <c r="IIV39" s="38"/>
      <c r="IIW39" s="38"/>
      <c r="IIX39" s="38"/>
      <c r="IIY39" s="38"/>
      <c r="IIZ39" s="38"/>
      <c r="IJA39" s="38"/>
      <c r="IJB39" s="38"/>
      <c r="IJC39" s="38"/>
      <c r="IJD39" s="38"/>
      <c r="IJE39" s="38"/>
      <c r="IJF39" s="38"/>
      <c r="IJG39" s="38"/>
      <c r="IJH39" s="38"/>
      <c r="IJI39" s="38"/>
      <c r="IJJ39" s="38"/>
      <c r="IJK39" s="38"/>
      <c r="IJL39" s="38"/>
      <c r="IJM39" s="38"/>
      <c r="IJN39" s="38"/>
      <c r="IJO39" s="38"/>
      <c r="IJP39" s="38"/>
      <c r="IJQ39" s="38"/>
      <c r="IJR39" s="38"/>
      <c r="IJS39" s="38"/>
      <c r="IJT39" s="38"/>
      <c r="IJU39" s="38"/>
      <c r="IJV39" s="38"/>
      <c r="IJW39" s="38"/>
      <c r="IJX39" s="38"/>
      <c r="IJY39" s="38"/>
      <c r="IJZ39" s="38"/>
      <c r="IKA39" s="38"/>
      <c r="IKB39" s="38"/>
      <c r="IKC39" s="38"/>
      <c r="IKD39" s="38"/>
      <c r="IKE39" s="38"/>
      <c r="IKF39" s="38"/>
      <c r="IKG39" s="38"/>
      <c r="IKH39" s="38"/>
      <c r="IKI39" s="38"/>
      <c r="IKJ39" s="38"/>
      <c r="IKK39" s="38"/>
      <c r="IKL39" s="38"/>
      <c r="IKM39" s="38"/>
      <c r="IKN39" s="38"/>
      <c r="IKO39" s="38"/>
      <c r="IKP39" s="38"/>
      <c r="IKQ39" s="38"/>
      <c r="IKR39" s="38"/>
      <c r="IKS39" s="38"/>
      <c r="IKT39" s="38"/>
      <c r="IKU39" s="38"/>
      <c r="IKV39" s="38"/>
      <c r="IKW39" s="38"/>
      <c r="IKX39" s="38"/>
      <c r="IKY39" s="38"/>
      <c r="IKZ39" s="38"/>
      <c r="ILA39" s="38"/>
      <c r="ILB39" s="38"/>
      <c r="ILC39" s="38"/>
      <c r="ILD39" s="38"/>
      <c r="ILE39" s="38"/>
      <c r="ILF39" s="38"/>
      <c r="ILG39" s="38"/>
      <c r="ILH39" s="38"/>
      <c r="ILI39" s="38"/>
      <c r="ILJ39" s="38"/>
      <c r="ILK39" s="38"/>
      <c r="ILL39" s="38"/>
      <c r="ILM39" s="38"/>
      <c r="ILN39" s="38"/>
      <c r="ILO39" s="38"/>
      <c r="ILP39" s="38"/>
      <c r="ILQ39" s="38"/>
      <c r="ILR39" s="38"/>
      <c r="ILS39" s="38"/>
      <c r="ILT39" s="38"/>
      <c r="ILU39" s="38"/>
      <c r="ILV39" s="38"/>
      <c r="ILW39" s="38"/>
      <c r="ILX39" s="38"/>
      <c r="ILY39" s="38"/>
      <c r="ILZ39" s="38"/>
      <c r="IMA39" s="38"/>
      <c r="IMB39" s="38"/>
      <c r="IMC39" s="38"/>
      <c r="IMD39" s="38"/>
      <c r="IME39" s="38"/>
      <c r="IMF39" s="38"/>
      <c r="IMG39" s="38"/>
      <c r="IMH39" s="38"/>
      <c r="IMI39" s="38"/>
      <c r="IMJ39" s="38"/>
      <c r="IMK39" s="38"/>
      <c r="IML39" s="38"/>
      <c r="IMM39" s="38"/>
      <c r="IMN39" s="38"/>
      <c r="IMO39" s="38"/>
      <c r="IMP39" s="38"/>
      <c r="IMQ39" s="38"/>
      <c r="IMR39" s="38"/>
      <c r="IMS39" s="38"/>
      <c r="IMT39" s="38"/>
      <c r="IMU39" s="38"/>
      <c r="IMV39" s="38"/>
      <c r="IMW39" s="38"/>
      <c r="IMX39" s="38"/>
      <c r="IMY39" s="38"/>
      <c r="IMZ39" s="38"/>
      <c r="INA39" s="38"/>
      <c r="INB39" s="38"/>
      <c r="INC39" s="38"/>
      <c r="IND39" s="38"/>
      <c r="INE39" s="38"/>
      <c r="INF39" s="38"/>
      <c r="ING39" s="38"/>
      <c r="INH39" s="38"/>
      <c r="INI39" s="38"/>
      <c r="INJ39" s="38"/>
      <c r="INK39" s="38"/>
      <c r="INL39" s="38"/>
      <c r="INM39" s="38"/>
      <c r="INN39" s="38"/>
      <c r="INO39" s="38"/>
      <c r="INP39" s="38"/>
      <c r="INQ39" s="38"/>
      <c r="INR39" s="38"/>
      <c r="INS39" s="38"/>
      <c r="INT39" s="38"/>
      <c r="INU39" s="38"/>
      <c r="INV39" s="38"/>
      <c r="INW39" s="38"/>
      <c r="INX39" s="38"/>
      <c r="INY39" s="38"/>
      <c r="INZ39" s="38"/>
      <c r="IOA39" s="38"/>
      <c r="IOB39" s="38"/>
      <c r="IOC39" s="38"/>
      <c r="IOD39" s="38"/>
      <c r="IOE39" s="38"/>
      <c r="IOF39" s="38"/>
      <c r="IOG39" s="38"/>
      <c r="IOH39" s="38"/>
      <c r="IOI39" s="38"/>
      <c r="IOJ39" s="38"/>
      <c r="IOK39" s="38"/>
      <c r="IOL39" s="38"/>
      <c r="IOM39" s="38"/>
      <c r="ION39" s="38"/>
      <c r="IOO39" s="38"/>
      <c r="IOP39" s="38"/>
      <c r="IOQ39" s="38"/>
      <c r="IOR39" s="38"/>
      <c r="IOS39" s="38"/>
      <c r="IOT39" s="38"/>
      <c r="IOU39" s="38"/>
      <c r="IOV39" s="38"/>
      <c r="IOW39" s="38"/>
      <c r="IOX39" s="38"/>
      <c r="IOY39" s="38"/>
      <c r="IOZ39" s="38"/>
      <c r="IPA39" s="38"/>
      <c r="IPB39" s="38"/>
      <c r="IPC39" s="38"/>
      <c r="IPD39" s="38"/>
      <c r="IPE39" s="38"/>
      <c r="IPF39" s="38"/>
      <c r="IPG39" s="38"/>
      <c r="IPH39" s="38"/>
      <c r="IPI39" s="38"/>
      <c r="IPJ39" s="38"/>
      <c r="IPK39" s="38"/>
      <c r="IPL39" s="38"/>
      <c r="IPM39" s="38"/>
      <c r="IPN39" s="38"/>
      <c r="IPO39" s="38"/>
      <c r="IPP39" s="38"/>
      <c r="IPQ39" s="38"/>
      <c r="IPR39" s="38"/>
      <c r="IPS39" s="38"/>
      <c r="IPT39" s="38"/>
      <c r="IPU39" s="38"/>
      <c r="IPV39" s="38"/>
      <c r="IPW39" s="38"/>
      <c r="IPX39" s="38"/>
      <c r="IPY39" s="38"/>
      <c r="IPZ39" s="38"/>
      <c r="IQA39" s="38"/>
      <c r="IQB39" s="38"/>
      <c r="IQC39" s="38"/>
      <c r="IQD39" s="38"/>
      <c r="IQE39" s="38"/>
      <c r="IQF39" s="38"/>
      <c r="IQG39" s="38"/>
      <c r="IQH39" s="38"/>
      <c r="IQI39" s="38"/>
      <c r="IQJ39" s="38"/>
      <c r="IQK39" s="38"/>
      <c r="IQL39" s="38"/>
      <c r="IQM39" s="38"/>
      <c r="IQN39" s="38"/>
      <c r="IQO39" s="38"/>
      <c r="IQP39" s="38"/>
      <c r="IQQ39" s="38"/>
      <c r="IQR39" s="38"/>
      <c r="IQS39" s="38"/>
      <c r="IQT39" s="38"/>
      <c r="IQU39" s="38"/>
      <c r="IQV39" s="38"/>
      <c r="IQW39" s="38"/>
      <c r="IQX39" s="38"/>
      <c r="IQY39" s="38"/>
      <c r="IQZ39" s="38"/>
      <c r="IRA39" s="38"/>
      <c r="IRB39" s="38"/>
      <c r="IRC39" s="38"/>
      <c r="IRD39" s="38"/>
      <c r="IRE39" s="38"/>
      <c r="IRF39" s="38"/>
      <c r="IRG39" s="38"/>
      <c r="IRH39" s="38"/>
      <c r="IRI39" s="38"/>
      <c r="IRJ39" s="38"/>
      <c r="IRK39" s="38"/>
      <c r="IRL39" s="38"/>
      <c r="IRM39" s="38"/>
      <c r="IRN39" s="38"/>
      <c r="IRO39" s="38"/>
      <c r="IRP39" s="38"/>
      <c r="IRQ39" s="38"/>
      <c r="IRR39" s="38"/>
      <c r="IRS39" s="38"/>
      <c r="IRT39" s="38"/>
      <c r="IRU39" s="38"/>
      <c r="IRV39" s="38"/>
      <c r="IRW39" s="38"/>
      <c r="IRX39" s="38"/>
      <c r="IRY39" s="38"/>
      <c r="IRZ39" s="38"/>
      <c r="ISA39" s="38"/>
      <c r="ISB39" s="38"/>
      <c r="ISC39" s="38"/>
      <c r="ISD39" s="38"/>
      <c r="ISE39" s="38"/>
      <c r="ISF39" s="38"/>
      <c r="ISG39" s="38"/>
      <c r="ISH39" s="38"/>
      <c r="ISI39" s="38"/>
      <c r="ISJ39" s="38"/>
      <c r="ISK39" s="38"/>
      <c r="ISL39" s="38"/>
      <c r="ISM39" s="38"/>
      <c r="ISN39" s="38"/>
      <c r="ISO39" s="38"/>
      <c r="ISP39" s="38"/>
      <c r="ISQ39" s="38"/>
      <c r="ISR39" s="38"/>
      <c r="ISS39" s="38"/>
      <c r="IST39" s="38"/>
      <c r="ISU39" s="38"/>
      <c r="ISV39" s="38"/>
      <c r="ISW39" s="38"/>
      <c r="ISX39" s="38"/>
      <c r="ISY39" s="38"/>
      <c r="ISZ39" s="38"/>
      <c r="ITA39" s="38"/>
      <c r="ITB39" s="38"/>
      <c r="ITC39" s="38"/>
      <c r="ITD39" s="38"/>
      <c r="ITE39" s="38"/>
      <c r="ITF39" s="38"/>
      <c r="ITG39" s="38"/>
      <c r="ITH39" s="38"/>
      <c r="ITI39" s="38"/>
      <c r="ITJ39" s="38"/>
      <c r="ITK39" s="38"/>
      <c r="ITL39" s="38"/>
      <c r="ITM39" s="38"/>
      <c r="ITN39" s="38"/>
      <c r="ITO39" s="38"/>
      <c r="ITP39" s="38"/>
      <c r="ITQ39" s="38"/>
      <c r="ITR39" s="38"/>
      <c r="ITS39" s="38"/>
      <c r="ITT39" s="38"/>
      <c r="ITU39" s="38"/>
      <c r="ITV39" s="38"/>
      <c r="ITW39" s="38"/>
      <c r="ITX39" s="38"/>
      <c r="ITY39" s="38"/>
      <c r="ITZ39" s="38"/>
      <c r="IUA39" s="38"/>
      <c r="IUB39" s="38"/>
      <c r="IUC39" s="38"/>
      <c r="IUD39" s="38"/>
      <c r="IUE39" s="38"/>
      <c r="IUF39" s="38"/>
      <c r="IUG39" s="38"/>
      <c r="IUH39" s="38"/>
      <c r="IUI39" s="38"/>
      <c r="IUJ39" s="38"/>
      <c r="IUK39" s="38"/>
      <c r="IUL39" s="38"/>
      <c r="IUM39" s="38"/>
      <c r="IUN39" s="38"/>
      <c r="IUO39" s="38"/>
      <c r="IUP39" s="38"/>
      <c r="IUQ39" s="38"/>
      <c r="IUR39" s="38"/>
      <c r="IUS39" s="38"/>
      <c r="IUT39" s="38"/>
      <c r="IUU39" s="38"/>
      <c r="IUV39" s="38"/>
      <c r="IUW39" s="38"/>
      <c r="IUX39" s="38"/>
      <c r="IUY39" s="38"/>
      <c r="IUZ39" s="38"/>
      <c r="IVA39" s="38"/>
      <c r="IVB39" s="38"/>
      <c r="IVC39" s="38"/>
      <c r="IVD39" s="38"/>
      <c r="IVE39" s="38"/>
      <c r="IVF39" s="38"/>
      <c r="IVG39" s="38"/>
      <c r="IVH39" s="38"/>
      <c r="IVI39" s="38"/>
      <c r="IVJ39" s="38"/>
      <c r="IVK39" s="38"/>
      <c r="IVL39" s="38"/>
      <c r="IVM39" s="38"/>
      <c r="IVN39" s="38"/>
      <c r="IVO39" s="38"/>
      <c r="IVP39" s="38"/>
      <c r="IVQ39" s="38"/>
      <c r="IVR39" s="38"/>
      <c r="IVS39" s="38"/>
      <c r="IVT39" s="38"/>
      <c r="IVU39" s="38"/>
      <c r="IVV39" s="38"/>
      <c r="IVW39" s="38"/>
      <c r="IVX39" s="38"/>
      <c r="IVY39" s="38"/>
      <c r="IVZ39" s="38"/>
      <c r="IWA39" s="38"/>
      <c r="IWB39" s="38"/>
      <c r="IWC39" s="38"/>
      <c r="IWD39" s="38"/>
      <c r="IWE39" s="38"/>
      <c r="IWF39" s="38"/>
      <c r="IWG39" s="38"/>
      <c r="IWH39" s="38"/>
      <c r="IWI39" s="38"/>
      <c r="IWJ39" s="38"/>
      <c r="IWK39" s="38"/>
      <c r="IWL39" s="38"/>
      <c r="IWM39" s="38"/>
      <c r="IWN39" s="38"/>
      <c r="IWO39" s="38"/>
      <c r="IWP39" s="38"/>
      <c r="IWQ39" s="38"/>
      <c r="IWR39" s="38"/>
      <c r="IWS39" s="38"/>
      <c r="IWT39" s="38"/>
      <c r="IWU39" s="38"/>
      <c r="IWV39" s="38"/>
      <c r="IWW39" s="38"/>
      <c r="IWX39" s="38"/>
      <c r="IWY39" s="38"/>
      <c r="IWZ39" s="38"/>
      <c r="IXA39" s="38"/>
      <c r="IXB39" s="38"/>
      <c r="IXC39" s="38"/>
      <c r="IXD39" s="38"/>
      <c r="IXE39" s="38"/>
      <c r="IXF39" s="38"/>
      <c r="IXG39" s="38"/>
      <c r="IXH39" s="38"/>
      <c r="IXI39" s="38"/>
      <c r="IXJ39" s="38"/>
      <c r="IXK39" s="38"/>
      <c r="IXL39" s="38"/>
      <c r="IXM39" s="38"/>
      <c r="IXN39" s="38"/>
      <c r="IXO39" s="38"/>
      <c r="IXP39" s="38"/>
      <c r="IXQ39" s="38"/>
      <c r="IXR39" s="38"/>
      <c r="IXS39" s="38"/>
      <c r="IXT39" s="38"/>
      <c r="IXU39" s="38"/>
      <c r="IXV39" s="38"/>
      <c r="IXW39" s="38"/>
      <c r="IXX39" s="38"/>
      <c r="IXY39" s="38"/>
      <c r="IXZ39" s="38"/>
      <c r="IYA39" s="38"/>
      <c r="IYB39" s="38"/>
      <c r="IYC39" s="38"/>
      <c r="IYD39" s="38"/>
      <c r="IYE39" s="38"/>
      <c r="IYF39" s="38"/>
      <c r="IYG39" s="38"/>
      <c r="IYH39" s="38"/>
      <c r="IYI39" s="38"/>
      <c r="IYJ39" s="38"/>
      <c r="IYK39" s="38"/>
      <c r="IYL39" s="38"/>
      <c r="IYM39" s="38"/>
      <c r="IYN39" s="38"/>
      <c r="IYO39" s="38"/>
      <c r="IYP39" s="38"/>
      <c r="IYQ39" s="38"/>
      <c r="IYR39" s="38"/>
      <c r="IYS39" s="38"/>
      <c r="IYT39" s="38"/>
      <c r="IYU39" s="38"/>
      <c r="IYV39" s="38"/>
      <c r="IYW39" s="38"/>
      <c r="IYX39" s="38"/>
      <c r="IYY39" s="38"/>
      <c r="IYZ39" s="38"/>
      <c r="IZA39" s="38"/>
      <c r="IZB39" s="38"/>
      <c r="IZC39" s="38"/>
      <c r="IZD39" s="38"/>
      <c r="IZE39" s="38"/>
      <c r="IZF39" s="38"/>
      <c r="IZG39" s="38"/>
      <c r="IZH39" s="38"/>
      <c r="IZI39" s="38"/>
      <c r="IZJ39" s="38"/>
      <c r="IZK39" s="38"/>
      <c r="IZL39" s="38"/>
      <c r="IZM39" s="38"/>
      <c r="IZN39" s="38"/>
      <c r="IZO39" s="38"/>
      <c r="IZP39" s="38"/>
      <c r="IZQ39" s="38"/>
      <c r="IZR39" s="38"/>
      <c r="IZS39" s="38"/>
      <c r="IZT39" s="38"/>
      <c r="IZU39" s="38"/>
      <c r="IZV39" s="38"/>
      <c r="IZW39" s="38"/>
      <c r="IZX39" s="38"/>
      <c r="IZY39" s="38"/>
      <c r="IZZ39" s="38"/>
      <c r="JAA39" s="38"/>
      <c r="JAB39" s="38"/>
      <c r="JAC39" s="38"/>
      <c r="JAD39" s="38"/>
      <c r="JAE39" s="38"/>
      <c r="JAF39" s="38"/>
      <c r="JAG39" s="38"/>
      <c r="JAH39" s="38"/>
      <c r="JAI39" s="38"/>
      <c r="JAJ39" s="38"/>
      <c r="JAK39" s="38"/>
      <c r="JAL39" s="38"/>
      <c r="JAM39" s="38"/>
      <c r="JAN39" s="38"/>
      <c r="JAO39" s="38"/>
      <c r="JAP39" s="38"/>
      <c r="JAQ39" s="38"/>
      <c r="JAR39" s="38"/>
      <c r="JAS39" s="38"/>
      <c r="JAT39" s="38"/>
      <c r="JAU39" s="38"/>
      <c r="JAV39" s="38"/>
      <c r="JAW39" s="38"/>
      <c r="JAX39" s="38"/>
      <c r="JAY39" s="38"/>
      <c r="JAZ39" s="38"/>
      <c r="JBA39" s="38"/>
      <c r="JBB39" s="38"/>
      <c r="JBC39" s="38"/>
      <c r="JBD39" s="38"/>
      <c r="JBE39" s="38"/>
      <c r="JBF39" s="38"/>
      <c r="JBG39" s="38"/>
      <c r="JBH39" s="38"/>
      <c r="JBI39" s="38"/>
      <c r="JBJ39" s="38"/>
      <c r="JBK39" s="38"/>
      <c r="JBL39" s="38"/>
      <c r="JBM39" s="38"/>
      <c r="JBN39" s="38"/>
      <c r="JBO39" s="38"/>
      <c r="JBP39" s="38"/>
      <c r="JBQ39" s="38"/>
      <c r="JBR39" s="38"/>
      <c r="JBS39" s="38"/>
      <c r="JBT39" s="38"/>
      <c r="JBU39" s="38"/>
      <c r="JBV39" s="38"/>
      <c r="JBW39" s="38"/>
      <c r="JBX39" s="38"/>
      <c r="JBY39" s="38"/>
      <c r="JBZ39" s="38"/>
      <c r="JCA39" s="38"/>
      <c r="JCB39" s="38"/>
      <c r="JCC39" s="38"/>
      <c r="JCD39" s="38"/>
      <c r="JCE39" s="38"/>
      <c r="JCF39" s="38"/>
      <c r="JCG39" s="38"/>
      <c r="JCH39" s="38"/>
      <c r="JCI39" s="38"/>
      <c r="JCJ39" s="38"/>
      <c r="JCK39" s="38"/>
      <c r="JCL39" s="38"/>
      <c r="JCM39" s="38"/>
      <c r="JCN39" s="38"/>
      <c r="JCO39" s="38"/>
      <c r="JCP39" s="38"/>
      <c r="JCQ39" s="38"/>
      <c r="JCR39" s="38"/>
      <c r="JCS39" s="38"/>
      <c r="JCT39" s="38"/>
      <c r="JCU39" s="38"/>
      <c r="JCV39" s="38"/>
      <c r="JCW39" s="38"/>
      <c r="JCX39" s="38"/>
      <c r="JCY39" s="38"/>
      <c r="JCZ39" s="38"/>
      <c r="JDA39" s="38"/>
      <c r="JDB39" s="38"/>
      <c r="JDC39" s="38"/>
      <c r="JDD39" s="38"/>
      <c r="JDE39" s="38"/>
      <c r="JDF39" s="38"/>
      <c r="JDG39" s="38"/>
      <c r="JDH39" s="38"/>
      <c r="JDI39" s="38"/>
      <c r="JDJ39" s="38"/>
      <c r="JDK39" s="38"/>
      <c r="JDL39" s="38"/>
      <c r="JDM39" s="38"/>
      <c r="JDN39" s="38"/>
      <c r="JDO39" s="38"/>
      <c r="JDP39" s="38"/>
      <c r="JDQ39" s="38"/>
      <c r="JDR39" s="38"/>
      <c r="JDS39" s="38"/>
      <c r="JDT39" s="38"/>
      <c r="JDU39" s="38"/>
      <c r="JDV39" s="38"/>
      <c r="JDW39" s="38"/>
      <c r="JDX39" s="38"/>
      <c r="JDY39" s="38"/>
      <c r="JDZ39" s="38"/>
      <c r="JEA39" s="38"/>
      <c r="JEB39" s="38"/>
      <c r="JEC39" s="38"/>
      <c r="JED39" s="38"/>
      <c r="JEE39" s="38"/>
      <c r="JEF39" s="38"/>
      <c r="JEG39" s="38"/>
      <c r="JEH39" s="38"/>
      <c r="JEI39" s="38"/>
      <c r="JEJ39" s="38"/>
      <c r="JEK39" s="38"/>
      <c r="JEL39" s="38"/>
      <c r="JEM39" s="38"/>
      <c r="JEN39" s="38"/>
      <c r="JEO39" s="38"/>
      <c r="JEP39" s="38"/>
      <c r="JEQ39" s="38"/>
      <c r="JER39" s="38"/>
      <c r="JES39" s="38"/>
      <c r="JET39" s="38"/>
      <c r="JEU39" s="38"/>
      <c r="JEV39" s="38"/>
      <c r="JEW39" s="38"/>
      <c r="JEX39" s="38"/>
      <c r="JEY39" s="38"/>
      <c r="JEZ39" s="38"/>
      <c r="JFA39" s="38"/>
      <c r="JFB39" s="38"/>
      <c r="JFC39" s="38"/>
      <c r="JFD39" s="38"/>
      <c r="JFE39" s="38"/>
      <c r="JFF39" s="38"/>
      <c r="JFG39" s="38"/>
      <c r="JFH39" s="38"/>
      <c r="JFI39" s="38"/>
      <c r="JFJ39" s="38"/>
      <c r="JFK39" s="38"/>
      <c r="JFL39" s="38"/>
      <c r="JFM39" s="38"/>
      <c r="JFN39" s="38"/>
      <c r="JFO39" s="38"/>
      <c r="JFP39" s="38"/>
      <c r="JFQ39" s="38"/>
      <c r="JFR39" s="38"/>
      <c r="JFS39" s="38"/>
      <c r="JFT39" s="38"/>
      <c r="JFU39" s="38"/>
      <c r="JFV39" s="38"/>
      <c r="JFW39" s="38"/>
      <c r="JFX39" s="38"/>
      <c r="JFY39" s="38"/>
      <c r="JFZ39" s="38"/>
      <c r="JGA39" s="38"/>
      <c r="JGB39" s="38"/>
      <c r="JGC39" s="38"/>
      <c r="JGD39" s="38"/>
      <c r="JGE39" s="38"/>
      <c r="JGF39" s="38"/>
      <c r="JGG39" s="38"/>
      <c r="JGH39" s="38"/>
      <c r="JGI39" s="38"/>
      <c r="JGJ39" s="38"/>
      <c r="JGK39" s="38"/>
      <c r="JGL39" s="38"/>
      <c r="JGM39" s="38"/>
      <c r="JGN39" s="38"/>
      <c r="JGO39" s="38"/>
      <c r="JGP39" s="38"/>
      <c r="JGQ39" s="38"/>
      <c r="JGR39" s="38"/>
      <c r="JGS39" s="38"/>
      <c r="JGT39" s="38"/>
      <c r="JGU39" s="38"/>
      <c r="JGV39" s="38"/>
      <c r="JGW39" s="38"/>
      <c r="JGX39" s="38"/>
      <c r="JGY39" s="38"/>
      <c r="JGZ39" s="38"/>
      <c r="JHA39" s="38"/>
      <c r="JHB39" s="38"/>
      <c r="JHC39" s="38"/>
      <c r="JHD39" s="38"/>
      <c r="JHE39" s="38"/>
      <c r="JHF39" s="38"/>
      <c r="JHG39" s="38"/>
      <c r="JHH39" s="38"/>
      <c r="JHI39" s="38"/>
      <c r="JHJ39" s="38"/>
      <c r="JHK39" s="38"/>
      <c r="JHL39" s="38"/>
      <c r="JHM39" s="38"/>
      <c r="JHN39" s="38"/>
      <c r="JHO39" s="38"/>
      <c r="JHP39" s="38"/>
      <c r="JHQ39" s="38"/>
      <c r="JHR39" s="38"/>
      <c r="JHS39" s="38"/>
      <c r="JHT39" s="38"/>
      <c r="JHU39" s="38"/>
      <c r="JHV39" s="38"/>
      <c r="JHW39" s="38"/>
      <c r="JHX39" s="38"/>
      <c r="JHY39" s="38"/>
      <c r="JHZ39" s="38"/>
      <c r="JIA39" s="38"/>
      <c r="JIB39" s="38"/>
      <c r="JIC39" s="38"/>
      <c r="JID39" s="38"/>
      <c r="JIE39" s="38"/>
      <c r="JIF39" s="38"/>
      <c r="JIG39" s="38"/>
      <c r="JIH39" s="38"/>
      <c r="JII39" s="38"/>
      <c r="JIJ39" s="38"/>
      <c r="JIK39" s="38"/>
      <c r="JIL39" s="38"/>
      <c r="JIM39" s="38"/>
      <c r="JIN39" s="38"/>
      <c r="JIO39" s="38"/>
      <c r="JIP39" s="38"/>
      <c r="JIQ39" s="38"/>
      <c r="JIR39" s="38"/>
      <c r="JIS39" s="38"/>
      <c r="JIT39" s="38"/>
      <c r="JIU39" s="38"/>
      <c r="JIV39" s="38"/>
      <c r="JIW39" s="38"/>
      <c r="JIX39" s="38"/>
      <c r="JIY39" s="38"/>
      <c r="JIZ39" s="38"/>
      <c r="JJA39" s="38"/>
      <c r="JJB39" s="38"/>
      <c r="JJC39" s="38"/>
      <c r="JJD39" s="38"/>
      <c r="JJE39" s="38"/>
      <c r="JJF39" s="38"/>
      <c r="JJG39" s="38"/>
      <c r="JJH39" s="38"/>
      <c r="JJI39" s="38"/>
      <c r="JJJ39" s="38"/>
      <c r="JJK39" s="38"/>
      <c r="JJL39" s="38"/>
      <c r="JJM39" s="38"/>
      <c r="JJN39" s="38"/>
      <c r="JJO39" s="38"/>
      <c r="JJP39" s="38"/>
      <c r="JJQ39" s="38"/>
      <c r="JJR39" s="38"/>
      <c r="JJS39" s="38"/>
      <c r="JJT39" s="38"/>
      <c r="JJU39" s="38"/>
      <c r="JJV39" s="38"/>
      <c r="JJW39" s="38"/>
      <c r="JJX39" s="38"/>
      <c r="JJY39" s="38"/>
      <c r="JJZ39" s="38"/>
      <c r="JKA39" s="38"/>
      <c r="JKB39" s="38"/>
      <c r="JKC39" s="38"/>
      <c r="JKD39" s="38"/>
      <c r="JKE39" s="38"/>
      <c r="JKF39" s="38"/>
      <c r="JKG39" s="38"/>
      <c r="JKH39" s="38"/>
      <c r="JKI39" s="38"/>
      <c r="JKJ39" s="38"/>
      <c r="JKK39" s="38"/>
      <c r="JKL39" s="38"/>
      <c r="JKM39" s="38"/>
      <c r="JKN39" s="38"/>
      <c r="JKO39" s="38"/>
      <c r="JKP39" s="38"/>
      <c r="JKQ39" s="38"/>
      <c r="JKR39" s="38"/>
      <c r="JKS39" s="38"/>
      <c r="JKT39" s="38"/>
      <c r="JKU39" s="38"/>
      <c r="JKV39" s="38"/>
      <c r="JKW39" s="38"/>
      <c r="JKX39" s="38"/>
      <c r="JKY39" s="38"/>
      <c r="JKZ39" s="38"/>
      <c r="JLA39" s="38"/>
      <c r="JLB39" s="38"/>
      <c r="JLC39" s="38"/>
      <c r="JLD39" s="38"/>
      <c r="JLE39" s="38"/>
      <c r="JLF39" s="38"/>
      <c r="JLG39" s="38"/>
      <c r="JLH39" s="38"/>
      <c r="JLI39" s="38"/>
      <c r="JLJ39" s="38"/>
      <c r="JLK39" s="38"/>
      <c r="JLL39" s="38"/>
      <c r="JLM39" s="38"/>
      <c r="JLN39" s="38"/>
      <c r="JLO39" s="38"/>
      <c r="JLP39" s="38"/>
      <c r="JLQ39" s="38"/>
      <c r="JLR39" s="38"/>
      <c r="JLS39" s="38"/>
      <c r="JLT39" s="38"/>
      <c r="JLU39" s="38"/>
      <c r="JLV39" s="38"/>
      <c r="JLW39" s="38"/>
      <c r="JLX39" s="38"/>
      <c r="JLY39" s="38"/>
      <c r="JLZ39" s="38"/>
      <c r="JMA39" s="38"/>
      <c r="JMB39" s="38"/>
      <c r="JMC39" s="38"/>
      <c r="JMD39" s="38"/>
      <c r="JME39" s="38"/>
      <c r="JMF39" s="38"/>
      <c r="JMG39" s="38"/>
      <c r="JMH39" s="38"/>
      <c r="JMI39" s="38"/>
      <c r="JMJ39" s="38"/>
      <c r="JMK39" s="38"/>
      <c r="JML39" s="38"/>
      <c r="JMM39" s="38"/>
      <c r="JMN39" s="38"/>
      <c r="JMO39" s="38"/>
      <c r="JMP39" s="38"/>
      <c r="JMQ39" s="38"/>
      <c r="JMR39" s="38"/>
      <c r="JMS39" s="38"/>
      <c r="JMT39" s="38"/>
      <c r="JMU39" s="38"/>
      <c r="JMV39" s="38"/>
      <c r="JMW39" s="38"/>
      <c r="JMX39" s="38"/>
      <c r="JMY39" s="38"/>
      <c r="JMZ39" s="38"/>
      <c r="JNA39" s="38"/>
      <c r="JNB39" s="38"/>
      <c r="JNC39" s="38"/>
      <c r="JND39" s="38"/>
      <c r="JNE39" s="38"/>
      <c r="JNF39" s="38"/>
      <c r="JNG39" s="38"/>
      <c r="JNH39" s="38"/>
      <c r="JNI39" s="38"/>
      <c r="JNJ39" s="38"/>
      <c r="JNK39" s="38"/>
      <c r="JNL39" s="38"/>
      <c r="JNM39" s="38"/>
      <c r="JNN39" s="38"/>
      <c r="JNO39" s="38"/>
      <c r="JNP39" s="38"/>
      <c r="JNQ39" s="38"/>
      <c r="JNR39" s="38"/>
      <c r="JNS39" s="38"/>
      <c r="JNT39" s="38"/>
      <c r="JNU39" s="38"/>
      <c r="JNV39" s="38"/>
      <c r="JNW39" s="38"/>
      <c r="JNX39" s="38"/>
      <c r="JNY39" s="38"/>
      <c r="JNZ39" s="38"/>
      <c r="JOA39" s="38"/>
      <c r="JOB39" s="38"/>
      <c r="JOC39" s="38"/>
      <c r="JOD39" s="38"/>
      <c r="JOE39" s="38"/>
      <c r="JOF39" s="38"/>
      <c r="JOG39" s="38"/>
      <c r="JOH39" s="38"/>
      <c r="JOI39" s="38"/>
      <c r="JOJ39" s="38"/>
      <c r="JOK39" s="38"/>
      <c r="JOL39" s="38"/>
      <c r="JOM39" s="38"/>
      <c r="JON39" s="38"/>
      <c r="JOO39" s="38"/>
      <c r="JOP39" s="38"/>
      <c r="JOQ39" s="38"/>
      <c r="JOR39" s="38"/>
      <c r="JOS39" s="38"/>
      <c r="JOT39" s="38"/>
      <c r="JOU39" s="38"/>
      <c r="JOV39" s="38"/>
      <c r="JOW39" s="38"/>
      <c r="JOX39" s="38"/>
      <c r="JOY39" s="38"/>
      <c r="JOZ39" s="38"/>
      <c r="JPA39" s="38"/>
      <c r="JPB39" s="38"/>
      <c r="JPC39" s="38"/>
      <c r="JPD39" s="38"/>
      <c r="JPE39" s="38"/>
      <c r="JPF39" s="38"/>
      <c r="JPG39" s="38"/>
      <c r="JPH39" s="38"/>
      <c r="JPI39" s="38"/>
      <c r="JPJ39" s="38"/>
      <c r="JPK39" s="38"/>
      <c r="JPL39" s="38"/>
      <c r="JPM39" s="38"/>
      <c r="JPN39" s="38"/>
      <c r="JPO39" s="38"/>
      <c r="JPP39" s="38"/>
      <c r="JPQ39" s="38"/>
      <c r="JPR39" s="38"/>
      <c r="JPS39" s="38"/>
      <c r="JPT39" s="38"/>
      <c r="JPU39" s="38"/>
      <c r="JPV39" s="38"/>
      <c r="JPW39" s="38"/>
      <c r="JPX39" s="38"/>
      <c r="JPY39" s="38"/>
      <c r="JPZ39" s="38"/>
      <c r="JQA39" s="38"/>
      <c r="JQB39" s="38"/>
      <c r="JQC39" s="38"/>
      <c r="JQD39" s="38"/>
      <c r="JQE39" s="38"/>
      <c r="JQF39" s="38"/>
      <c r="JQG39" s="38"/>
      <c r="JQH39" s="38"/>
      <c r="JQI39" s="38"/>
      <c r="JQJ39" s="38"/>
      <c r="JQK39" s="38"/>
      <c r="JQL39" s="38"/>
      <c r="JQM39" s="38"/>
      <c r="JQN39" s="38"/>
      <c r="JQO39" s="38"/>
      <c r="JQP39" s="38"/>
      <c r="JQQ39" s="38"/>
      <c r="JQR39" s="38"/>
      <c r="JQS39" s="38"/>
      <c r="JQT39" s="38"/>
      <c r="JQU39" s="38"/>
      <c r="JQV39" s="38"/>
      <c r="JQW39" s="38"/>
      <c r="JQX39" s="38"/>
      <c r="JQY39" s="38"/>
      <c r="JQZ39" s="38"/>
      <c r="JRA39" s="38"/>
      <c r="JRB39" s="38"/>
      <c r="JRC39" s="38"/>
      <c r="JRD39" s="38"/>
      <c r="JRE39" s="38"/>
      <c r="JRF39" s="38"/>
      <c r="JRG39" s="38"/>
      <c r="JRH39" s="38"/>
      <c r="JRI39" s="38"/>
      <c r="JRJ39" s="38"/>
      <c r="JRK39" s="38"/>
      <c r="JRL39" s="38"/>
      <c r="JRM39" s="38"/>
      <c r="JRN39" s="38"/>
      <c r="JRO39" s="38"/>
      <c r="JRP39" s="38"/>
      <c r="JRQ39" s="38"/>
      <c r="JRR39" s="38"/>
      <c r="JRS39" s="38"/>
      <c r="JRT39" s="38"/>
      <c r="JRU39" s="38"/>
      <c r="JRV39" s="38"/>
      <c r="JRW39" s="38"/>
      <c r="JRX39" s="38"/>
      <c r="JRY39" s="38"/>
      <c r="JRZ39" s="38"/>
      <c r="JSA39" s="38"/>
      <c r="JSB39" s="38"/>
      <c r="JSC39" s="38"/>
      <c r="JSD39" s="38"/>
      <c r="JSE39" s="38"/>
      <c r="JSF39" s="38"/>
      <c r="JSG39" s="38"/>
      <c r="JSH39" s="38"/>
      <c r="JSI39" s="38"/>
      <c r="JSJ39" s="38"/>
      <c r="JSK39" s="38"/>
      <c r="JSL39" s="38"/>
      <c r="JSM39" s="38"/>
      <c r="JSN39" s="38"/>
      <c r="JSO39" s="38"/>
      <c r="JSP39" s="38"/>
      <c r="JSQ39" s="38"/>
      <c r="JSR39" s="38"/>
      <c r="JSS39" s="38"/>
      <c r="JST39" s="38"/>
      <c r="JSU39" s="38"/>
      <c r="JSV39" s="38"/>
      <c r="JSW39" s="38"/>
      <c r="JSX39" s="38"/>
      <c r="JSY39" s="38"/>
      <c r="JSZ39" s="38"/>
      <c r="JTA39" s="38"/>
      <c r="JTB39" s="38"/>
      <c r="JTC39" s="38"/>
      <c r="JTD39" s="38"/>
      <c r="JTE39" s="38"/>
      <c r="JTF39" s="38"/>
      <c r="JTG39" s="38"/>
      <c r="JTH39" s="38"/>
      <c r="JTI39" s="38"/>
      <c r="JTJ39" s="38"/>
      <c r="JTK39" s="38"/>
      <c r="JTL39" s="38"/>
      <c r="JTM39" s="38"/>
      <c r="JTN39" s="38"/>
      <c r="JTO39" s="38"/>
      <c r="JTP39" s="38"/>
      <c r="JTQ39" s="38"/>
      <c r="JTR39" s="38"/>
      <c r="JTS39" s="38"/>
      <c r="JTT39" s="38"/>
      <c r="JTU39" s="38"/>
      <c r="JTV39" s="38"/>
      <c r="JTW39" s="38"/>
      <c r="JTX39" s="38"/>
      <c r="JTY39" s="38"/>
      <c r="JTZ39" s="38"/>
      <c r="JUA39" s="38"/>
      <c r="JUB39" s="38"/>
      <c r="JUC39" s="38"/>
      <c r="JUD39" s="38"/>
      <c r="JUE39" s="38"/>
      <c r="JUF39" s="38"/>
      <c r="JUG39" s="38"/>
      <c r="JUH39" s="38"/>
      <c r="JUI39" s="38"/>
      <c r="JUJ39" s="38"/>
      <c r="JUK39" s="38"/>
      <c r="JUL39" s="38"/>
      <c r="JUM39" s="38"/>
      <c r="JUN39" s="38"/>
      <c r="JUO39" s="38"/>
      <c r="JUP39" s="38"/>
      <c r="JUQ39" s="38"/>
      <c r="JUR39" s="38"/>
      <c r="JUS39" s="38"/>
      <c r="JUT39" s="38"/>
      <c r="JUU39" s="38"/>
      <c r="JUV39" s="38"/>
      <c r="JUW39" s="38"/>
      <c r="JUX39" s="38"/>
      <c r="JUY39" s="38"/>
      <c r="JUZ39" s="38"/>
      <c r="JVA39" s="38"/>
      <c r="JVB39" s="38"/>
      <c r="JVC39" s="38"/>
      <c r="JVD39" s="38"/>
      <c r="JVE39" s="38"/>
      <c r="JVF39" s="38"/>
      <c r="JVG39" s="38"/>
      <c r="JVH39" s="38"/>
      <c r="JVI39" s="38"/>
      <c r="JVJ39" s="38"/>
      <c r="JVK39" s="38"/>
      <c r="JVL39" s="38"/>
      <c r="JVM39" s="38"/>
      <c r="JVN39" s="38"/>
      <c r="JVO39" s="38"/>
      <c r="JVP39" s="38"/>
      <c r="JVQ39" s="38"/>
      <c r="JVR39" s="38"/>
      <c r="JVS39" s="38"/>
      <c r="JVT39" s="38"/>
      <c r="JVU39" s="38"/>
      <c r="JVV39" s="38"/>
      <c r="JVW39" s="38"/>
      <c r="JVX39" s="38"/>
      <c r="JVY39" s="38"/>
      <c r="JVZ39" s="38"/>
      <c r="JWA39" s="38"/>
      <c r="JWB39" s="38"/>
      <c r="JWC39" s="38"/>
      <c r="JWD39" s="38"/>
      <c r="JWE39" s="38"/>
      <c r="JWF39" s="38"/>
      <c r="JWG39" s="38"/>
      <c r="JWH39" s="38"/>
      <c r="JWI39" s="38"/>
      <c r="JWJ39" s="38"/>
      <c r="JWK39" s="38"/>
      <c r="JWL39" s="38"/>
      <c r="JWM39" s="38"/>
      <c r="JWN39" s="38"/>
      <c r="JWO39" s="38"/>
      <c r="JWP39" s="38"/>
      <c r="JWQ39" s="38"/>
      <c r="JWR39" s="38"/>
      <c r="JWS39" s="38"/>
      <c r="JWT39" s="38"/>
      <c r="JWU39" s="38"/>
      <c r="JWV39" s="38"/>
      <c r="JWW39" s="38"/>
      <c r="JWX39" s="38"/>
      <c r="JWY39" s="38"/>
      <c r="JWZ39" s="38"/>
      <c r="JXA39" s="38"/>
      <c r="JXB39" s="38"/>
      <c r="JXC39" s="38"/>
      <c r="JXD39" s="38"/>
      <c r="JXE39" s="38"/>
      <c r="JXF39" s="38"/>
      <c r="JXG39" s="38"/>
      <c r="JXH39" s="38"/>
      <c r="JXI39" s="38"/>
      <c r="JXJ39" s="38"/>
      <c r="JXK39" s="38"/>
      <c r="JXL39" s="38"/>
      <c r="JXM39" s="38"/>
      <c r="JXN39" s="38"/>
      <c r="JXO39" s="38"/>
      <c r="JXP39" s="38"/>
      <c r="JXQ39" s="38"/>
      <c r="JXR39" s="38"/>
      <c r="JXS39" s="38"/>
      <c r="JXT39" s="38"/>
      <c r="JXU39" s="38"/>
      <c r="JXV39" s="38"/>
      <c r="JXW39" s="38"/>
      <c r="JXX39" s="38"/>
      <c r="JXY39" s="38"/>
      <c r="JXZ39" s="38"/>
      <c r="JYA39" s="38"/>
      <c r="JYB39" s="38"/>
      <c r="JYC39" s="38"/>
      <c r="JYD39" s="38"/>
      <c r="JYE39" s="38"/>
      <c r="JYF39" s="38"/>
      <c r="JYG39" s="38"/>
      <c r="JYH39" s="38"/>
      <c r="JYI39" s="38"/>
      <c r="JYJ39" s="38"/>
      <c r="JYK39" s="38"/>
      <c r="JYL39" s="38"/>
      <c r="JYM39" s="38"/>
      <c r="JYN39" s="38"/>
      <c r="JYO39" s="38"/>
      <c r="JYP39" s="38"/>
      <c r="JYQ39" s="38"/>
      <c r="JYR39" s="38"/>
      <c r="JYS39" s="38"/>
      <c r="JYT39" s="38"/>
      <c r="JYU39" s="38"/>
      <c r="JYV39" s="38"/>
      <c r="JYW39" s="38"/>
      <c r="JYX39" s="38"/>
      <c r="JYY39" s="38"/>
      <c r="JYZ39" s="38"/>
      <c r="JZA39" s="38"/>
      <c r="JZB39" s="38"/>
      <c r="JZC39" s="38"/>
      <c r="JZD39" s="38"/>
      <c r="JZE39" s="38"/>
      <c r="JZF39" s="38"/>
      <c r="JZG39" s="38"/>
      <c r="JZH39" s="38"/>
      <c r="JZI39" s="38"/>
      <c r="JZJ39" s="38"/>
      <c r="JZK39" s="38"/>
      <c r="JZL39" s="38"/>
      <c r="JZM39" s="38"/>
      <c r="JZN39" s="38"/>
      <c r="JZO39" s="38"/>
      <c r="JZP39" s="38"/>
      <c r="JZQ39" s="38"/>
      <c r="JZR39" s="38"/>
      <c r="JZS39" s="38"/>
      <c r="JZT39" s="38"/>
      <c r="JZU39" s="38"/>
      <c r="JZV39" s="38"/>
      <c r="JZW39" s="38"/>
      <c r="JZX39" s="38"/>
      <c r="JZY39" s="38"/>
      <c r="JZZ39" s="38"/>
      <c r="KAA39" s="38"/>
      <c r="KAB39" s="38"/>
      <c r="KAC39" s="38"/>
      <c r="KAD39" s="38"/>
      <c r="KAE39" s="38"/>
      <c r="KAF39" s="38"/>
      <c r="KAG39" s="38"/>
      <c r="KAH39" s="38"/>
      <c r="KAI39" s="38"/>
      <c r="KAJ39" s="38"/>
      <c r="KAK39" s="38"/>
      <c r="KAL39" s="38"/>
      <c r="KAM39" s="38"/>
      <c r="KAN39" s="38"/>
      <c r="KAO39" s="38"/>
      <c r="KAP39" s="38"/>
      <c r="KAQ39" s="38"/>
      <c r="KAR39" s="38"/>
      <c r="KAS39" s="38"/>
      <c r="KAT39" s="38"/>
      <c r="KAU39" s="38"/>
      <c r="KAV39" s="38"/>
      <c r="KAW39" s="38"/>
      <c r="KAX39" s="38"/>
      <c r="KAY39" s="38"/>
      <c r="KAZ39" s="38"/>
      <c r="KBA39" s="38"/>
      <c r="KBB39" s="38"/>
      <c r="KBC39" s="38"/>
      <c r="KBD39" s="38"/>
      <c r="KBE39" s="38"/>
      <c r="KBF39" s="38"/>
      <c r="KBG39" s="38"/>
      <c r="KBH39" s="38"/>
      <c r="KBI39" s="38"/>
      <c r="KBJ39" s="38"/>
      <c r="KBK39" s="38"/>
      <c r="KBL39" s="38"/>
      <c r="KBM39" s="38"/>
      <c r="KBN39" s="38"/>
      <c r="KBO39" s="38"/>
      <c r="KBP39" s="38"/>
      <c r="KBQ39" s="38"/>
      <c r="KBR39" s="38"/>
      <c r="KBS39" s="38"/>
      <c r="KBT39" s="38"/>
      <c r="KBU39" s="38"/>
      <c r="KBV39" s="38"/>
      <c r="KBW39" s="38"/>
      <c r="KBX39" s="38"/>
      <c r="KBY39" s="38"/>
      <c r="KBZ39" s="38"/>
      <c r="KCA39" s="38"/>
      <c r="KCB39" s="38"/>
      <c r="KCC39" s="38"/>
      <c r="KCD39" s="38"/>
      <c r="KCE39" s="38"/>
      <c r="KCF39" s="38"/>
      <c r="KCG39" s="38"/>
      <c r="KCH39" s="38"/>
      <c r="KCI39" s="38"/>
      <c r="KCJ39" s="38"/>
      <c r="KCK39" s="38"/>
      <c r="KCL39" s="38"/>
      <c r="KCM39" s="38"/>
      <c r="KCN39" s="38"/>
      <c r="KCO39" s="38"/>
      <c r="KCP39" s="38"/>
      <c r="KCQ39" s="38"/>
      <c r="KCR39" s="38"/>
      <c r="KCS39" s="38"/>
      <c r="KCT39" s="38"/>
      <c r="KCU39" s="38"/>
      <c r="KCV39" s="38"/>
      <c r="KCW39" s="38"/>
      <c r="KCX39" s="38"/>
      <c r="KCY39" s="38"/>
      <c r="KCZ39" s="38"/>
      <c r="KDA39" s="38"/>
      <c r="KDB39" s="38"/>
      <c r="KDC39" s="38"/>
      <c r="KDD39" s="38"/>
      <c r="KDE39" s="38"/>
      <c r="KDF39" s="38"/>
      <c r="KDG39" s="38"/>
      <c r="KDH39" s="38"/>
      <c r="KDI39" s="38"/>
      <c r="KDJ39" s="38"/>
      <c r="KDK39" s="38"/>
      <c r="KDL39" s="38"/>
      <c r="KDM39" s="38"/>
      <c r="KDN39" s="38"/>
      <c r="KDO39" s="38"/>
      <c r="KDP39" s="38"/>
      <c r="KDQ39" s="38"/>
      <c r="KDR39" s="38"/>
      <c r="KDS39" s="38"/>
      <c r="KDT39" s="38"/>
      <c r="KDU39" s="38"/>
      <c r="KDV39" s="38"/>
      <c r="KDW39" s="38"/>
      <c r="KDX39" s="38"/>
      <c r="KDY39" s="38"/>
      <c r="KDZ39" s="38"/>
      <c r="KEA39" s="38"/>
      <c r="KEB39" s="38"/>
      <c r="KEC39" s="38"/>
      <c r="KED39" s="38"/>
      <c r="KEE39" s="38"/>
      <c r="KEF39" s="38"/>
      <c r="KEG39" s="38"/>
      <c r="KEH39" s="38"/>
      <c r="KEI39" s="38"/>
      <c r="KEJ39" s="38"/>
      <c r="KEK39" s="38"/>
      <c r="KEL39" s="38"/>
      <c r="KEM39" s="38"/>
      <c r="KEN39" s="38"/>
      <c r="KEO39" s="38"/>
      <c r="KEP39" s="38"/>
      <c r="KEQ39" s="38"/>
      <c r="KER39" s="38"/>
      <c r="KES39" s="38"/>
      <c r="KET39" s="38"/>
      <c r="KEU39" s="38"/>
      <c r="KEV39" s="38"/>
      <c r="KEW39" s="38"/>
      <c r="KEX39" s="38"/>
      <c r="KEY39" s="38"/>
      <c r="KEZ39" s="38"/>
      <c r="KFA39" s="38"/>
      <c r="KFB39" s="38"/>
      <c r="KFC39" s="38"/>
      <c r="KFD39" s="38"/>
      <c r="KFE39" s="38"/>
      <c r="KFF39" s="38"/>
      <c r="KFG39" s="38"/>
      <c r="KFH39" s="38"/>
      <c r="KFI39" s="38"/>
      <c r="KFJ39" s="38"/>
      <c r="KFK39" s="38"/>
      <c r="KFL39" s="38"/>
      <c r="KFM39" s="38"/>
      <c r="KFN39" s="38"/>
      <c r="KFO39" s="38"/>
      <c r="KFP39" s="38"/>
      <c r="KFQ39" s="38"/>
      <c r="KFR39" s="38"/>
      <c r="KFS39" s="38"/>
      <c r="KFT39" s="38"/>
      <c r="KFU39" s="38"/>
      <c r="KFV39" s="38"/>
      <c r="KFW39" s="38"/>
      <c r="KFX39" s="38"/>
      <c r="KFY39" s="38"/>
      <c r="KFZ39" s="38"/>
      <c r="KGA39" s="38"/>
      <c r="KGB39" s="38"/>
      <c r="KGC39" s="38"/>
      <c r="KGD39" s="38"/>
      <c r="KGE39" s="38"/>
      <c r="KGF39" s="38"/>
      <c r="KGG39" s="38"/>
      <c r="KGH39" s="38"/>
      <c r="KGI39" s="38"/>
      <c r="KGJ39" s="38"/>
      <c r="KGK39" s="38"/>
      <c r="KGL39" s="38"/>
      <c r="KGM39" s="38"/>
      <c r="KGN39" s="38"/>
      <c r="KGO39" s="38"/>
      <c r="KGP39" s="38"/>
      <c r="KGQ39" s="38"/>
      <c r="KGR39" s="38"/>
      <c r="KGS39" s="38"/>
      <c r="KGT39" s="38"/>
      <c r="KGU39" s="38"/>
      <c r="KGV39" s="38"/>
      <c r="KGW39" s="38"/>
      <c r="KGX39" s="38"/>
      <c r="KGY39" s="38"/>
      <c r="KGZ39" s="38"/>
      <c r="KHA39" s="38"/>
      <c r="KHB39" s="38"/>
      <c r="KHC39" s="38"/>
      <c r="KHD39" s="38"/>
      <c r="KHE39" s="38"/>
      <c r="KHF39" s="38"/>
      <c r="KHG39" s="38"/>
      <c r="KHH39" s="38"/>
      <c r="KHI39" s="38"/>
      <c r="KHJ39" s="38"/>
      <c r="KHK39" s="38"/>
      <c r="KHL39" s="38"/>
      <c r="KHM39" s="38"/>
      <c r="KHN39" s="38"/>
      <c r="KHO39" s="38"/>
      <c r="KHP39" s="38"/>
      <c r="KHQ39" s="38"/>
      <c r="KHR39" s="38"/>
      <c r="KHS39" s="38"/>
      <c r="KHT39" s="38"/>
      <c r="KHU39" s="38"/>
      <c r="KHV39" s="38"/>
      <c r="KHW39" s="38"/>
      <c r="KHX39" s="38"/>
      <c r="KHY39" s="38"/>
      <c r="KHZ39" s="38"/>
      <c r="KIA39" s="38"/>
      <c r="KIB39" s="38"/>
      <c r="KIC39" s="38"/>
      <c r="KID39" s="38"/>
      <c r="KIE39" s="38"/>
      <c r="KIF39" s="38"/>
      <c r="KIG39" s="38"/>
      <c r="KIH39" s="38"/>
      <c r="KII39" s="38"/>
      <c r="KIJ39" s="38"/>
      <c r="KIK39" s="38"/>
      <c r="KIL39" s="38"/>
      <c r="KIM39" s="38"/>
      <c r="KIN39" s="38"/>
      <c r="KIO39" s="38"/>
      <c r="KIP39" s="38"/>
      <c r="KIQ39" s="38"/>
      <c r="KIR39" s="38"/>
      <c r="KIS39" s="38"/>
      <c r="KIT39" s="38"/>
      <c r="KIU39" s="38"/>
      <c r="KIV39" s="38"/>
      <c r="KIW39" s="38"/>
      <c r="KIX39" s="38"/>
      <c r="KIY39" s="38"/>
      <c r="KIZ39" s="38"/>
      <c r="KJA39" s="38"/>
      <c r="KJB39" s="38"/>
      <c r="KJC39" s="38"/>
      <c r="KJD39" s="38"/>
      <c r="KJE39" s="38"/>
      <c r="KJF39" s="38"/>
      <c r="KJG39" s="38"/>
      <c r="KJH39" s="38"/>
      <c r="KJI39" s="38"/>
      <c r="KJJ39" s="38"/>
      <c r="KJK39" s="38"/>
      <c r="KJL39" s="38"/>
      <c r="KJM39" s="38"/>
      <c r="KJN39" s="38"/>
      <c r="KJO39" s="38"/>
      <c r="KJP39" s="38"/>
      <c r="KJQ39" s="38"/>
      <c r="KJR39" s="38"/>
      <c r="KJS39" s="38"/>
      <c r="KJT39" s="38"/>
      <c r="KJU39" s="38"/>
      <c r="KJV39" s="38"/>
      <c r="KJW39" s="38"/>
      <c r="KJX39" s="38"/>
      <c r="KJY39" s="38"/>
      <c r="KJZ39" s="38"/>
      <c r="KKA39" s="38"/>
      <c r="KKB39" s="38"/>
      <c r="KKC39" s="38"/>
      <c r="KKD39" s="38"/>
      <c r="KKE39" s="38"/>
      <c r="KKF39" s="38"/>
      <c r="KKG39" s="38"/>
      <c r="KKH39" s="38"/>
      <c r="KKI39" s="38"/>
      <c r="KKJ39" s="38"/>
      <c r="KKK39" s="38"/>
      <c r="KKL39" s="38"/>
      <c r="KKM39" s="38"/>
      <c r="KKN39" s="38"/>
      <c r="KKO39" s="38"/>
      <c r="KKP39" s="38"/>
      <c r="KKQ39" s="38"/>
      <c r="KKR39" s="38"/>
      <c r="KKS39" s="38"/>
      <c r="KKT39" s="38"/>
      <c r="KKU39" s="38"/>
      <c r="KKV39" s="38"/>
      <c r="KKW39" s="38"/>
      <c r="KKX39" s="38"/>
      <c r="KKY39" s="38"/>
      <c r="KKZ39" s="38"/>
      <c r="KLA39" s="38"/>
      <c r="KLB39" s="38"/>
      <c r="KLC39" s="38"/>
      <c r="KLD39" s="38"/>
      <c r="KLE39" s="38"/>
      <c r="KLF39" s="38"/>
      <c r="KLG39" s="38"/>
      <c r="KLH39" s="38"/>
      <c r="KLI39" s="38"/>
      <c r="KLJ39" s="38"/>
      <c r="KLK39" s="38"/>
      <c r="KLL39" s="38"/>
      <c r="KLM39" s="38"/>
      <c r="KLN39" s="38"/>
      <c r="KLO39" s="38"/>
      <c r="KLP39" s="38"/>
      <c r="KLQ39" s="38"/>
      <c r="KLR39" s="38"/>
      <c r="KLS39" s="38"/>
      <c r="KLT39" s="38"/>
      <c r="KLU39" s="38"/>
      <c r="KLV39" s="38"/>
      <c r="KLW39" s="38"/>
      <c r="KLX39" s="38"/>
      <c r="KLY39" s="38"/>
      <c r="KLZ39" s="38"/>
      <c r="KMA39" s="38"/>
      <c r="KMB39" s="38"/>
      <c r="KMC39" s="38"/>
      <c r="KMD39" s="38"/>
      <c r="KME39" s="38"/>
      <c r="KMF39" s="38"/>
      <c r="KMG39" s="38"/>
      <c r="KMH39" s="38"/>
      <c r="KMI39" s="38"/>
      <c r="KMJ39" s="38"/>
      <c r="KMK39" s="38"/>
      <c r="KML39" s="38"/>
      <c r="KMM39" s="38"/>
      <c r="KMN39" s="38"/>
      <c r="KMO39" s="38"/>
      <c r="KMP39" s="38"/>
      <c r="KMQ39" s="38"/>
      <c r="KMR39" s="38"/>
      <c r="KMS39" s="38"/>
      <c r="KMT39" s="38"/>
      <c r="KMU39" s="38"/>
      <c r="KMV39" s="38"/>
      <c r="KMW39" s="38"/>
      <c r="KMX39" s="38"/>
      <c r="KMY39" s="38"/>
      <c r="KMZ39" s="38"/>
      <c r="KNA39" s="38"/>
      <c r="KNB39" s="38"/>
      <c r="KNC39" s="38"/>
      <c r="KND39" s="38"/>
      <c r="KNE39" s="38"/>
      <c r="KNF39" s="38"/>
      <c r="KNG39" s="38"/>
      <c r="KNH39" s="38"/>
      <c r="KNI39" s="38"/>
      <c r="KNJ39" s="38"/>
      <c r="KNK39" s="38"/>
      <c r="KNL39" s="38"/>
      <c r="KNM39" s="38"/>
      <c r="KNN39" s="38"/>
      <c r="KNO39" s="38"/>
      <c r="KNP39" s="38"/>
      <c r="KNQ39" s="38"/>
      <c r="KNR39" s="38"/>
      <c r="KNS39" s="38"/>
      <c r="KNT39" s="38"/>
      <c r="KNU39" s="38"/>
      <c r="KNV39" s="38"/>
      <c r="KNW39" s="38"/>
      <c r="KNX39" s="38"/>
      <c r="KNY39" s="38"/>
      <c r="KNZ39" s="38"/>
      <c r="KOA39" s="38"/>
      <c r="KOB39" s="38"/>
      <c r="KOC39" s="38"/>
      <c r="KOD39" s="38"/>
      <c r="KOE39" s="38"/>
      <c r="KOF39" s="38"/>
      <c r="KOG39" s="38"/>
      <c r="KOH39" s="38"/>
      <c r="KOI39" s="38"/>
      <c r="KOJ39" s="38"/>
      <c r="KOK39" s="38"/>
      <c r="KOL39" s="38"/>
      <c r="KOM39" s="38"/>
      <c r="KON39" s="38"/>
      <c r="KOO39" s="38"/>
      <c r="KOP39" s="38"/>
      <c r="KOQ39" s="38"/>
      <c r="KOR39" s="38"/>
      <c r="KOS39" s="38"/>
      <c r="KOT39" s="38"/>
      <c r="KOU39" s="38"/>
      <c r="KOV39" s="38"/>
      <c r="KOW39" s="38"/>
      <c r="KOX39" s="38"/>
      <c r="KOY39" s="38"/>
      <c r="KOZ39" s="38"/>
      <c r="KPA39" s="38"/>
      <c r="KPB39" s="38"/>
      <c r="KPC39" s="38"/>
      <c r="KPD39" s="38"/>
      <c r="KPE39" s="38"/>
      <c r="KPF39" s="38"/>
      <c r="KPG39" s="38"/>
      <c r="KPH39" s="38"/>
      <c r="KPI39" s="38"/>
      <c r="KPJ39" s="38"/>
      <c r="KPK39" s="38"/>
      <c r="KPL39" s="38"/>
      <c r="KPM39" s="38"/>
      <c r="KPN39" s="38"/>
      <c r="KPO39" s="38"/>
      <c r="KPP39" s="38"/>
      <c r="KPQ39" s="38"/>
      <c r="KPR39" s="38"/>
      <c r="KPS39" s="38"/>
      <c r="KPT39" s="38"/>
      <c r="KPU39" s="38"/>
      <c r="KPV39" s="38"/>
      <c r="KPW39" s="38"/>
      <c r="KPX39" s="38"/>
      <c r="KPY39" s="38"/>
      <c r="KPZ39" s="38"/>
      <c r="KQA39" s="38"/>
      <c r="KQB39" s="38"/>
      <c r="KQC39" s="38"/>
      <c r="KQD39" s="38"/>
      <c r="KQE39" s="38"/>
      <c r="KQF39" s="38"/>
      <c r="KQG39" s="38"/>
      <c r="KQH39" s="38"/>
      <c r="KQI39" s="38"/>
      <c r="KQJ39" s="38"/>
      <c r="KQK39" s="38"/>
      <c r="KQL39" s="38"/>
      <c r="KQM39" s="38"/>
      <c r="KQN39" s="38"/>
      <c r="KQO39" s="38"/>
      <c r="KQP39" s="38"/>
      <c r="KQQ39" s="38"/>
      <c r="KQR39" s="38"/>
      <c r="KQS39" s="38"/>
      <c r="KQT39" s="38"/>
      <c r="KQU39" s="38"/>
      <c r="KQV39" s="38"/>
      <c r="KQW39" s="38"/>
      <c r="KQX39" s="38"/>
      <c r="KQY39" s="38"/>
      <c r="KQZ39" s="38"/>
      <c r="KRA39" s="38"/>
      <c r="KRB39" s="38"/>
      <c r="KRC39" s="38"/>
      <c r="KRD39" s="38"/>
      <c r="KRE39" s="38"/>
      <c r="KRF39" s="38"/>
      <c r="KRG39" s="38"/>
      <c r="KRH39" s="38"/>
      <c r="KRI39" s="38"/>
      <c r="KRJ39" s="38"/>
      <c r="KRK39" s="38"/>
      <c r="KRL39" s="38"/>
      <c r="KRM39" s="38"/>
      <c r="KRN39" s="38"/>
      <c r="KRO39" s="38"/>
      <c r="KRP39" s="38"/>
      <c r="KRQ39" s="38"/>
      <c r="KRR39" s="38"/>
      <c r="KRS39" s="38"/>
      <c r="KRT39" s="38"/>
      <c r="KRU39" s="38"/>
      <c r="KRV39" s="38"/>
      <c r="KRW39" s="38"/>
      <c r="KRX39" s="38"/>
      <c r="KRY39" s="38"/>
      <c r="KRZ39" s="38"/>
      <c r="KSA39" s="38"/>
      <c r="KSB39" s="38"/>
      <c r="KSC39" s="38"/>
      <c r="KSD39" s="38"/>
      <c r="KSE39" s="38"/>
      <c r="KSF39" s="38"/>
      <c r="KSG39" s="38"/>
      <c r="KSH39" s="38"/>
      <c r="KSI39" s="38"/>
      <c r="KSJ39" s="38"/>
      <c r="KSK39" s="38"/>
      <c r="KSL39" s="38"/>
      <c r="KSM39" s="38"/>
      <c r="KSN39" s="38"/>
      <c r="KSO39" s="38"/>
      <c r="KSP39" s="38"/>
      <c r="KSQ39" s="38"/>
      <c r="KSR39" s="38"/>
      <c r="KSS39" s="38"/>
      <c r="KST39" s="38"/>
      <c r="KSU39" s="38"/>
      <c r="KSV39" s="38"/>
      <c r="KSW39" s="38"/>
      <c r="KSX39" s="38"/>
      <c r="KSY39" s="38"/>
      <c r="KSZ39" s="38"/>
      <c r="KTA39" s="38"/>
      <c r="KTB39" s="38"/>
      <c r="KTC39" s="38"/>
      <c r="KTD39" s="38"/>
      <c r="KTE39" s="38"/>
      <c r="KTF39" s="38"/>
      <c r="KTG39" s="38"/>
      <c r="KTH39" s="38"/>
      <c r="KTI39" s="38"/>
      <c r="KTJ39" s="38"/>
      <c r="KTK39" s="38"/>
      <c r="KTL39" s="38"/>
      <c r="KTM39" s="38"/>
      <c r="KTN39" s="38"/>
      <c r="KTO39" s="38"/>
      <c r="KTP39" s="38"/>
      <c r="KTQ39" s="38"/>
      <c r="KTR39" s="38"/>
      <c r="KTS39" s="38"/>
      <c r="KTT39" s="38"/>
      <c r="KTU39" s="38"/>
      <c r="KTV39" s="38"/>
      <c r="KTW39" s="38"/>
      <c r="KTX39" s="38"/>
      <c r="KTY39" s="38"/>
      <c r="KTZ39" s="38"/>
      <c r="KUA39" s="38"/>
      <c r="KUB39" s="38"/>
      <c r="KUC39" s="38"/>
      <c r="KUD39" s="38"/>
      <c r="KUE39" s="38"/>
      <c r="KUF39" s="38"/>
      <c r="KUG39" s="38"/>
      <c r="KUH39" s="38"/>
      <c r="KUI39" s="38"/>
      <c r="KUJ39" s="38"/>
      <c r="KUK39" s="38"/>
      <c r="KUL39" s="38"/>
      <c r="KUM39" s="38"/>
      <c r="KUN39" s="38"/>
      <c r="KUO39" s="38"/>
      <c r="KUP39" s="38"/>
      <c r="KUQ39" s="38"/>
      <c r="KUR39" s="38"/>
      <c r="KUS39" s="38"/>
      <c r="KUT39" s="38"/>
      <c r="KUU39" s="38"/>
      <c r="KUV39" s="38"/>
      <c r="KUW39" s="38"/>
      <c r="KUX39" s="38"/>
      <c r="KUY39" s="38"/>
      <c r="KUZ39" s="38"/>
      <c r="KVA39" s="38"/>
      <c r="KVB39" s="38"/>
      <c r="KVC39" s="38"/>
      <c r="KVD39" s="38"/>
      <c r="KVE39" s="38"/>
      <c r="KVF39" s="38"/>
      <c r="KVG39" s="38"/>
      <c r="KVH39" s="38"/>
      <c r="KVI39" s="38"/>
      <c r="KVJ39" s="38"/>
      <c r="KVK39" s="38"/>
      <c r="KVL39" s="38"/>
      <c r="KVM39" s="38"/>
      <c r="KVN39" s="38"/>
      <c r="KVO39" s="38"/>
      <c r="KVP39" s="38"/>
      <c r="KVQ39" s="38"/>
      <c r="KVR39" s="38"/>
      <c r="KVS39" s="38"/>
      <c r="KVT39" s="38"/>
      <c r="KVU39" s="38"/>
      <c r="KVV39" s="38"/>
      <c r="KVW39" s="38"/>
      <c r="KVX39" s="38"/>
      <c r="KVY39" s="38"/>
      <c r="KVZ39" s="38"/>
      <c r="KWA39" s="38"/>
      <c r="KWB39" s="38"/>
      <c r="KWC39" s="38"/>
      <c r="KWD39" s="38"/>
      <c r="KWE39" s="38"/>
      <c r="KWF39" s="38"/>
      <c r="KWG39" s="38"/>
      <c r="KWH39" s="38"/>
      <c r="KWI39" s="38"/>
      <c r="KWJ39" s="38"/>
      <c r="KWK39" s="38"/>
      <c r="KWL39" s="38"/>
      <c r="KWM39" s="38"/>
      <c r="KWN39" s="38"/>
      <c r="KWO39" s="38"/>
      <c r="KWP39" s="38"/>
      <c r="KWQ39" s="38"/>
      <c r="KWR39" s="38"/>
      <c r="KWS39" s="38"/>
      <c r="KWT39" s="38"/>
      <c r="KWU39" s="38"/>
      <c r="KWV39" s="38"/>
      <c r="KWW39" s="38"/>
      <c r="KWX39" s="38"/>
      <c r="KWY39" s="38"/>
      <c r="KWZ39" s="38"/>
      <c r="KXA39" s="38"/>
      <c r="KXB39" s="38"/>
      <c r="KXC39" s="38"/>
      <c r="KXD39" s="38"/>
      <c r="KXE39" s="38"/>
      <c r="KXF39" s="38"/>
      <c r="KXG39" s="38"/>
      <c r="KXH39" s="38"/>
      <c r="KXI39" s="38"/>
      <c r="KXJ39" s="38"/>
      <c r="KXK39" s="38"/>
      <c r="KXL39" s="38"/>
      <c r="KXM39" s="38"/>
      <c r="KXN39" s="38"/>
      <c r="KXO39" s="38"/>
      <c r="KXP39" s="38"/>
      <c r="KXQ39" s="38"/>
      <c r="KXR39" s="38"/>
      <c r="KXS39" s="38"/>
      <c r="KXT39" s="38"/>
      <c r="KXU39" s="38"/>
      <c r="KXV39" s="38"/>
      <c r="KXW39" s="38"/>
      <c r="KXX39" s="38"/>
      <c r="KXY39" s="38"/>
      <c r="KXZ39" s="38"/>
      <c r="KYA39" s="38"/>
      <c r="KYB39" s="38"/>
      <c r="KYC39" s="38"/>
      <c r="KYD39" s="38"/>
      <c r="KYE39" s="38"/>
      <c r="KYF39" s="38"/>
      <c r="KYG39" s="38"/>
      <c r="KYH39" s="38"/>
      <c r="KYI39" s="38"/>
      <c r="KYJ39" s="38"/>
      <c r="KYK39" s="38"/>
      <c r="KYL39" s="38"/>
      <c r="KYM39" s="38"/>
      <c r="KYN39" s="38"/>
      <c r="KYO39" s="38"/>
      <c r="KYP39" s="38"/>
      <c r="KYQ39" s="38"/>
      <c r="KYR39" s="38"/>
      <c r="KYS39" s="38"/>
      <c r="KYT39" s="38"/>
      <c r="KYU39" s="38"/>
      <c r="KYV39" s="38"/>
      <c r="KYW39" s="38"/>
      <c r="KYX39" s="38"/>
      <c r="KYY39" s="38"/>
      <c r="KYZ39" s="38"/>
      <c r="KZA39" s="38"/>
      <c r="KZB39" s="38"/>
      <c r="KZC39" s="38"/>
      <c r="KZD39" s="38"/>
      <c r="KZE39" s="38"/>
      <c r="KZF39" s="38"/>
      <c r="KZG39" s="38"/>
      <c r="KZH39" s="38"/>
      <c r="KZI39" s="38"/>
      <c r="KZJ39" s="38"/>
      <c r="KZK39" s="38"/>
      <c r="KZL39" s="38"/>
      <c r="KZM39" s="38"/>
      <c r="KZN39" s="38"/>
      <c r="KZO39" s="38"/>
      <c r="KZP39" s="38"/>
      <c r="KZQ39" s="38"/>
      <c r="KZR39" s="38"/>
      <c r="KZS39" s="38"/>
      <c r="KZT39" s="38"/>
      <c r="KZU39" s="38"/>
      <c r="KZV39" s="38"/>
      <c r="KZW39" s="38"/>
      <c r="KZX39" s="38"/>
      <c r="KZY39" s="38"/>
      <c r="KZZ39" s="38"/>
      <c r="LAA39" s="38"/>
      <c r="LAB39" s="38"/>
      <c r="LAC39" s="38"/>
      <c r="LAD39" s="38"/>
      <c r="LAE39" s="38"/>
      <c r="LAF39" s="38"/>
      <c r="LAG39" s="38"/>
      <c r="LAH39" s="38"/>
      <c r="LAI39" s="38"/>
      <c r="LAJ39" s="38"/>
      <c r="LAK39" s="38"/>
      <c r="LAL39" s="38"/>
      <c r="LAM39" s="38"/>
      <c r="LAN39" s="38"/>
      <c r="LAO39" s="38"/>
      <c r="LAP39" s="38"/>
      <c r="LAQ39" s="38"/>
      <c r="LAR39" s="38"/>
      <c r="LAS39" s="38"/>
      <c r="LAT39" s="38"/>
      <c r="LAU39" s="38"/>
      <c r="LAV39" s="38"/>
      <c r="LAW39" s="38"/>
      <c r="LAX39" s="38"/>
      <c r="LAY39" s="38"/>
      <c r="LAZ39" s="38"/>
      <c r="LBA39" s="38"/>
      <c r="LBB39" s="38"/>
      <c r="LBC39" s="38"/>
      <c r="LBD39" s="38"/>
      <c r="LBE39" s="38"/>
      <c r="LBF39" s="38"/>
      <c r="LBG39" s="38"/>
      <c r="LBH39" s="38"/>
      <c r="LBI39" s="38"/>
      <c r="LBJ39" s="38"/>
      <c r="LBK39" s="38"/>
      <c r="LBL39" s="38"/>
      <c r="LBM39" s="38"/>
      <c r="LBN39" s="38"/>
      <c r="LBO39" s="38"/>
      <c r="LBP39" s="38"/>
      <c r="LBQ39" s="38"/>
      <c r="LBR39" s="38"/>
      <c r="LBS39" s="38"/>
      <c r="LBT39" s="38"/>
      <c r="LBU39" s="38"/>
      <c r="LBV39" s="38"/>
      <c r="LBW39" s="38"/>
      <c r="LBX39" s="38"/>
      <c r="LBY39" s="38"/>
      <c r="LBZ39" s="38"/>
      <c r="LCA39" s="38"/>
      <c r="LCB39" s="38"/>
      <c r="LCC39" s="38"/>
      <c r="LCD39" s="38"/>
      <c r="LCE39" s="38"/>
      <c r="LCF39" s="38"/>
      <c r="LCG39" s="38"/>
      <c r="LCH39" s="38"/>
      <c r="LCI39" s="38"/>
      <c r="LCJ39" s="38"/>
      <c r="LCK39" s="38"/>
      <c r="LCL39" s="38"/>
      <c r="LCM39" s="38"/>
      <c r="LCN39" s="38"/>
      <c r="LCO39" s="38"/>
      <c r="LCP39" s="38"/>
      <c r="LCQ39" s="38"/>
      <c r="LCR39" s="38"/>
      <c r="LCS39" s="38"/>
      <c r="LCT39" s="38"/>
      <c r="LCU39" s="38"/>
      <c r="LCV39" s="38"/>
      <c r="LCW39" s="38"/>
      <c r="LCX39" s="38"/>
      <c r="LCY39" s="38"/>
      <c r="LCZ39" s="38"/>
      <c r="LDA39" s="38"/>
      <c r="LDB39" s="38"/>
      <c r="LDC39" s="38"/>
      <c r="LDD39" s="38"/>
      <c r="LDE39" s="38"/>
      <c r="LDF39" s="38"/>
      <c r="LDG39" s="38"/>
      <c r="LDH39" s="38"/>
      <c r="LDI39" s="38"/>
      <c r="LDJ39" s="38"/>
      <c r="LDK39" s="38"/>
      <c r="LDL39" s="38"/>
      <c r="LDM39" s="38"/>
      <c r="LDN39" s="38"/>
      <c r="LDO39" s="38"/>
      <c r="LDP39" s="38"/>
      <c r="LDQ39" s="38"/>
      <c r="LDR39" s="38"/>
      <c r="LDS39" s="38"/>
      <c r="LDT39" s="38"/>
      <c r="LDU39" s="38"/>
      <c r="LDV39" s="38"/>
      <c r="LDW39" s="38"/>
      <c r="LDX39" s="38"/>
      <c r="LDY39" s="38"/>
      <c r="LDZ39" s="38"/>
      <c r="LEA39" s="38"/>
      <c r="LEB39" s="38"/>
      <c r="LEC39" s="38"/>
      <c r="LED39" s="38"/>
      <c r="LEE39" s="38"/>
      <c r="LEF39" s="38"/>
      <c r="LEG39" s="38"/>
      <c r="LEH39" s="38"/>
      <c r="LEI39" s="38"/>
      <c r="LEJ39" s="38"/>
      <c r="LEK39" s="38"/>
      <c r="LEL39" s="38"/>
      <c r="LEM39" s="38"/>
      <c r="LEN39" s="38"/>
      <c r="LEO39" s="38"/>
      <c r="LEP39" s="38"/>
      <c r="LEQ39" s="38"/>
      <c r="LER39" s="38"/>
      <c r="LES39" s="38"/>
      <c r="LET39" s="38"/>
      <c r="LEU39" s="38"/>
      <c r="LEV39" s="38"/>
      <c r="LEW39" s="38"/>
      <c r="LEX39" s="38"/>
      <c r="LEY39" s="38"/>
      <c r="LEZ39" s="38"/>
      <c r="LFA39" s="38"/>
      <c r="LFB39" s="38"/>
      <c r="LFC39" s="38"/>
      <c r="LFD39" s="38"/>
      <c r="LFE39" s="38"/>
      <c r="LFF39" s="38"/>
      <c r="LFG39" s="38"/>
      <c r="LFH39" s="38"/>
      <c r="LFI39" s="38"/>
      <c r="LFJ39" s="38"/>
      <c r="LFK39" s="38"/>
      <c r="LFL39" s="38"/>
      <c r="LFM39" s="38"/>
      <c r="LFN39" s="38"/>
      <c r="LFO39" s="38"/>
      <c r="LFP39" s="38"/>
      <c r="LFQ39" s="38"/>
      <c r="LFR39" s="38"/>
      <c r="LFS39" s="38"/>
      <c r="LFT39" s="38"/>
      <c r="LFU39" s="38"/>
      <c r="LFV39" s="38"/>
      <c r="LFW39" s="38"/>
      <c r="LFX39" s="38"/>
      <c r="LFY39" s="38"/>
      <c r="LFZ39" s="38"/>
      <c r="LGA39" s="38"/>
      <c r="LGB39" s="38"/>
      <c r="LGC39" s="38"/>
      <c r="LGD39" s="38"/>
      <c r="LGE39" s="38"/>
      <c r="LGF39" s="38"/>
      <c r="LGG39" s="38"/>
      <c r="LGH39" s="38"/>
      <c r="LGI39" s="38"/>
      <c r="LGJ39" s="38"/>
      <c r="LGK39" s="38"/>
      <c r="LGL39" s="38"/>
      <c r="LGM39" s="38"/>
      <c r="LGN39" s="38"/>
      <c r="LGO39" s="38"/>
      <c r="LGP39" s="38"/>
      <c r="LGQ39" s="38"/>
      <c r="LGR39" s="38"/>
      <c r="LGS39" s="38"/>
      <c r="LGT39" s="38"/>
      <c r="LGU39" s="38"/>
      <c r="LGV39" s="38"/>
      <c r="LGW39" s="38"/>
      <c r="LGX39" s="38"/>
      <c r="LGY39" s="38"/>
      <c r="LGZ39" s="38"/>
      <c r="LHA39" s="38"/>
      <c r="LHB39" s="38"/>
      <c r="LHC39" s="38"/>
      <c r="LHD39" s="38"/>
      <c r="LHE39" s="38"/>
      <c r="LHF39" s="38"/>
      <c r="LHG39" s="38"/>
      <c r="LHH39" s="38"/>
      <c r="LHI39" s="38"/>
      <c r="LHJ39" s="38"/>
      <c r="LHK39" s="38"/>
      <c r="LHL39" s="38"/>
      <c r="LHM39" s="38"/>
      <c r="LHN39" s="38"/>
      <c r="LHO39" s="38"/>
      <c r="LHP39" s="38"/>
      <c r="LHQ39" s="38"/>
      <c r="LHR39" s="38"/>
      <c r="LHS39" s="38"/>
      <c r="LHT39" s="38"/>
      <c r="LHU39" s="38"/>
      <c r="LHV39" s="38"/>
      <c r="LHW39" s="38"/>
      <c r="LHX39" s="38"/>
      <c r="LHY39" s="38"/>
      <c r="LHZ39" s="38"/>
      <c r="LIA39" s="38"/>
      <c r="LIB39" s="38"/>
      <c r="LIC39" s="38"/>
      <c r="LID39" s="38"/>
      <c r="LIE39" s="38"/>
      <c r="LIF39" s="38"/>
      <c r="LIG39" s="38"/>
      <c r="LIH39" s="38"/>
      <c r="LII39" s="38"/>
      <c r="LIJ39" s="38"/>
      <c r="LIK39" s="38"/>
      <c r="LIL39" s="38"/>
      <c r="LIM39" s="38"/>
      <c r="LIN39" s="38"/>
      <c r="LIO39" s="38"/>
      <c r="LIP39" s="38"/>
      <c r="LIQ39" s="38"/>
      <c r="LIR39" s="38"/>
      <c r="LIS39" s="38"/>
      <c r="LIT39" s="38"/>
      <c r="LIU39" s="38"/>
      <c r="LIV39" s="38"/>
      <c r="LIW39" s="38"/>
      <c r="LIX39" s="38"/>
      <c r="LIY39" s="38"/>
      <c r="LIZ39" s="38"/>
      <c r="LJA39" s="38"/>
      <c r="LJB39" s="38"/>
      <c r="LJC39" s="38"/>
      <c r="LJD39" s="38"/>
      <c r="LJE39" s="38"/>
      <c r="LJF39" s="38"/>
      <c r="LJG39" s="38"/>
      <c r="LJH39" s="38"/>
      <c r="LJI39" s="38"/>
      <c r="LJJ39" s="38"/>
      <c r="LJK39" s="38"/>
      <c r="LJL39" s="38"/>
      <c r="LJM39" s="38"/>
      <c r="LJN39" s="38"/>
      <c r="LJO39" s="38"/>
      <c r="LJP39" s="38"/>
      <c r="LJQ39" s="38"/>
      <c r="LJR39" s="38"/>
      <c r="LJS39" s="38"/>
      <c r="LJT39" s="38"/>
      <c r="LJU39" s="38"/>
      <c r="LJV39" s="38"/>
      <c r="LJW39" s="38"/>
      <c r="LJX39" s="38"/>
      <c r="LJY39" s="38"/>
      <c r="LJZ39" s="38"/>
      <c r="LKA39" s="38"/>
      <c r="LKB39" s="38"/>
      <c r="LKC39" s="38"/>
      <c r="LKD39" s="38"/>
      <c r="LKE39" s="38"/>
      <c r="LKF39" s="38"/>
      <c r="LKG39" s="38"/>
      <c r="LKH39" s="38"/>
      <c r="LKI39" s="38"/>
      <c r="LKJ39" s="38"/>
      <c r="LKK39" s="38"/>
      <c r="LKL39" s="38"/>
      <c r="LKM39" s="38"/>
      <c r="LKN39" s="38"/>
      <c r="LKO39" s="38"/>
      <c r="LKP39" s="38"/>
      <c r="LKQ39" s="38"/>
      <c r="LKR39" s="38"/>
      <c r="LKS39" s="38"/>
      <c r="LKT39" s="38"/>
      <c r="LKU39" s="38"/>
      <c r="LKV39" s="38"/>
      <c r="LKW39" s="38"/>
      <c r="LKX39" s="38"/>
      <c r="LKY39" s="38"/>
      <c r="LKZ39" s="38"/>
      <c r="LLA39" s="38"/>
      <c r="LLB39" s="38"/>
      <c r="LLC39" s="38"/>
      <c r="LLD39" s="38"/>
      <c r="LLE39" s="38"/>
      <c r="LLF39" s="38"/>
      <c r="LLG39" s="38"/>
      <c r="LLH39" s="38"/>
      <c r="LLI39" s="38"/>
      <c r="LLJ39" s="38"/>
      <c r="LLK39" s="38"/>
      <c r="LLL39" s="38"/>
      <c r="LLM39" s="38"/>
      <c r="LLN39" s="38"/>
      <c r="LLO39" s="38"/>
      <c r="LLP39" s="38"/>
      <c r="LLQ39" s="38"/>
      <c r="LLR39" s="38"/>
      <c r="LLS39" s="38"/>
      <c r="LLT39" s="38"/>
      <c r="LLU39" s="38"/>
      <c r="LLV39" s="38"/>
      <c r="LLW39" s="38"/>
      <c r="LLX39" s="38"/>
      <c r="LLY39" s="38"/>
      <c r="LLZ39" s="38"/>
      <c r="LMA39" s="38"/>
      <c r="LMB39" s="38"/>
      <c r="LMC39" s="38"/>
      <c r="LMD39" s="38"/>
      <c r="LME39" s="38"/>
      <c r="LMF39" s="38"/>
      <c r="LMG39" s="38"/>
      <c r="LMH39" s="38"/>
      <c r="LMI39" s="38"/>
      <c r="LMJ39" s="38"/>
      <c r="LMK39" s="38"/>
      <c r="LML39" s="38"/>
      <c r="LMM39" s="38"/>
      <c r="LMN39" s="38"/>
      <c r="LMO39" s="38"/>
      <c r="LMP39" s="38"/>
      <c r="LMQ39" s="38"/>
      <c r="LMR39" s="38"/>
      <c r="LMS39" s="38"/>
      <c r="LMT39" s="38"/>
      <c r="LMU39" s="38"/>
      <c r="LMV39" s="38"/>
      <c r="LMW39" s="38"/>
      <c r="LMX39" s="38"/>
      <c r="LMY39" s="38"/>
      <c r="LMZ39" s="38"/>
      <c r="LNA39" s="38"/>
      <c r="LNB39" s="38"/>
      <c r="LNC39" s="38"/>
      <c r="LND39" s="38"/>
      <c r="LNE39" s="38"/>
      <c r="LNF39" s="38"/>
      <c r="LNG39" s="38"/>
      <c r="LNH39" s="38"/>
      <c r="LNI39" s="38"/>
      <c r="LNJ39" s="38"/>
      <c r="LNK39" s="38"/>
      <c r="LNL39" s="38"/>
      <c r="LNM39" s="38"/>
      <c r="LNN39" s="38"/>
      <c r="LNO39" s="38"/>
      <c r="LNP39" s="38"/>
      <c r="LNQ39" s="38"/>
      <c r="LNR39" s="38"/>
      <c r="LNS39" s="38"/>
      <c r="LNT39" s="38"/>
      <c r="LNU39" s="38"/>
      <c r="LNV39" s="38"/>
      <c r="LNW39" s="38"/>
      <c r="LNX39" s="38"/>
      <c r="LNY39" s="38"/>
      <c r="LNZ39" s="38"/>
      <c r="LOA39" s="38"/>
      <c r="LOB39" s="38"/>
      <c r="LOC39" s="38"/>
      <c r="LOD39" s="38"/>
      <c r="LOE39" s="38"/>
      <c r="LOF39" s="38"/>
      <c r="LOG39" s="38"/>
      <c r="LOH39" s="38"/>
      <c r="LOI39" s="38"/>
      <c r="LOJ39" s="38"/>
      <c r="LOK39" s="38"/>
      <c r="LOL39" s="38"/>
      <c r="LOM39" s="38"/>
      <c r="LON39" s="38"/>
      <c r="LOO39" s="38"/>
      <c r="LOP39" s="38"/>
      <c r="LOQ39" s="38"/>
      <c r="LOR39" s="38"/>
      <c r="LOS39" s="38"/>
      <c r="LOT39" s="38"/>
      <c r="LOU39" s="38"/>
      <c r="LOV39" s="38"/>
      <c r="LOW39" s="38"/>
      <c r="LOX39" s="38"/>
      <c r="LOY39" s="38"/>
      <c r="LOZ39" s="38"/>
      <c r="LPA39" s="38"/>
      <c r="LPB39" s="38"/>
      <c r="LPC39" s="38"/>
      <c r="LPD39" s="38"/>
      <c r="LPE39" s="38"/>
      <c r="LPF39" s="38"/>
      <c r="LPG39" s="38"/>
      <c r="LPH39" s="38"/>
      <c r="LPI39" s="38"/>
      <c r="LPJ39" s="38"/>
      <c r="LPK39" s="38"/>
      <c r="LPL39" s="38"/>
      <c r="LPM39" s="38"/>
      <c r="LPN39" s="38"/>
      <c r="LPO39" s="38"/>
      <c r="LPP39" s="38"/>
      <c r="LPQ39" s="38"/>
      <c r="LPR39" s="38"/>
      <c r="LPS39" s="38"/>
      <c r="LPT39" s="38"/>
      <c r="LPU39" s="38"/>
      <c r="LPV39" s="38"/>
      <c r="LPW39" s="38"/>
      <c r="LPX39" s="38"/>
      <c r="LPY39" s="38"/>
      <c r="LPZ39" s="38"/>
      <c r="LQA39" s="38"/>
      <c r="LQB39" s="38"/>
      <c r="LQC39" s="38"/>
      <c r="LQD39" s="38"/>
      <c r="LQE39" s="38"/>
      <c r="LQF39" s="38"/>
      <c r="LQG39" s="38"/>
      <c r="LQH39" s="38"/>
      <c r="LQI39" s="38"/>
      <c r="LQJ39" s="38"/>
      <c r="LQK39" s="38"/>
      <c r="LQL39" s="38"/>
      <c r="LQM39" s="38"/>
      <c r="LQN39" s="38"/>
      <c r="LQO39" s="38"/>
      <c r="LQP39" s="38"/>
      <c r="LQQ39" s="38"/>
      <c r="LQR39" s="38"/>
      <c r="LQS39" s="38"/>
      <c r="LQT39" s="38"/>
      <c r="LQU39" s="38"/>
      <c r="LQV39" s="38"/>
      <c r="LQW39" s="38"/>
      <c r="LQX39" s="38"/>
      <c r="LQY39" s="38"/>
      <c r="LQZ39" s="38"/>
      <c r="LRA39" s="38"/>
      <c r="LRB39" s="38"/>
      <c r="LRC39" s="38"/>
      <c r="LRD39" s="38"/>
      <c r="LRE39" s="38"/>
      <c r="LRF39" s="38"/>
      <c r="LRG39" s="38"/>
      <c r="LRH39" s="38"/>
      <c r="LRI39" s="38"/>
      <c r="LRJ39" s="38"/>
      <c r="LRK39" s="38"/>
      <c r="LRL39" s="38"/>
      <c r="LRM39" s="38"/>
      <c r="LRN39" s="38"/>
      <c r="LRO39" s="38"/>
      <c r="LRP39" s="38"/>
      <c r="LRQ39" s="38"/>
      <c r="LRR39" s="38"/>
      <c r="LRS39" s="38"/>
      <c r="LRT39" s="38"/>
      <c r="LRU39" s="38"/>
      <c r="LRV39" s="38"/>
      <c r="LRW39" s="38"/>
      <c r="LRX39" s="38"/>
      <c r="LRY39" s="38"/>
      <c r="LRZ39" s="38"/>
      <c r="LSA39" s="38"/>
      <c r="LSB39" s="38"/>
      <c r="LSC39" s="38"/>
      <c r="LSD39" s="38"/>
      <c r="LSE39" s="38"/>
      <c r="LSF39" s="38"/>
      <c r="LSG39" s="38"/>
      <c r="LSH39" s="38"/>
      <c r="LSI39" s="38"/>
      <c r="LSJ39" s="38"/>
      <c r="LSK39" s="38"/>
      <c r="LSL39" s="38"/>
      <c r="LSM39" s="38"/>
      <c r="LSN39" s="38"/>
      <c r="LSO39" s="38"/>
      <c r="LSP39" s="38"/>
      <c r="LSQ39" s="38"/>
      <c r="LSR39" s="38"/>
      <c r="LSS39" s="38"/>
      <c r="LST39" s="38"/>
      <c r="LSU39" s="38"/>
      <c r="LSV39" s="38"/>
      <c r="LSW39" s="38"/>
      <c r="LSX39" s="38"/>
      <c r="LSY39" s="38"/>
      <c r="LSZ39" s="38"/>
      <c r="LTA39" s="38"/>
      <c r="LTB39" s="38"/>
      <c r="LTC39" s="38"/>
      <c r="LTD39" s="38"/>
      <c r="LTE39" s="38"/>
      <c r="LTF39" s="38"/>
      <c r="LTG39" s="38"/>
      <c r="LTH39" s="38"/>
      <c r="LTI39" s="38"/>
      <c r="LTJ39" s="38"/>
      <c r="LTK39" s="38"/>
      <c r="LTL39" s="38"/>
      <c r="LTM39" s="38"/>
      <c r="LTN39" s="38"/>
      <c r="LTO39" s="38"/>
      <c r="LTP39" s="38"/>
      <c r="LTQ39" s="38"/>
      <c r="LTR39" s="38"/>
      <c r="LTS39" s="38"/>
      <c r="LTT39" s="38"/>
      <c r="LTU39" s="38"/>
      <c r="LTV39" s="38"/>
      <c r="LTW39" s="38"/>
      <c r="LTX39" s="38"/>
      <c r="LTY39" s="38"/>
      <c r="LTZ39" s="38"/>
      <c r="LUA39" s="38"/>
      <c r="LUB39" s="38"/>
      <c r="LUC39" s="38"/>
      <c r="LUD39" s="38"/>
      <c r="LUE39" s="38"/>
      <c r="LUF39" s="38"/>
      <c r="LUG39" s="38"/>
      <c r="LUH39" s="38"/>
      <c r="LUI39" s="38"/>
      <c r="LUJ39" s="38"/>
      <c r="LUK39" s="38"/>
      <c r="LUL39" s="38"/>
      <c r="LUM39" s="38"/>
      <c r="LUN39" s="38"/>
      <c r="LUO39" s="38"/>
      <c r="LUP39" s="38"/>
      <c r="LUQ39" s="38"/>
      <c r="LUR39" s="38"/>
      <c r="LUS39" s="38"/>
      <c r="LUT39" s="38"/>
      <c r="LUU39" s="38"/>
      <c r="LUV39" s="38"/>
      <c r="LUW39" s="38"/>
      <c r="LUX39" s="38"/>
      <c r="LUY39" s="38"/>
      <c r="LUZ39" s="38"/>
      <c r="LVA39" s="38"/>
      <c r="LVB39" s="38"/>
      <c r="LVC39" s="38"/>
      <c r="LVD39" s="38"/>
      <c r="LVE39" s="38"/>
      <c r="LVF39" s="38"/>
      <c r="LVG39" s="38"/>
      <c r="LVH39" s="38"/>
      <c r="LVI39" s="38"/>
      <c r="LVJ39" s="38"/>
      <c r="LVK39" s="38"/>
      <c r="LVL39" s="38"/>
      <c r="LVM39" s="38"/>
      <c r="LVN39" s="38"/>
      <c r="LVO39" s="38"/>
      <c r="LVP39" s="38"/>
      <c r="LVQ39" s="38"/>
      <c r="LVR39" s="38"/>
      <c r="LVS39" s="38"/>
      <c r="LVT39" s="38"/>
      <c r="LVU39" s="38"/>
      <c r="LVV39" s="38"/>
      <c r="LVW39" s="38"/>
      <c r="LVX39" s="38"/>
      <c r="LVY39" s="38"/>
      <c r="LVZ39" s="38"/>
      <c r="LWA39" s="38"/>
      <c r="LWB39" s="38"/>
      <c r="LWC39" s="38"/>
      <c r="LWD39" s="38"/>
      <c r="LWE39" s="38"/>
      <c r="LWF39" s="38"/>
      <c r="LWG39" s="38"/>
      <c r="LWH39" s="38"/>
      <c r="LWI39" s="38"/>
      <c r="LWJ39" s="38"/>
      <c r="LWK39" s="38"/>
      <c r="LWL39" s="38"/>
      <c r="LWM39" s="38"/>
      <c r="LWN39" s="38"/>
      <c r="LWO39" s="38"/>
      <c r="LWP39" s="38"/>
      <c r="LWQ39" s="38"/>
      <c r="LWR39" s="38"/>
      <c r="LWS39" s="38"/>
      <c r="LWT39" s="38"/>
      <c r="LWU39" s="38"/>
      <c r="LWV39" s="38"/>
      <c r="LWW39" s="38"/>
      <c r="LWX39" s="38"/>
      <c r="LWY39" s="38"/>
      <c r="LWZ39" s="38"/>
      <c r="LXA39" s="38"/>
      <c r="LXB39" s="38"/>
      <c r="LXC39" s="38"/>
      <c r="LXD39" s="38"/>
      <c r="LXE39" s="38"/>
      <c r="LXF39" s="38"/>
      <c r="LXG39" s="38"/>
      <c r="LXH39" s="38"/>
      <c r="LXI39" s="38"/>
      <c r="LXJ39" s="38"/>
      <c r="LXK39" s="38"/>
      <c r="LXL39" s="38"/>
      <c r="LXM39" s="38"/>
      <c r="LXN39" s="38"/>
      <c r="LXO39" s="38"/>
      <c r="LXP39" s="38"/>
      <c r="LXQ39" s="38"/>
      <c r="LXR39" s="38"/>
      <c r="LXS39" s="38"/>
      <c r="LXT39" s="38"/>
      <c r="LXU39" s="38"/>
      <c r="LXV39" s="38"/>
      <c r="LXW39" s="38"/>
      <c r="LXX39" s="38"/>
      <c r="LXY39" s="38"/>
      <c r="LXZ39" s="38"/>
      <c r="LYA39" s="38"/>
      <c r="LYB39" s="38"/>
      <c r="LYC39" s="38"/>
      <c r="LYD39" s="38"/>
      <c r="LYE39" s="38"/>
      <c r="LYF39" s="38"/>
      <c r="LYG39" s="38"/>
      <c r="LYH39" s="38"/>
      <c r="LYI39" s="38"/>
      <c r="LYJ39" s="38"/>
      <c r="LYK39" s="38"/>
      <c r="LYL39" s="38"/>
      <c r="LYM39" s="38"/>
      <c r="LYN39" s="38"/>
      <c r="LYO39" s="38"/>
      <c r="LYP39" s="38"/>
      <c r="LYQ39" s="38"/>
      <c r="LYR39" s="38"/>
      <c r="LYS39" s="38"/>
      <c r="LYT39" s="38"/>
      <c r="LYU39" s="38"/>
      <c r="LYV39" s="38"/>
      <c r="LYW39" s="38"/>
      <c r="LYX39" s="38"/>
      <c r="LYY39" s="38"/>
      <c r="LYZ39" s="38"/>
      <c r="LZA39" s="38"/>
      <c r="LZB39" s="38"/>
      <c r="LZC39" s="38"/>
      <c r="LZD39" s="38"/>
      <c r="LZE39" s="38"/>
      <c r="LZF39" s="38"/>
      <c r="LZG39" s="38"/>
      <c r="LZH39" s="38"/>
      <c r="LZI39" s="38"/>
      <c r="LZJ39" s="38"/>
      <c r="LZK39" s="38"/>
      <c r="LZL39" s="38"/>
      <c r="LZM39" s="38"/>
      <c r="LZN39" s="38"/>
      <c r="LZO39" s="38"/>
      <c r="LZP39" s="38"/>
      <c r="LZQ39" s="38"/>
      <c r="LZR39" s="38"/>
      <c r="LZS39" s="38"/>
      <c r="LZT39" s="38"/>
      <c r="LZU39" s="38"/>
      <c r="LZV39" s="38"/>
      <c r="LZW39" s="38"/>
      <c r="LZX39" s="38"/>
      <c r="LZY39" s="38"/>
      <c r="LZZ39" s="38"/>
      <c r="MAA39" s="38"/>
      <c r="MAB39" s="38"/>
      <c r="MAC39" s="38"/>
      <c r="MAD39" s="38"/>
      <c r="MAE39" s="38"/>
      <c r="MAF39" s="38"/>
      <c r="MAG39" s="38"/>
      <c r="MAH39" s="38"/>
      <c r="MAI39" s="38"/>
      <c r="MAJ39" s="38"/>
      <c r="MAK39" s="38"/>
      <c r="MAL39" s="38"/>
      <c r="MAM39" s="38"/>
      <c r="MAN39" s="38"/>
      <c r="MAO39" s="38"/>
      <c r="MAP39" s="38"/>
      <c r="MAQ39" s="38"/>
      <c r="MAR39" s="38"/>
      <c r="MAS39" s="38"/>
      <c r="MAT39" s="38"/>
      <c r="MAU39" s="38"/>
      <c r="MAV39" s="38"/>
      <c r="MAW39" s="38"/>
      <c r="MAX39" s="38"/>
      <c r="MAY39" s="38"/>
      <c r="MAZ39" s="38"/>
      <c r="MBA39" s="38"/>
      <c r="MBB39" s="38"/>
      <c r="MBC39" s="38"/>
      <c r="MBD39" s="38"/>
      <c r="MBE39" s="38"/>
      <c r="MBF39" s="38"/>
      <c r="MBG39" s="38"/>
      <c r="MBH39" s="38"/>
      <c r="MBI39" s="38"/>
      <c r="MBJ39" s="38"/>
      <c r="MBK39" s="38"/>
      <c r="MBL39" s="38"/>
      <c r="MBM39" s="38"/>
      <c r="MBN39" s="38"/>
      <c r="MBO39" s="38"/>
      <c r="MBP39" s="38"/>
      <c r="MBQ39" s="38"/>
      <c r="MBR39" s="38"/>
      <c r="MBS39" s="38"/>
      <c r="MBT39" s="38"/>
      <c r="MBU39" s="38"/>
      <c r="MBV39" s="38"/>
      <c r="MBW39" s="38"/>
      <c r="MBX39" s="38"/>
      <c r="MBY39" s="38"/>
      <c r="MBZ39" s="38"/>
      <c r="MCA39" s="38"/>
      <c r="MCB39" s="38"/>
      <c r="MCC39" s="38"/>
      <c r="MCD39" s="38"/>
      <c r="MCE39" s="38"/>
      <c r="MCF39" s="38"/>
      <c r="MCG39" s="38"/>
      <c r="MCH39" s="38"/>
      <c r="MCI39" s="38"/>
      <c r="MCJ39" s="38"/>
      <c r="MCK39" s="38"/>
      <c r="MCL39" s="38"/>
      <c r="MCM39" s="38"/>
      <c r="MCN39" s="38"/>
      <c r="MCO39" s="38"/>
      <c r="MCP39" s="38"/>
      <c r="MCQ39" s="38"/>
      <c r="MCR39" s="38"/>
      <c r="MCS39" s="38"/>
      <c r="MCT39" s="38"/>
      <c r="MCU39" s="38"/>
      <c r="MCV39" s="38"/>
      <c r="MCW39" s="38"/>
      <c r="MCX39" s="38"/>
      <c r="MCY39" s="38"/>
      <c r="MCZ39" s="38"/>
      <c r="MDA39" s="38"/>
      <c r="MDB39" s="38"/>
      <c r="MDC39" s="38"/>
      <c r="MDD39" s="38"/>
      <c r="MDE39" s="38"/>
      <c r="MDF39" s="38"/>
      <c r="MDG39" s="38"/>
      <c r="MDH39" s="38"/>
      <c r="MDI39" s="38"/>
      <c r="MDJ39" s="38"/>
      <c r="MDK39" s="38"/>
      <c r="MDL39" s="38"/>
      <c r="MDM39" s="38"/>
      <c r="MDN39" s="38"/>
      <c r="MDO39" s="38"/>
      <c r="MDP39" s="38"/>
      <c r="MDQ39" s="38"/>
      <c r="MDR39" s="38"/>
      <c r="MDS39" s="38"/>
      <c r="MDT39" s="38"/>
      <c r="MDU39" s="38"/>
      <c r="MDV39" s="38"/>
      <c r="MDW39" s="38"/>
      <c r="MDX39" s="38"/>
      <c r="MDY39" s="38"/>
      <c r="MDZ39" s="38"/>
      <c r="MEA39" s="38"/>
      <c r="MEB39" s="38"/>
      <c r="MEC39" s="38"/>
      <c r="MED39" s="38"/>
      <c r="MEE39" s="38"/>
      <c r="MEF39" s="38"/>
      <c r="MEG39" s="38"/>
      <c r="MEH39" s="38"/>
      <c r="MEI39" s="38"/>
      <c r="MEJ39" s="38"/>
      <c r="MEK39" s="38"/>
      <c r="MEL39" s="38"/>
      <c r="MEM39" s="38"/>
      <c r="MEN39" s="38"/>
      <c r="MEO39" s="38"/>
      <c r="MEP39" s="38"/>
      <c r="MEQ39" s="38"/>
      <c r="MER39" s="38"/>
      <c r="MES39" s="38"/>
      <c r="MET39" s="38"/>
      <c r="MEU39" s="38"/>
      <c r="MEV39" s="38"/>
      <c r="MEW39" s="38"/>
      <c r="MEX39" s="38"/>
      <c r="MEY39" s="38"/>
      <c r="MEZ39" s="38"/>
      <c r="MFA39" s="38"/>
      <c r="MFB39" s="38"/>
      <c r="MFC39" s="38"/>
      <c r="MFD39" s="38"/>
      <c r="MFE39" s="38"/>
      <c r="MFF39" s="38"/>
      <c r="MFG39" s="38"/>
      <c r="MFH39" s="38"/>
      <c r="MFI39" s="38"/>
      <c r="MFJ39" s="38"/>
      <c r="MFK39" s="38"/>
      <c r="MFL39" s="38"/>
      <c r="MFM39" s="38"/>
      <c r="MFN39" s="38"/>
      <c r="MFO39" s="38"/>
      <c r="MFP39" s="38"/>
      <c r="MFQ39" s="38"/>
      <c r="MFR39" s="38"/>
      <c r="MFS39" s="38"/>
      <c r="MFT39" s="38"/>
      <c r="MFU39" s="38"/>
      <c r="MFV39" s="38"/>
      <c r="MFW39" s="38"/>
      <c r="MFX39" s="38"/>
      <c r="MFY39" s="38"/>
      <c r="MFZ39" s="38"/>
      <c r="MGA39" s="38"/>
      <c r="MGB39" s="38"/>
      <c r="MGC39" s="38"/>
      <c r="MGD39" s="38"/>
      <c r="MGE39" s="38"/>
      <c r="MGF39" s="38"/>
      <c r="MGG39" s="38"/>
      <c r="MGH39" s="38"/>
      <c r="MGI39" s="38"/>
      <c r="MGJ39" s="38"/>
      <c r="MGK39" s="38"/>
      <c r="MGL39" s="38"/>
      <c r="MGM39" s="38"/>
      <c r="MGN39" s="38"/>
      <c r="MGO39" s="38"/>
      <c r="MGP39" s="38"/>
      <c r="MGQ39" s="38"/>
      <c r="MGR39" s="38"/>
      <c r="MGS39" s="38"/>
      <c r="MGT39" s="38"/>
      <c r="MGU39" s="38"/>
      <c r="MGV39" s="38"/>
      <c r="MGW39" s="38"/>
      <c r="MGX39" s="38"/>
      <c r="MGY39" s="38"/>
      <c r="MGZ39" s="38"/>
      <c r="MHA39" s="38"/>
      <c r="MHB39" s="38"/>
      <c r="MHC39" s="38"/>
      <c r="MHD39" s="38"/>
      <c r="MHE39" s="38"/>
      <c r="MHF39" s="38"/>
      <c r="MHG39" s="38"/>
      <c r="MHH39" s="38"/>
      <c r="MHI39" s="38"/>
      <c r="MHJ39" s="38"/>
      <c r="MHK39" s="38"/>
      <c r="MHL39" s="38"/>
      <c r="MHM39" s="38"/>
      <c r="MHN39" s="38"/>
      <c r="MHO39" s="38"/>
      <c r="MHP39" s="38"/>
      <c r="MHQ39" s="38"/>
      <c r="MHR39" s="38"/>
      <c r="MHS39" s="38"/>
      <c r="MHT39" s="38"/>
      <c r="MHU39" s="38"/>
      <c r="MHV39" s="38"/>
      <c r="MHW39" s="38"/>
      <c r="MHX39" s="38"/>
      <c r="MHY39" s="38"/>
      <c r="MHZ39" s="38"/>
      <c r="MIA39" s="38"/>
      <c r="MIB39" s="38"/>
      <c r="MIC39" s="38"/>
      <c r="MID39" s="38"/>
      <c r="MIE39" s="38"/>
      <c r="MIF39" s="38"/>
      <c r="MIG39" s="38"/>
      <c r="MIH39" s="38"/>
      <c r="MII39" s="38"/>
      <c r="MIJ39" s="38"/>
      <c r="MIK39" s="38"/>
      <c r="MIL39" s="38"/>
      <c r="MIM39" s="38"/>
      <c r="MIN39" s="38"/>
      <c r="MIO39" s="38"/>
      <c r="MIP39" s="38"/>
      <c r="MIQ39" s="38"/>
      <c r="MIR39" s="38"/>
      <c r="MIS39" s="38"/>
      <c r="MIT39" s="38"/>
      <c r="MIU39" s="38"/>
      <c r="MIV39" s="38"/>
      <c r="MIW39" s="38"/>
      <c r="MIX39" s="38"/>
      <c r="MIY39" s="38"/>
      <c r="MIZ39" s="38"/>
      <c r="MJA39" s="38"/>
      <c r="MJB39" s="38"/>
      <c r="MJC39" s="38"/>
      <c r="MJD39" s="38"/>
      <c r="MJE39" s="38"/>
      <c r="MJF39" s="38"/>
      <c r="MJG39" s="38"/>
      <c r="MJH39" s="38"/>
      <c r="MJI39" s="38"/>
      <c r="MJJ39" s="38"/>
      <c r="MJK39" s="38"/>
      <c r="MJL39" s="38"/>
      <c r="MJM39" s="38"/>
      <c r="MJN39" s="38"/>
      <c r="MJO39" s="38"/>
      <c r="MJP39" s="38"/>
      <c r="MJQ39" s="38"/>
      <c r="MJR39" s="38"/>
      <c r="MJS39" s="38"/>
      <c r="MJT39" s="38"/>
      <c r="MJU39" s="38"/>
      <c r="MJV39" s="38"/>
      <c r="MJW39" s="38"/>
      <c r="MJX39" s="38"/>
      <c r="MJY39" s="38"/>
      <c r="MJZ39" s="38"/>
      <c r="MKA39" s="38"/>
      <c r="MKB39" s="38"/>
      <c r="MKC39" s="38"/>
      <c r="MKD39" s="38"/>
      <c r="MKE39" s="38"/>
      <c r="MKF39" s="38"/>
      <c r="MKG39" s="38"/>
      <c r="MKH39" s="38"/>
      <c r="MKI39" s="38"/>
      <c r="MKJ39" s="38"/>
      <c r="MKK39" s="38"/>
      <c r="MKL39" s="38"/>
      <c r="MKM39" s="38"/>
      <c r="MKN39" s="38"/>
      <c r="MKO39" s="38"/>
      <c r="MKP39" s="38"/>
      <c r="MKQ39" s="38"/>
      <c r="MKR39" s="38"/>
      <c r="MKS39" s="38"/>
      <c r="MKT39" s="38"/>
      <c r="MKU39" s="38"/>
      <c r="MKV39" s="38"/>
      <c r="MKW39" s="38"/>
      <c r="MKX39" s="38"/>
      <c r="MKY39" s="38"/>
      <c r="MKZ39" s="38"/>
      <c r="MLA39" s="38"/>
      <c r="MLB39" s="38"/>
      <c r="MLC39" s="38"/>
      <c r="MLD39" s="38"/>
      <c r="MLE39" s="38"/>
      <c r="MLF39" s="38"/>
      <c r="MLG39" s="38"/>
      <c r="MLH39" s="38"/>
      <c r="MLI39" s="38"/>
      <c r="MLJ39" s="38"/>
      <c r="MLK39" s="38"/>
      <c r="MLL39" s="38"/>
      <c r="MLM39" s="38"/>
      <c r="MLN39" s="38"/>
      <c r="MLO39" s="38"/>
      <c r="MLP39" s="38"/>
      <c r="MLQ39" s="38"/>
      <c r="MLR39" s="38"/>
      <c r="MLS39" s="38"/>
      <c r="MLT39" s="38"/>
      <c r="MLU39" s="38"/>
      <c r="MLV39" s="38"/>
      <c r="MLW39" s="38"/>
      <c r="MLX39" s="38"/>
      <c r="MLY39" s="38"/>
      <c r="MLZ39" s="38"/>
      <c r="MMA39" s="38"/>
      <c r="MMB39" s="38"/>
      <c r="MMC39" s="38"/>
      <c r="MMD39" s="38"/>
      <c r="MME39" s="38"/>
      <c r="MMF39" s="38"/>
      <c r="MMG39" s="38"/>
      <c r="MMH39" s="38"/>
      <c r="MMI39" s="38"/>
      <c r="MMJ39" s="38"/>
      <c r="MMK39" s="38"/>
      <c r="MML39" s="38"/>
      <c r="MMM39" s="38"/>
      <c r="MMN39" s="38"/>
      <c r="MMO39" s="38"/>
      <c r="MMP39" s="38"/>
      <c r="MMQ39" s="38"/>
      <c r="MMR39" s="38"/>
      <c r="MMS39" s="38"/>
      <c r="MMT39" s="38"/>
      <c r="MMU39" s="38"/>
      <c r="MMV39" s="38"/>
      <c r="MMW39" s="38"/>
      <c r="MMX39" s="38"/>
      <c r="MMY39" s="38"/>
      <c r="MMZ39" s="38"/>
      <c r="MNA39" s="38"/>
      <c r="MNB39" s="38"/>
      <c r="MNC39" s="38"/>
      <c r="MND39" s="38"/>
      <c r="MNE39" s="38"/>
      <c r="MNF39" s="38"/>
      <c r="MNG39" s="38"/>
      <c r="MNH39" s="38"/>
      <c r="MNI39" s="38"/>
      <c r="MNJ39" s="38"/>
      <c r="MNK39" s="38"/>
      <c r="MNL39" s="38"/>
      <c r="MNM39" s="38"/>
      <c r="MNN39" s="38"/>
      <c r="MNO39" s="38"/>
      <c r="MNP39" s="38"/>
      <c r="MNQ39" s="38"/>
      <c r="MNR39" s="38"/>
      <c r="MNS39" s="38"/>
      <c r="MNT39" s="38"/>
      <c r="MNU39" s="38"/>
      <c r="MNV39" s="38"/>
      <c r="MNW39" s="38"/>
      <c r="MNX39" s="38"/>
      <c r="MNY39" s="38"/>
      <c r="MNZ39" s="38"/>
      <c r="MOA39" s="38"/>
      <c r="MOB39" s="38"/>
      <c r="MOC39" s="38"/>
      <c r="MOD39" s="38"/>
      <c r="MOE39" s="38"/>
      <c r="MOF39" s="38"/>
      <c r="MOG39" s="38"/>
      <c r="MOH39" s="38"/>
      <c r="MOI39" s="38"/>
      <c r="MOJ39" s="38"/>
      <c r="MOK39" s="38"/>
      <c r="MOL39" s="38"/>
      <c r="MOM39" s="38"/>
      <c r="MON39" s="38"/>
      <c r="MOO39" s="38"/>
      <c r="MOP39" s="38"/>
      <c r="MOQ39" s="38"/>
      <c r="MOR39" s="38"/>
      <c r="MOS39" s="38"/>
      <c r="MOT39" s="38"/>
      <c r="MOU39" s="38"/>
      <c r="MOV39" s="38"/>
      <c r="MOW39" s="38"/>
      <c r="MOX39" s="38"/>
      <c r="MOY39" s="38"/>
      <c r="MOZ39" s="38"/>
      <c r="MPA39" s="38"/>
      <c r="MPB39" s="38"/>
      <c r="MPC39" s="38"/>
      <c r="MPD39" s="38"/>
      <c r="MPE39" s="38"/>
      <c r="MPF39" s="38"/>
      <c r="MPG39" s="38"/>
      <c r="MPH39" s="38"/>
      <c r="MPI39" s="38"/>
      <c r="MPJ39" s="38"/>
      <c r="MPK39" s="38"/>
      <c r="MPL39" s="38"/>
      <c r="MPM39" s="38"/>
      <c r="MPN39" s="38"/>
      <c r="MPO39" s="38"/>
      <c r="MPP39" s="38"/>
      <c r="MPQ39" s="38"/>
      <c r="MPR39" s="38"/>
      <c r="MPS39" s="38"/>
      <c r="MPT39" s="38"/>
      <c r="MPU39" s="38"/>
      <c r="MPV39" s="38"/>
      <c r="MPW39" s="38"/>
      <c r="MPX39" s="38"/>
      <c r="MPY39" s="38"/>
      <c r="MPZ39" s="38"/>
      <c r="MQA39" s="38"/>
      <c r="MQB39" s="38"/>
      <c r="MQC39" s="38"/>
      <c r="MQD39" s="38"/>
      <c r="MQE39" s="38"/>
      <c r="MQF39" s="38"/>
      <c r="MQG39" s="38"/>
      <c r="MQH39" s="38"/>
      <c r="MQI39" s="38"/>
      <c r="MQJ39" s="38"/>
      <c r="MQK39" s="38"/>
      <c r="MQL39" s="38"/>
      <c r="MQM39" s="38"/>
      <c r="MQN39" s="38"/>
      <c r="MQO39" s="38"/>
      <c r="MQP39" s="38"/>
      <c r="MQQ39" s="38"/>
      <c r="MQR39" s="38"/>
      <c r="MQS39" s="38"/>
      <c r="MQT39" s="38"/>
      <c r="MQU39" s="38"/>
      <c r="MQV39" s="38"/>
      <c r="MQW39" s="38"/>
      <c r="MQX39" s="38"/>
      <c r="MQY39" s="38"/>
      <c r="MQZ39" s="38"/>
      <c r="MRA39" s="38"/>
      <c r="MRB39" s="38"/>
      <c r="MRC39" s="38"/>
      <c r="MRD39" s="38"/>
      <c r="MRE39" s="38"/>
      <c r="MRF39" s="38"/>
      <c r="MRG39" s="38"/>
      <c r="MRH39" s="38"/>
      <c r="MRI39" s="38"/>
      <c r="MRJ39" s="38"/>
      <c r="MRK39" s="38"/>
      <c r="MRL39" s="38"/>
      <c r="MRM39" s="38"/>
      <c r="MRN39" s="38"/>
      <c r="MRO39" s="38"/>
      <c r="MRP39" s="38"/>
      <c r="MRQ39" s="38"/>
      <c r="MRR39" s="38"/>
      <c r="MRS39" s="38"/>
      <c r="MRT39" s="38"/>
      <c r="MRU39" s="38"/>
      <c r="MRV39" s="38"/>
      <c r="MRW39" s="38"/>
      <c r="MRX39" s="38"/>
      <c r="MRY39" s="38"/>
      <c r="MRZ39" s="38"/>
      <c r="MSA39" s="38"/>
      <c r="MSB39" s="38"/>
      <c r="MSC39" s="38"/>
      <c r="MSD39" s="38"/>
      <c r="MSE39" s="38"/>
      <c r="MSF39" s="38"/>
      <c r="MSG39" s="38"/>
      <c r="MSH39" s="38"/>
      <c r="MSI39" s="38"/>
      <c r="MSJ39" s="38"/>
      <c r="MSK39" s="38"/>
      <c r="MSL39" s="38"/>
      <c r="MSM39" s="38"/>
      <c r="MSN39" s="38"/>
      <c r="MSO39" s="38"/>
      <c r="MSP39" s="38"/>
      <c r="MSQ39" s="38"/>
      <c r="MSR39" s="38"/>
      <c r="MSS39" s="38"/>
      <c r="MST39" s="38"/>
      <c r="MSU39" s="38"/>
      <c r="MSV39" s="38"/>
      <c r="MSW39" s="38"/>
      <c r="MSX39" s="38"/>
      <c r="MSY39" s="38"/>
      <c r="MSZ39" s="38"/>
      <c r="MTA39" s="38"/>
      <c r="MTB39" s="38"/>
      <c r="MTC39" s="38"/>
      <c r="MTD39" s="38"/>
      <c r="MTE39" s="38"/>
      <c r="MTF39" s="38"/>
      <c r="MTG39" s="38"/>
      <c r="MTH39" s="38"/>
      <c r="MTI39" s="38"/>
      <c r="MTJ39" s="38"/>
      <c r="MTK39" s="38"/>
      <c r="MTL39" s="38"/>
      <c r="MTM39" s="38"/>
      <c r="MTN39" s="38"/>
      <c r="MTO39" s="38"/>
      <c r="MTP39" s="38"/>
      <c r="MTQ39" s="38"/>
      <c r="MTR39" s="38"/>
      <c r="MTS39" s="38"/>
      <c r="MTT39" s="38"/>
      <c r="MTU39" s="38"/>
      <c r="MTV39" s="38"/>
      <c r="MTW39" s="38"/>
      <c r="MTX39" s="38"/>
      <c r="MTY39" s="38"/>
      <c r="MTZ39" s="38"/>
      <c r="MUA39" s="38"/>
      <c r="MUB39" s="38"/>
      <c r="MUC39" s="38"/>
      <c r="MUD39" s="38"/>
      <c r="MUE39" s="38"/>
      <c r="MUF39" s="38"/>
      <c r="MUG39" s="38"/>
      <c r="MUH39" s="38"/>
      <c r="MUI39" s="38"/>
      <c r="MUJ39" s="38"/>
      <c r="MUK39" s="38"/>
      <c r="MUL39" s="38"/>
      <c r="MUM39" s="38"/>
      <c r="MUN39" s="38"/>
      <c r="MUO39" s="38"/>
      <c r="MUP39" s="38"/>
      <c r="MUQ39" s="38"/>
      <c r="MUR39" s="38"/>
      <c r="MUS39" s="38"/>
      <c r="MUT39" s="38"/>
      <c r="MUU39" s="38"/>
      <c r="MUV39" s="38"/>
      <c r="MUW39" s="38"/>
      <c r="MUX39" s="38"/>
      <c r="MUY39" s="38"/>
      <c r="MUZ39" s="38"/>
      <c r="MVA39" s="38"/>
      <c r="MVB39" s="38"/>
      <c r="MVC39" s="38"/>
      <c r="MVD39" s="38"/>
      <c r="MVE39" s="38"/>
      <c r="MVF39" s="38"/>
      <c r="MVG39" s="38"/>
      <c r="MVH39" s="38"/>
      <c r="MVI39" s="38"/>
      <c r="MVJ39" s="38"/>
      <c r="MVK39" s="38"/>
      <c r="MVL39" s="38"/>
      <c r="MVM39" s="38"/>
      <c r="MVN39" s="38"/>
      <c r="MVO39" s="38"/>
      <c r="MVP39" s="38"/>
      <c r="MVQ39" s="38"/>
      <c r="MVR39" s="38"/>
      <c r="MVS39" s="38"/>
      <c r="MVT39" s="38"/>
      <c r="MVU39" s="38"/>
      <c r="MVV39" s="38"/>
      <c r="MVW39" s="38"/>
      <c r="MVX39" s="38"/>
      <c r="MVY39" s="38"/>
      <c r="MVZ39" s="38"/>
      <c r="MWA39" s="38"/>
      <c r="MWB39" s="38"/>
      <c r="MWC39" s="38"/>
      <c r="MWD39" s="38"/>
      <c r="MWE39" s="38"/>
      <c r="MWF39" s="38"/>
      <c r="MWG39" s="38"/>
      <c r="MWH39" s="38"/>
      <c r="MWI39" s="38"/>
      <c r="MWJ39" s="38"/>
      <c r="MWK39" s="38"/>
      <c r="MWL39" s="38"/>
      <c r="MWM39" s="38"/>
      <c r="MWN39" s="38"/>
      <c r="MWO39" s="38"/>
      <c r="MWP39" s="38"/>
      <c r="MWQ39" s="38"/>
      <c r="MWR39" s="38"/>
      <c r="MWS39" s="38"/>
      <c r="MWT39" s="38"/>
      <c r="MWU39" s="38"/>
      <c r="MWV39" s="38"/>
      <c r="MWW39" s="38"/>
      <c r="MWX39" s="38"/>
      <c r="MWY39" s="38"/>
      <c r="MWZ39" s="38"/>
      <c r="MXA39" s="38"/>
      <c r="MXB39" s="38"/>
      <c r="MXC39" s="38"/>
      <c r="MXD39" s="38"/>
      <c r="MXE39" s="38"/>
      <c r="MXF39" s="38"/>
      <c r="MXG39" s="38"/>
      <c r="MXH39" s="38"/>
      <c r="MXI39" s="38"/>
      <c r="MXJ39" s="38"/>
      <c r="MXK39" s="38"/>
      <c r="MXL39" s="38"/>
      <c r="MXM39" s="38"/>
      <c r="MXN39" s="38"/>
      <c r="MXO39" s="38"/>
      <c r="MXP39" s="38"/>
      <c r="MXQ39" s="38"/>
      <c r="MXR39" s="38"/>
      <c r="MXS39" s="38"/>
      <c r="MXT39" s="38"/>
      <c r="MXU39" s="38"/>
      <c r="MXV39" s="38"/>
      <c r="MXW39" s="38"/>
      <c r="MXX39" s="38"/>
      <c r="MXY39" s="38"/>
      <c r="MXZ39" s="38"/>
      <c r="MYA39" s="38"/>
      <c r="MYB39" s="38"/>
      <c r="MYC39" s="38"/>
      <c r="MYD39" s="38"/>
      <c r="MYE39" s="38"/>
      <c r="MYF39" s="38"/>
      <c r="MYG39" s="38"/>
      <c r="MYH39" s="38"/>
      <c r="MYI39" s="38"/>
      <c r="MYJ39" s="38"/>
      <c r="MYK39" s="38"/>
      <c r="MYL39" s="38"/>
      <c r="MYM39" s="38"/>
      <c r="MYN39" s="38"/>
      <c r="MYO39" s="38"/>
      <c r="MYP39" s="38"/>
      <c r="MYQ39" s="38"/>
      <c r="MYR39" s="38"/>
      <c r="MYS39" s="38"/>
      <c r="MYT39" s="38"/>
      <c r="MYU39" s="38"/>
      <c r="MYV39" s="38"/>
      <c r="MYW39" s="38"/>
      <c r="MYX39" s="38"/>
      <c r="MYY39" s="38"/>
      <c r="MYZ39" s="38"/>
      <c r="MZA39" s="38"/>
      <c r="MZB39" s="38"/>
      <c r="MZC39" s="38"/>
      <c r="MZD39" s="38"/>
      <c r="MZE39" s="38"/>
      <c r="MZF39" s="38"/>
      <c r="MZG39" s="38"/>
      <c r="MZH39" s="38"/>
      <c r="MZI39" s="38"/>
      <c r="MZJ39" s="38"/>
      <c r="MZK39" s="38"/>
      <c r="MZL39" s="38"/>
      <c r="MZM39" s="38"/>
      <c r="MZN39" s="38"/>
      <c r="MZO39" s="38"/>
      <c r="MZP39" s="38"/>
      <c r="MZQ39" s="38"/>
      <c r="MZR39" s="38"/>
      <c r="MZS39" s="38"/>
      <c r="MZT39" s="38"/>
      <c r="MZU39" s="38"/>
      <c r="MZV39" s="38"/>
      <c r="MZW39" s="38"/>
      <c r="MZX39" s="38"/>
      <c r="MZY39" s="38"/>
      <c r="MZZ39" s="38"/>
      <c r="NAA39" s="38"/>
      <c r="NAB39" s="38"/>
      <c r="NAC39" s="38"/>
      <c r="NAD39" s="38"/>
      <c r="NAE39" s="38"/>
      <c r="NAF39" s="38"/>
      <c r="NAG39" s="38"/>
      <c r="NAH39" s="38"/>
      <c r="NAI39" s="38"/>
      <c r="NAJ39" s="38"/>
      <c r="NAK39" s="38"/>
      <c r="NAL39" s="38"/>
      <c r="NAM39" s="38"/>
      <c r="NAN39" s="38"/>
      <c r="NAO39" s="38"/>
      <c r="NAP39" s="38"/>
      <c r="NAQ39" s="38"/>
      <c r="NAR39" s="38"/>
      <c r="NAS39" s="38"/>
      <c r="NAT39" s="38"/>
      <c r="NAU39" s="38"/>
      <c r="NAV39" s="38"/>
      <c r="NAW39" s="38"/>
      <c r="NAX39" s="38"/>
      <c r="NAY39" s="38"/>
      <c r="NAZ39" s="38"/>
      <c r="NBA39" s="38"/>
      <c r="NBB39" s="38"/>
      <c r="NBC39" s="38"/>
      <c r="NBD39" s="38"/>
      <c r="NBE39" s="38"/>
      <c r="NBF39" s="38"/>
      <c r="NBG39" s="38"/>
      <c r="NBH39" s="38"/>
      <c r="NBI39" s="38"/>
      <c r="NBJ39" s="38"/>
      <c r="NBK39" s="38"/>
      <c r="NBL39" s="38"/>
      <c r="NBM39" s="38"/>
      <c r="NBN39" s="38"/>
      <c r="NBO39" s="38"/>
      <c r="NBP39" s="38"/>
      <c r="NBQ39" s="38"/>
      <c r="NBR39" s="38"/>
      <c r="NBS39" s="38"/>
      <c r="NBT39" s="38"/>
      <c r="NBU39" s="38"/>
      <c r="NBV39" s="38"/>
      <c r="NBW39" s="38"/>
      <c r="NBX39" s="38"/>
      <c r="NBY39" s="38"/>
      <c r="NBZ39" s="38"/>
      <c r="NCA39" s="38"/>
      <c r="NCB39" s="38"/>
      <c r="NCC39" s="38"/>
      <c r="NCD39" s="38"/>
      <c r="NCE39" s="38"/>
      <c r="NCF39" s="38"/>
      <c r="NCG39" s="38"/>
      <c r="NCH39" s="38"/>
      <c r="NCI39" s="38"/>
      <c r="NCJ39" s="38"/>
      <c r="NCK39" s="38"/>
      <c r="NCL39" s="38"/>
      <c r="NCM39" s="38"/>
      <c r="NCN39" s="38"/>
      <c r="NCO39" s="38"/>
      <c r="NCP39" s="38"/>
      <c r="NCQ39" s="38"/>
      <c r="NCR39" s="38"/>
      <c r="NCS39" s="38"/>
      <c r="NCT39" s="38"/>
      <c r="NCU39" s="38"/>
      <c r="NCV39" s="38"/>
      <c r="NCW39" s="38"/>
      <c r="NCX39" s="38"/>
      <c r="NCY39" s="38"/>
      <c r="NCZ39" s="38"/>
      <c r="NDA39" s="38"/>
      <c r="NDB39" s="38"/>
      <c r="NDC39" s="38"/>
      <c r="NDD39" s="38"/>
      <c r="NDE39" s="38"/>
      <c r="NDF39" s="38"/>
      <c r="NDG39" s="38"/>
      <c r="NDH39" s="38"/>
      <c r="NDI39" s="38"/>
      <c r="NDJ39" s="38"/>
      <c r="NDK39" s="38"/>
      <c r="NDL39" s="38"/>
      <c r="NDM39" s="38"/>
      <c r="NDN39" s="38"/>
      <c r="NDO39" s="38"/>
      <c r="NDP39" s="38"/>
      <c r="NDQ39" s="38"/>
      <c r="NDR39" s="38"/>
      <c r="NDS39" s="38"/>
      <c r="NDT39" s="38"/>
      <c r="NDU39" s="38"/>
      <c r="NDV39" s="38"/>
      <c r="NDW39" s="38"/>
      <c r="NDX39" s="38"/>
      <c r="NDY39" s="38"/>
      <c r="NDZ39" s="38"/>
      <c r="NEA39" s="38"/>
      <c r="NEB39" s="38"/>
      <c r="NEC39" s="38"/>
      <c r="NED39" s="38"/>
      <c r="NEE39" s="38"/>
      <c r="NEF39" s="38"/>
      <c r="NEG39" s="38"/>
      <c r="NEH39" s="38"/>
      <c r="NEI39" s="38"/>
      <c r="NEJ39" s="38"/>
      <c r="NEK39" s="38"/>
      <c r="NEL39" s="38"/>
      <c r="NEM39" s="38"/>
      <c r="NEN39" s="38"/>
      <c r="NEO39" s="38"/>
      <c r="NEP39" s="38"/>
      <c r="NEQ39" s="38"/>
      <c r="NER39" s="38"/>
      <c r="NES39" s="38"/>
      <c r="NET39" s="38"/>
      <c r="NEU39" s="38"/>
      <c r="NEV39" s="38"/>
      <c r="NEW39" s="38"/>
      <c r="NEX39" s="38"/>
      <c r="NEY39" s="38"/>
      <c r="NEZ39" s="38"/>
      <c r="NFA39" s="38"/>
      <c r="NFB39" s="38"/>
      <c r="NFC39" s="38"/>
      <c r="NFD39" s="38"/>
      <c r="NFE39" s="38"/>
      <c r="NFF39" s="38"/>
      <c r="NFG39" s="38"/>
      <c r="NFH39" s="38"/>
      <c r="NFI39" s="38"/>
      <c r="NFJ39" s="38"/>
      <c r="NFK39" s="38"/>
      <c r="NFL39" s="38"/>
      <c r="NFM39" s="38"/>
      <c r="NFN39" s="38"/>
      <c r="NFO39" s="38"/>
      <c r="NFP39" s="38"/>
      <c r="NFQ39" s="38"/>
      <c r="NFR39" s="38"/>
      <c r="NFS39" s="38"/>
      <c r="NFT39" s="38"/>
      <c r="NFU39" s="38"/>
      <c r="NFV39" s="38"/>
      <c r="NFW39" s="38"/>
      <c r="NFX39" s="38"/>
      <c r="NFY39" s="38"/>
      <c r="NFZ39" s="38"/>
      <c r="NGA39" s="38"/>
      <c r="NGB39" s="38"/>
      <c r="NGC39" s="38"/>
      <c r="NGD39" s="38"/>
      <c r="NGE39" s="38"/>
      <c r="NGF39" s="38"/>
      <c r="NGG39" s="38"/>
      <c r="NGH39" s="38"/>
      <c r="NGI39" s="38"/>
      <c r="NGJ39" s="38"/>
      <c r="NGK39" s="38"/>
      <c r="NGL39" s="38"/>
      <c r="NGM39" s="38"/>
      <c r="NGN39" s="38"/>
      <c r="NGO39" s="38"/>
      <c r="NGP39" s="38"/>
      <c r="NGQ39" s="38"/>
      <c r="NGR39" s="38"/>
      <c r="NGS39" s="38"/>
      <c r="NGT39" s="38"/>
      <c r="NGU39" s="38"/>
      <c r="NGV39" s="38"/>
      <c r="NGW39" s="38"/>
      <c r="NGX39" s="38"/>
      <c r="NGY39" s="38"/>
      <c r="NGZ39" s="38"/>
      <c r="NHA39" s="38"/>
      <c r="NHB39" s="38"/>
      <c r="NHC39" s="38"/>
      <c r="NHD39" s="38"/>
      <c r="NHE39" s="38"/>
      <c r="NHF39" s="38"/>
      <c r="NHG39" s="38"/>
      <c r="NHH39" s="38"/>
      <c r="NHI39" s="38"/>
      <c r="NHJ39" s="38"/>
      <c r="NHK39" s="38"/>
      <c r="NHL39" s="38"/>
      <c r="NHM39" s="38"/>
      <c r="NHN39" s="38"/>
      <c r="NHO39" s="38"/>
      <c r="NHP39" s="38"/>
      <c r="NHQ39" s="38"/>
      <c r="NHR39" s="38"/>
      <c r="NHS39" s="38"/>
      <c r="NHT39" s="38"/>
      <c r="NHU39" s="38"/>
      <c r="NHV39" s="38"/>
      <c r="NHW39" s="38"/>
      <c r="NHX39" s="38"/>
      <c r="NHY39" s="38"/>
      <c r="NHZ39" s="38"/>
      <c r="NIA39" s="38"/>
      <c r="NIB39" s="38"/>
      <c r="NIC39" s="38"/>
      <c r="NID39" s="38"/>
      <c r="NIE39" s="38"/>
      <c r="NIF39" s="38"/>
      <c r="NIG39" s="38"/>
      <c r="NIH39" s="38"/>
      <c r="NII39" s="38"/>
      <c r="NIJ39" s="38"/>
      <c r="NIK39" s="38"/>
      <c r="NIL39" s="38"/>
      <c r="NIM39" s="38"/>
      <c r="NIN39" s="38"/>
      <c r="NIO39" s="38"/>
      <c r="NIP39" s="38"/>
      <c r="NIQ39" s="38"/>
      <c r="NIR39" s="38"/>
      <c r="NIS39" s="38"/>
      <c r="NIT39" s="38"/>
      <c r="NIU39" s="38"/>
      <c r="NIV39" s="38"/>
      <c r="NIW39" s="38"/>
      <c r="NIX39" s="38"/>
      <c r="NIY39" s="38"/>
      <c r="NIZ39" s="38"/>
      <c r="NJA39" s="38"/>
      <c r="NJB39" s="38"/>
      <c r="NJC39" s="38"/>
      <c r="NJD39" s="38"/>
      <c r="NJE39" s="38"/>
      <c r="NJF39" s="38"/>
      <c r="NJG39" s="38"/>
      <c r="NJH39" s="38"/>
      <c r="NJI39" s="38"/>
      <c r="NJJ39" s="38"/>
      <c r="NJK39" s="38"/>
      <c r="NJL39" s="38"/>
      <c r="NJM39" s="38"/>
      <c r="NJN39" s="38"/>
      <c r="NJO39" s="38"/>
      <c r="NJP39" s="38"/>
      <c r="NJQ39" s="38"/>
      <c r="NJR39" s="38"/>
      <c r="NJS39" s="38"/>
      <c r="NJT39" s="38"/>
      <c r="NJU39" s="38"/>
      <c r="NJV39" s="38"/>
      <c r="NJW39" s="38"/>
      <c r="NJX39" s="38"/>
      <c r="NJY39" s="38"/>
      <c r="NJZ39" s="38"/>
      <c r="NKA39" s="38"/>
      <c r="NKB39" s="38"/>
      <c r="NKC39" s="38"/>
      <c r="NKD39" s="38"/>
      <c r="NKE39" s="38"/>
      <c r="NKF39" s="38"/>
      <c r="NKG39" s="38"/>
      <c r="NKH39" s="38"/>
      <c r="NKI39" s="38"/>
      <c r="NKJ39" s="38"/>
      <c r="NKK39" s="38"/>
      <c r="NKL39" s="38"/>
      <c r="NKM39" s="38"/>
      <c r="NKN39" s="38"/>
      <c r="NKO39" s="38"/>
      <c r="NKP39" s="38"/>
      <c r="NKQ39" s="38"/>
      <c r="NKR39" s="38"/>
      <c r="NKS39" s="38"/>
      <c r="NKT39" s="38"/>
      <c r="NKU39" s="38"/>
      <c r="NKV39" s="38"/>
      <c r="NKW39" s="38"/>
      <c r="NKX39" s="38"/>
      <c r="NKY39" s="38"/>
      <c r="NKZ39" s="38"/>
      <c r="NLA39" s="38"/>
      <c r="NLB39" s="38"/>
      <c r="NLC39" s="38"/>
      <c r="NLD39" s="38"/>
      <c r="NLE39" s="38"/>
      <c r="NLF39" s="38"/>
      <c r="NLG39" s="38"/>
      <c r="NLH39" s="38"/>
      <c r="NLI39" s="38"/>
      <c r="NLJ39" s="38"/>
      <c r="NLK39" s="38"/>
      <c r="NLL39" s="38"/>
      <c r="NLM39" s="38"/>
      <c r="NLN39" s="38"/>
      <c r="NLO39" s="38"/>
      <c r="NLP39" s="38"/>
      <c r="NLQ39" s="38"/>
      <c r="NLR39" s="38"/>
      <c r="NLS39" s="38"/>
      <c r="NLT39" s="38"/>
      <c r="NLU39" s="38"/>
      <c r="NLV39" s="38"/>
      <c r="NLW39" s="38"/>
      <c r="NLX39" s="38"/>
      <c r="NLY39" s="38"/>
      <c r="NLZ39" s="38"/>
      <c r="NMA39" s="38"/>
      <c r="NMB39" s="38"/>
      <c r="NMC39" s="38"/>
      <c r="NMD39" s="38"/>
      <c r="NME39" s="38"/>
      <c r="NMF39" s="38"/>
      <c r="NMG39" s="38"/>
      <c r="NMH39" s="38"/>
      <c r="NMI39" s="38"/>
      <c r="NMJ39" s="38"/>
      <c r="NMK39" s="38"/>
      <c r="NML39" s="38"/>
      <c r="NMM39" s="38"/>
      <c r="NMN39" s="38"/>
      <c r="NMO39" s="38"/>
      <c r="NMP39" s="38"/>
      <c r="NMQ39" s="38"/>
      <c r="NMR39" s="38"/>
      <c r="NMS39" s="38"/>
      <c r="NMT39" s="38"/>
      <c r="NMU39" s="38"/>
      <c r="NMV39" s="38"/>
      <c r="NMW39" s="38"/>
      <c r="NMX39" s="38"/>
      <c r="NMY39" s="38"/>
      <c r="NMZ39" s="38"/>
      <c r="NNA39" s="38"/>
      <c r="NNB39" s="38"/>
      <c r="NNC39" s="38"/>
      <c r="NND39" s="38"/>
      <c r="NNE39" s="38"/>
      <c r="NNF39" s="38"/>
      <c r="NNG39" s="38"/>
      <c r="NNH39" s="38"/>
      <c r="NNI39" s="38"/>
      <c r="NNJ39" s="38"/>
      <c r="NNK39" s="38"/>
      <c r="NNL39" s="38"/>
      <c r="NNM39" s="38"/>
      <c r="NNN39" s="38"/>
      <c r="NNO39" s="38"/>
      <c r="NNP39" s="38"/>
      <c r="NNQ39" s="38"/>
      <c r="NNR39" s="38"/>
      <c r="NNS39" s="38"/>
      <c r="NNT39" s="38"/>
      <c r="NNU39" s="38"/>
      <c r="NNV39" s="38"/>
      <c r="NNW39" s="38"/>
      <c r="NNX39" s="38"/>
      <c r="NNY39" s="38"/>
      <c r="NNZ39" s="38"/>
      <c r="NOA39" s="38"/>
      <c r="NOB39" s="38"/>
      <c r="NOC39" s="38"/>
      <c r="NOD39" s="38"/>
      <c r="NOE39" s="38"/>
      <c r="NOF39" s="38"/>
      <c r="NOG39" s="38"/>
      <c r="NOH39" s="38"/>
      <c r="NOI39" s="38"/>
      <c r="NOJ39" s="38"/>
      <c r="NOK39" s="38"/>
      <c r="NOL39" s="38"/>
      <c r="NOM39" s="38"/>
      <c r="NON39" s="38"/>
      <c r="NOO39" s="38"/>
      <c r="NOP39" s="38"/>
      <c r="NOQ39" s="38"/>
      <c r="NOR39" s="38"/>
      <c r="NOS39" s="38"/>
      <c r="NOT39" s="38"/>
      <c r="NOU39" s="38"/>
      <c r="NOV39" s="38"/>
      <c r="NOW39" s="38"/>
      <c r="NOX39" s="38"/>
      <c r="NOY39" s="38"/>
      <c r="NOZ39" s="38"/>
      <c r="NPA39" s="38"/>
      <c r="NPB39" s="38"/>
      <c r="NPC39" s="38"/>
      <c r="NPD39" s="38"/>
      <c r="NPE39" s="38"/>
      <c r="NPF39" s="38"/>
      <c r="NPG39" s="38"/>
      <c r="NPH39" s="38"/>
      <c r="NPI39" s="38"/>
      <c r="NPJ39" s="38"/>
      <c r="NPK39" s="38"/>
      <c r="NPL39" s="38"/>
      <c r="NPM39" s="38"/>
      <c r="NPN39" s="38"/>
      <c r="NPO39" s="38"/>
      <c r="NPP39" s="38"/>
      <c r="NPQ39" s="38"/>
      <c r="NPR39" s="38"/>
      <c r="NPS39" s="38"/>
      <c r="NPT39" s="38"/>
      <c r="NPU39" s="38"/>
      <c r="NPV39" s="38"/>
      <c r="NPW39" s="38"/>
      <c r="NPX39" s="38"/>
      <c r="NPY39" s="38"/>
      <c r="NPZ39" s="38"/>
      <c r="NQA39" s="38"/>
      <c r="NQB39" s="38"/>
      <c r="NQC39" s="38"/>
      <c r="NQD39" s="38"/>
      <c r="NQE39" s="38"/>
      <c r="NQF39" s="38"/>
      <c r="NQG39" s="38"/>
      <c r="NQH39" s="38"/>
      <c r="NQI39" s="38"/>
      <c r="NQJ39" s="38"/>
      <c r="NQK39" s="38"/>
      <c r="NQL39" s="38"/>
      <c r="NQM39" s="38"/>
      <c r="NQN39" s="38"/>
      <c r="NQO39" s="38"/>
      <c r="NQP39" s="38"/>
      <c r="NQQ39" s="38"/>
      <c r="NQR39" s="38"/>
      <c r="NQS39" s="38"/>
      <c r="NQT39" s="38"/>
      <c r="NQU39" s="38"/>
      <c r="NQV39" s="38"/>
      <c r="NQW39" s="38"/>
      <c r="NQX39" s="38"/>
      <c r="NQY39" s="38"/>
      <c r="NQZ39" s="38"/>
      <c r="NRA39" s="38"/>
      <c r="NRB39" s="38"/>
      <c r="NRC39" s="38"/>
      <c r="NRD39" s="38"/>
      <c r="NRE39" s="38"/>
      <c r="NRF39" s="38"/>
      <c r="NRG39" s="38"/>
      <c r="NRH39" s="38"/>
      <c r="NRI39" s="38"/>
      <c r="NRJ39" s="38"/>
      <c r="NRK39" s="38"/>
      <c r="NRL39" s="38"/>
      <c r="NRM39" s="38"/>
      <c r="NRN39" s="38"/>
      <c r="NRO39" s="38"/>
      <c r="NRP39" s="38"/>
      <c r="NRQ39" s="38"/>
      <c r="NRR39" s="38"/>
      <c r="NRS39" s="38"/>
      <c r="NRT39" s="38"/>
      <c r="NRU39" s="38"/>
      <c r="NRV39" s="38"/>
      <c r="NRW39" s="38"/>
      <c r="NRX39" s="38"/>
      <c r="NRY39" s="38"/>
      <c r="NRZ39" s="38"/>
      <c r="NSA39" s="38"/>
      <c r="NSB39" s="38"/>
      <c r="NSC39" s="38"/>
      <c r="NSD39" s="38"/>
      <c r="NSE39" s="38"/>
      <c r="NSF39" s="38"/>
      <c r="NSG39" s="38"/>
      <c r="NSH39" s="38"/>
      <c r="NSI39" s="38"/>
      <c r="NSJ39" s="38"/>
      <c r="NSK39" s="38"/>
      <c r="NSL39" s="38"/>
      <c r="NSM39" s="38"/>
      <c r="NSN39" s="38"/>
      <c r="NSO39" s="38"/>
      <c r="NSP39" s="38"/>
      <c r="NSQ39" s="38"/>
      <c r="NSR39" s="38"/>
      <c r="NSS39" s="38"/>
      <c r="NST39" s="38"/>
      <c r="NSU39" s="38"/>
      <c r="NSV39" s="38"/>
      <c r="NSW39" s="38"/>
      <c r="NSX39" s="38"/>
      <c r="NSY39" s="38"/>
      <c r="NSZ39" s="38"/>
      <c r="NTA39" s="38"/>
      <c r="NTB39" s="38"/>
      <c r="NTC39" s="38"/>
      <c r="NTD39" s="38"/>
      <c r="NTE39" s="38"/>
      <c r="NTF39" s="38"/>
      <c r="NTG39" s="38"/>
      <c r="NTH39" s="38"/>
      <c r="NTI39" s="38"/>
      <c r="NTJ39" s="38"/>
      <c r="NTK39" s="38"/>
      <c r="NTL39" s="38"/>
      <c r="NTM39" s="38"/>
      <c r="NTN39" s="38"/>
      <c r="NTO39" s="38"/>
      <c r="NTP39" s="38"/>
      <c r="NTQ39" s="38"/>
      <c r="NTR39" s="38"/>
      <c r="NTS39" s="38"/>
      <c r="NTT39" s="38"/>
      <c r="NTU39" s="38"/>
      <c r="NTV39" s="38"/>
      <c r="NTW39" s="38"/>
      <c r="NTX39" s="38"/>
      <c r="NTY39" s="38"/>
      <c r="NTZ39" s="38"/>
      <c r="NUA39" s="38"/>
      <c r="NUB39" s="38"/>
      <c r="NUC39" s="38"/>
      <c r="NUD39" s="38"/>
      <c r="NUE39" s="38"/>
      <c r="NUF39" s="38"/>
      <c r="NUG39" s="38"/>
      <c r="NUH39" s="38"/>
      <c r="NUI39" s="38"/>
      <c r="NUJ39" s="38"/>
      <c r="NUK39" s="38"/>
      <c r="NUL39" s="38"/>
      <c r="NUM39" s="38"/>
      <c r="NUN39" s="38"/>
      <c r="NUO39" s="38"/>
      <c r="NUP39" s="38"/>
      <c r="NUQ39" s="38"/>
      <c r="NUR39" s="38"/>
      <c r="NUS39" s="38"/>
      <c r="NUT39" s="38"/>
      <c r="NUU39" s="38"/>
      <c r="NUV39" s="38"/>
      <c r="NUW39" s="38"/>
      <c r="NUX39" s="38"/>
      <c r="NUY39" s="38"/>
      <c r="NUZ39" s="38"/>
      <c r="NVA39" s="38"/>
      <c r="NVB39" s="38"/>
      <c r="NVC39" s="38"/>
      <c r="NVD39" s="38"/>
      <c r="NVE39" s="38"/>
      <c r="NVF39" s="38"/>
      <c r="NVG39" s="38"/>
      <c r="NVH39" s="38"/>
      <c r="NVI39" s="38"/>
      <c r="NVJ39" s="38"/>
      <c r="NVK39" s="38"/>
      <c r="NVL39" s="38"/>
      <c r="NVM39" s="38"/>
      <c r="NVN39" s="38"/>
      <c r="NVO39" s="38"/>
      <c r="NVP39" s="38"/>
      <c r="NVQ39" s="38"/>
      <c r="NVR39" s="38"/>
      <c r="NVS39" s="38"/>
      <c r="NVT39" s="38"/>
      <c r="NVU39" s="38"/>
      <c r="NVV39" s="38"/>
      <c r="NVW39" s="38"/>
      <c r="NVX39" s="38"/>
      <c r="NVY39" s="38"/>
      <c r="NVZ39" s="38"/>
      <c r="NWA39" s="38"/>
      <c r="NWB39" s="38"/>
      <c r="NWC39" s="38"/>
      <c r="NWD39" s="38"/>
      <c r="NWE39" s="38"/>
      <c r="NWF39" s="38"/>
      <c r="NWG39" s="38"/>
      <c r="NWH39" s="38"/>
      <c r="NWI39" s="38"/>
      <c r="NWJ39" s="38"/>
      <c r="NWK39" s="38"/>
      <c r="NWL39" s="38"/>
      <c r="NWM39" s="38"/>
      <c r="NWN39" s="38"/>
      <c r="NWO39" s="38"/>
      <c r="NWP39" s="38"/>
      <c r="NWQ39" s="38"/>
      <c r="NWR39" s="38"/>
      <c r="NWS39" s="38"/>
      <c r="NWT39" s="38"/>
      <c r="NWU39" s="38"/>
      <c r="NWV39" s="38"/>
      <c r="NWW39" s="38"/>
      <c r="NWX39" s="38"/>
      <c r="NWY39" s="38"/>
      <c r="NWZ39" s="38"/>
      <c r="NXA39" s="38"/>
      <c r="NXB39" s="38"/>
      <c r="NXC39" s="38"/>
      <c r="NXD39" s="38"/>
      <c r="NXE39" s="38"/>
      <c r="NXF39" s="38"/>
      <c r="NXG39" s="38"/>
      <c r="NXH39" s="38"/>
      <c r="NXI39" s="38"/>
      <c r="NXJ39" s="38"/>
      <c r="NXK39" s="38"/>
      <c r="NXL39" s="38"/>
      <c r="NXM39" s="38"/>
      <c r="NXN39" s="38"/>
      <c r="NXO39" s="38"/>
      <c r="NXP39" s="38"/>
      <c r="NXQ39" s="38"/>
      <c r="NXR39" s="38"/>
      <c r="NXS39" s="38"/>
      <c r="NXT39" s="38"/>
      <c r="NXU39" s="38"/>
      <c r="NXV39" s="38"/>
      <c r="NXW39" s="38"/>
      <c r="NXX39" s="38"/>
      <c r="NXY39" s="38"/>
      <c r="NXZ39" s="38"/>
      <c r="NYA39" s="38"/>
      <c r="NYB39" s="38"/>
      <c r="NYC39" s="38"/>
      <c r="NYD39" s="38"/>
      <c r="NYE39" s="38"/>
      <c r="NYF39" s="38"/>
      <c r="NYG39" s="38"/>
      <c r="NYH39" s="38"/>
      <c r="NYI39" s="38"/>
      <c r="NYJ39" s="38"/>
      <c r="NYK39" s="38"/>
      <c r="NYL39" s="38"/>
      <c r="NYM39" s="38"/>
      <c r="NYN39" s="38"/>
      <c r="NYO39" s="38"/>
      <c r="NYP39" s="38"/>
      <c r="NYQ39" s="38"/>
      <c r="NYR39" s="38"/>
      <c r="NYS39" s="38"/>
      <c r="NYT39" s="38"/>
      <c r="NYU39" s="38"/>
      <c r="NYV39" s="38"/>
      <c r="NYW39" s="38"/>
      <c r="NYX39" s="38"/>
      <c r="NYY39" s="38"/>
      <c r="NYZ39" s="38"/>
      <c r="NZA39" s="38"/>
      <c r="NZB39" s="38"/>
      <c r="NZC39" s="38"/>
      <c r="NZD39" s="38"/>
      <c r="NZE39" s="38"/>
      <c r="NZF39" s="38"/>
      <c r="NZG39" s="38"/>
      <c r="NZH39" s="38"/>
      <c r="NZI39" s="38"/>
      <c r="NZJ39" s="38"/>
      <c r="NZK39" s="38"/>
      <c r="NZL39" s="38"/>
      <c r="NZM39" s="38"/>
      <c r="NZN39" s="38"/>
      <c r="NZO39" s="38"/>
      <c r="NZP39" s="38"/>
      <c r="NZQ39" s="38"/>
      <c r="NZR39" s="38"/>
      <c r="NZS39" s="38"/>
      <c r="NZT39" s="38"/>
      <c r="NZU39" s="38"/>
      <c r="NZV39" s="38"/>
      <c r="NZW39" s="38"/>
      <c r="NZX39" s="38"/>
      <c r="NZY39" s="38"/>
      <c r="NZZ39" s="38"/>
      <c r="OAA39" s="38"/>
      <c r="OAB39" s="38"/>
      <c r="OAC39" s="38"/>
      <c r="OAD39" s="38"/>
      <c r="OAE39" s="38"/>
      <c r="OAF39" s="38"/>
      <c r="OAG39" s="38"/>
      <c r="OAH39" s="38"/>
      <c r="OAI39" s="38"/>
      <c r="OAJ39" s="38"/>
      <c r="OAK39" s="38"/>
      <c r="OAL39" s="38"/>
      <c r="OAM39" s="38"/>
      <c r="OAN39" s="38"/>
      <c r="OAO39" s="38"/>
      <c r="OAP39" s="38"/>
      <c r="OAQ39" s="38"/>
      <c r="OAR39" s="38"/>
      <c r="OAS39" s="38"/>
      <c r="OAT39" s="38"/>
      <c r="OAU39" s="38"/>
      <c r="OAV39" s="38"/>
      <c r="OAW39" s="38"/>
      <c r="OAX39" s="38"/>
      <c r="OAY39" s="38"/>
      <c r="OAZ39" s="38"/>
      <c r="OBA39" s="38"/>
      <c r="OBB39" s="38"/>
      <c r="OBC39" s="38"/>
      <c r="OBD39" s="38"/>
      <c r="OBE39" s="38"/>
      <c r="OBF39" s="38"/>
      <c r="OBG39" s="38"/>
      <c r="OBH39" s="38"/>
      <c r="OBI39" s="38"/>
      <c r="OBJ39" s="38"/>
      <c r="OBK39" s="38"/>
      <c r="OBL39" s="38"/>
      <c r="OBM39" s="38"/>
      <c r="OBN39" s="38"/>
      <c r="OBO39" s="38"/>
      <c r="OBP39" s="38"/>
      <c r="OBQ39" s="38"/>
      <c r="OBR39" s="38"/>
      <c r="OBS39" s="38"/>
      <c r="OBT39" s="38"/>
      <c r="OBU39" s="38"/>
      <c r="OBV39" s="38"/>
      <c r="OBW39" s="38"/>
      <c r="OBX39" s="38"/>
      <c r="OBY39" s="38"/>
      <c r="OBZ39" s="38"/>
      <c r="OCA39" s="38"/>
      <c r="OCB39" s="38"/>
      <c r="OCC39" s="38"/>
      <c r="OCD39" s="38"/>
      <c r="OCE39" s="38"/>
      <c r="OCF39" s="38"/>
      <c r="OCG39" s="38"/>
      <c r="OCH39" s="38"/>
      <c r="OCI39" s="38"/>
      <c r="OCJ39" s="38"/>
      <c r="OCK39" s="38"/>
      <c r="OCL39" s="38"/>
      <c r="OCM39" s="38"/>
      <c r="OCN39" s="38"/>
      <c r="OCO39" s="38"/>
      <c r="OCP39" s="38"/>
      <c r="OCQ39" s="38"/>
      <c r="OCR39" s="38"/>
      <c r="OCS39" s="38"/>
      <c r="OCT39" s="38"/>
      <c r="OCU39" s="38"/>
      <c r="OCV39" s="38"/>
      <c r="OCW39" s="38"/>
      <c r="OCX39" s="38"/>
      <c r="OCY39" s="38"/>
      <c r="OCZ39" s="38"/>
      <c r="ODA39" s="38"/>
      <c r="ODB39" s="38"/>
      <c r="ODC39" s="38"/>
      <c r="ODD39" s="38"/>
      <c r="ODE39" s="38"/>
      <c r="ODF39" s="38"/>
      <c r="ODG39" s="38"/>
      <c r="ODH39" s="38"/>
      <c r="ODI39" s="38"/>
      <c r="ODJ39" s="38"/>
      <c r="ODK39" s="38"/>
      <c r="ODL39" s="38"/>
      <c r="ODM39" s="38"/>
      <c r="ODN39" s="38"/>
      <c r="ODO39" s="38"/>
      <c r="ODP39" s="38"/>
      <c r="ODQ39" s="38"/>
      <c r="ODR39" s="38"/>
      <c r="ODS39" s="38"/>
      <c r="ODT39" s="38"/>
      <c r="ODU39" s="38"/>
      <c r="ODV39" s="38"/>
      <c r="ODW39" s="38"/>
      <c r="ODX39" s="38"/>
      <c r="ODY39" s="38"/>
      <c r="ODZ39" s="38"/>
      <c r="OEA39" s="38"/>
      <c r="OEB39" s="38"/>
      <c r="OEC39" s="38"/>
      <c r="OED39" s="38"/>
      <c r="OEE39" s="38"/>
      <c r="OEF39" s="38"/>
      <c r="OEG39" s="38"/>
      <c r="OEH39" s="38"/>
      <c r="OEI39" s="38"/>
      <c r="OEJ39" s="38"/>
      <c r="OEK39" s="38"/>
      <c r="OEL39" s="38"/>
      <c r="OEM39" s="38"/>
      <c r="OEN39" s="38"/>
      <c r="OEO39" s="38"/>
      <c r="OEP39" s="38"/>
      <c r="OEQ39" s="38"/>
      <c r="OER39" s="38"/>
      <c r="OES39" s="38"/>
      <c r="OET39" s="38"/>
      <c r="OEU39" s="38"/>
      <c r="OEV39" s="38"/>
      <c r="OEW39" s="38"/>
      <c r="OEX39" s="38"/>
      <c r="OEY39" s="38"/>
      <c r="OEZ39" s="38"/>
      <c r="OFA39" s="38"/>
      <c r="OFB39" s="38"/>
      <c r="OFC39" s="38"/>
      <c r="OFD39" s="38"/>
      <c r="OFE39" s="38"/>
      <c r="OFF39" s="38"/>
      <c r="OFG39" s="38"/>
      <c r="OFH39" s="38"/>
      <c r="OFI39" s="38"/>
      <c r="OFJ39" s="38"/>
      <c r="OFK39" s="38"/>
      <c r="OFL39" s="38"/>
      <c r="OFM39" s="38"/>
      <c r="OFN39" s="38"/>
      <c r="OFO39" s="38"/>
      <c r="OFP39" s="38"/>
      <c r="OFQ39" s="38"/>
      <c r="OFR39" s="38"/>
      <c r="OFS39" s="38"/>
      <c r="OFT39" s="38"/>
      <c r="OFU39" s="38"/>
      <c r="OFV39" s="38"/>
      <c r="OFW39" s="38"/>
      <c r="OFX39" s="38"/>
      <c r="OFY39" s="38"/>
      <c r="OFZ39" s="38"/>
      <c r="OGA39" s="38"/>
      <c r="OGB39" s="38"/>
      <c r="OGC39" s="38"/>
      <c r="OGD39" s="38"/>
      <c r="OGE39" s="38"/>
      <c r="OGF39" s="38"/>
      <c r="OGG39" s="38"/>
      <c r="OGH39" s="38"/>
      <c r="OGI39" s="38"/>
      <c r="OGJ39" s="38"/>
      <c r="OGK39" s="38"/>
      <c r="OGL39" s="38"/>
      <c r="OGM39" s="38"/>
      <c r="OGN39" s="38"/>
      <c r="OGO39" s="38"/>
      <c r="OGP39" s="38"/>
      <c r="OGQ39" s="38"/>
      <c r="OGR39" s="38"/>
      <c r="OGS39" s="38"/>
      <c r="OGT39" s="38"/>
      <c r="OGU39" s="38"/>
      <c r="OGV39" s="38"/>
      <c r="OGW39" s="38"/>
      <c r="OGX39" s="38"/>
      <c r="OGY39" s="38"/>
      <c r="OGZ39" s="38"/>
      <c r="OHA39" s="38"/>
      <c r="OHB39" s="38"/>
      <c r="OHC39" s="38"/>
      <c r="OHD39" s="38"/>
      <c r="OHE39" s="38"/>
      <c r="OHF39" s="38"/>
      <c r="OHG39" s="38"/>
      <c r="OHH39" s="38"/>
      <c r="OHI39" s="38"/>
      <c r="OHJ39" s="38"/>
      <c r="OHK39" s="38"/>
      <c r="OHL39" s="38"/>
      <c r="OHM39" s="38"/>
      <c r="OHN39" s="38"/>
      <c r="OHO39" s="38"/>
      <c r="OHP39" s="38"/>
      <c r="OHQ39" s="38"/>
      <c r="OHR39" s="38"/>
      <c r="OHS39" s="38"/>
      <c r="OHT39" s="38"/>
      <c r="OHU39" s="38"/>
      <c r="OHV39" s="38"/>
      <c r="OHW39" s="38"/>
      <c r="OHX39" s="38"/>
      <c r="OHY39" s="38"/>
      <c r="OHZ39" s="38"/>
      <c r="OIA39" s="38"/>
      <c r="OIB39" s="38"/>
      <c r="OIC39" s="38"/>
      <c r="OID39" s="38"/>
      <c r="OIE39" s="38"/>
      <c r="OIF39" s="38"/>
      <c r="OIG39" s="38"/>
      <c r="OIH39" s="38"/>
      <c r="OII39" s="38"/>
      <c r="OIJ39" s="38"/>
      <c r="OIK39" s="38"/>
      <c r="OIL39" s="38"/>
      <c r="OIM39" s="38"/>
      <c r="OIN39" s="38"/>
      <c r="OIO39" s="38"/>
      <c r="OIP39" s="38"/>
      <c r="OIQ39" s="38"/>
      <c r="OIR39" s="38"/>
      <c r="OIS39" s="38"/>
      <c r="OIT39" s="38"/>
      <c r="OIU39" s="38"/>
      <c r="OIV39" s="38"/>
      <c r="OIW39" s="38"/>
      <c r="OIX39" s="38"/>
      <c r="OIY39" s="38"/>
      <c r="OIZ39" s="38"/>
      <c r="OJA39" s="38"/>
      <c r="OJB39" s="38"/>
      <c r="OJC39" s="38"/>
      <c r="OJD39" s="38"/>
      <c r="OJE39" s="38"/>
      <c r="OJF39" s="38"/>
      <c r="OJG39" s="38"/>
      <c r="OJH39" s="38"/>
      <c r="OJI39" s="38"/>
      <c r="OJJ39" s="38"/>
      <c r="OJK39" s="38"/>
      <c r="OJL39" s="38"/>
      <c r="OJM39" s="38"/>
      <c r="OJN39" s="38"/>
      <c r="OJO39" s="38"/>
      <c r="OJP39" s="38"/>
      <c r="OJQ39" s="38"/>
      <c r="OJR39" s="38"/>
      <c r="OJS39" s="38"/>
      <c r="OJT39" s="38"/>
      <c r="OJU39" s="38"/>
      <c r="OJV39" s="38"/>
      <c r="OJW39" s="38"/>
      <c r="OJX39" s="38"/>
      <c r="OJY39" s="38"/>
      <c r="OJZ39" s="38"/>
      <c r="OKA39" s="38"/>
      <c r="OKB39" s="38"/>
      <c r="OKC39" s="38"/>
      <c r="OKD39" s="38"/>
      <c r="OKE39" s="38"/>
      <c r="OKF39" s="38"/>
      <c r="OKG39" s="38"/>
      <c r="OKH39" s="38"/>
      <c r="OKI39" s="38"/>
      <c r="OKJ39" s="38"/>
      <c r="OKK39" s="38"/>
      <c r="OKL39" s="38"/>
      <c r="OKM39" s="38"/>
      <c r="OKN39" s="38"/>
      <c r="OKO39" s="38"/>
      <c r="OKP39" s="38"/>
      <c r="OKQ39" s="38"/>
      <c r="OKR39" s="38"/>
      <c r="OKS39" s="38"/>
      <c r="OKT39" s="38"/>
      <c r="OKU39" s="38"/>
      <c r="OKV39" s="38"/>
      <c r="OKW39" s="38"/>
      <c r="OKX39" s="38"/>
      <c r="OKY39" s="38"/>
      <c r="OKZ39" s="38"/>
      <c r="OLA39" s="38"/>
      <c r="OLB39" s="38"/>
      <c r="OLC39" s="38"/>
      <c r="OLD39" s="38"/>
      <c r="OLE39" s="38"/>
      <c r="OLF39" s="38"/>
      <c r="OLG39" s="38"/>
      <c r="OLH39" s="38"/>
      <c r="OLI39" s="38"/>
      <c r="OLJ39" s="38"/>
      <c r="OLK39" s="38"/>
      <c r="OLL39" s="38"/>
      <c r="OLM39" s="38"/>
      <c r="OLN39" s="38"/>
      <c r="OLO39" s="38"/>
      <c r="OLP39" s="38"/>
      <c r="OLQ39" s="38"/>
      <c r="OLR39" s="38"/>
      <c r="OLS39" s="38"/>
      <c r="OLT39" s="38"/>
      <c r="OLU39" s="38"/>
      <c r="OLV39" s="38"/>
      <c r="OLW39" s="38"/>
      <c r="OLX39" s="38"/>
      <c r="OLY39" s="38"/>
      <c r="OLZ39" s="38"/>
      <c r="OMA39" s="38"/>
      <c r="OMB39" s="38"/>
      <c r="OMC39" s="38"/>
      <c r="OMD39" s="38"/>
      <c r="OME39" s="38"/>
      <c r="OMF39" s="38"/>
      <c r="OMG39" s="38"/>
      <c r="OMH39" s="38"/>
      <c r="OMI39" s="38"/>
      <c r="OMJ39" s="38"/>
      <c r="OMK39" s="38"/>
      <c r="OML39" s="38"/>
      <c r="OMM39" s="38"/>
      <c r="OMN39" s="38"/>
      <c r="OMO39" s="38"/>
      <c r="OMP39" s="38"/>
      <c r="OMQ39" s="38"/>
      <c r="OMR39" s="38"/>
      <c r="OMS39" s="38"/>
      <c r="OMT39" s="38"/>
      <c r="OMU39" s="38"/>
      <c r="OMV39" s="38"/>
      <c r="OMW39" s="38"/>
      <c r="OMX39" s="38"/>
      <c r="OMY39" s="38"/>
      <c r="OMZ39" s="38"/>
      <c r="ONA39" s="38"/>
      <c r="ONB39" s="38"/>
      <c r="ONC39" s="38"/>
      <c r="OND39" s="38"/>
      <c r="ONE39" s="38"/>
      <c r="ONF39" s="38"/>
      <c r="ONG39" s="38"/>
      <c r="ONH39" s="38"/>
      <c r="ONI39" s="38"/>
      <c r="ONJ39" s="38"/>
      <c r="ONK39" s="38"/>
      <c r="ONL39" s="38"/>
      <c r="ONM39" s="38"/>
      <c r="ONN39" s="38"/>
      <c r="ONO39" s="38"/>
      <c r="ONP39" s="38"/>
      <c r="ONQ39" s="38"/>
      <c r="ONR39" s="38"/>
      <c r="ONS39" s="38"/>
      <c r="ONT39" s="38"/>
      <c r="ONU39" s="38"/>
      <c r="ONV39" s="38"/>
      <c r="ONW39" s="38"/>
      <c r="ONX39" s="38"/>
      <c r="ONY39" s="38"/>
      <c r="ONZ39" s="38"/>
      <c r="OOA39" s="38"/>
      <c r="OOB39" s="38"/>
      <c r="OOC39" s="38"/>
      <c r="OOD39" s="38"/>
      <c r="OOE39" s="38"/>
      <c r="OOF39" s="38"/>
      <c r="OOG39" s="38"/>
      <c r="OOH39" s="38"/>
      <c r="OOI39" s="38"/>
      <c r="OOJ39" s="38"/>
      <c r="OOK39" s="38"/>
      <c r="OOL39" s="38"/>
      <c r="OOM39" s="38"/>
      <c r="OON39" s="38"/>
      <c r="OOO39" s="38"/>
      <c r="OOP39" s="38"/>
      <c r="OOQ39" s="38"/>
      <c r="OOR39" s="38"/>
      <c r="OOS39" s="38"/>
      <c r="OOT39" s="38"/>
      <c r="OOU39" s="38"/>
      <c r="OOV39" s="38"/>
      <c r="OOW39" s="38"/>
      <c r="OOX39" s="38"/>
      <c r="OOY39" s="38"/>
      <c r="OOZ39" s="38"/>
      <c r="OPA39" s="38"/>
      <c r="OPB39" s="38"/>
      <c r="OPC39" s="38"/>
      <c r="OPD39" s="38"/>
      <c r="OPE39" s="38"/>
      <c r="OPF39" s="38"/>
      <c r="OPG39" s="38"/>
      <c r="OPH39" s="38"/>
      <c r="OPI39" s="38"/>
      <c r="OPJ39" s="38"/>
      <c r="OPK39" s="38"/>
      <c r="OPL39" s="38"/>
      <c r="OPM39" s="38"/>
      <c r="OPN39" s="38"/>
      <c r="OPO39" s="38"/>
      <c r="OPP39" s="38"/>
      <c r="OPQ39" s="38"/>
      <c r="OPR39" s="38"/>
      <c r="OPS39" s="38"/>
      <c r="OPT39" s="38"/>
      <c r="OPU39" s="38"/>
      <c r="OPV39" s="38"/>
      <c r="OPW39" s="38"/>
      <c r="OPX39" s="38"/>
      <c r="OPY39" s="38"/>
      <c r="OPZ39" s="38"/>
      <c r="OQA39" s="38"/>
      <c r="OQB39" s="38"/>
      <c r="OQC39" s="38"/>
      <c r="OQD39" s="38"/>
      <c r="OQE39" s="38"/>
      <c r="OQF39" s="38"/>
      <c r="OQG39" s="38"/>
      <c r="OQH39" s="38"/>
      <c r="OQI39" s="38"/>
      <c r="OQJ39" s="38"/>
      <c r="OQK39" s="38"/>
      <c r="OQL39" s="38"/>
      <c r="OQM39" s="38"/>
      <c r="OQN39" s="38"/>
      <c r="OQO39" s="38"/>
      <c r="OQP39" s="38"/>
      <c r="OQQ39" s="38"/>
      <c r="OQR39" s="38"/>
      <c r="OQS39" s="38"/>
      <c r="OQT39" s="38"/>
      <c r="OQU39" s="38"/>
      <c r="OQV39" s="38"/>
      <c r="OQW39" s="38"/>
      <c r="OQX39" s="38"/>
      <c r="OQY39" s="38"/>
      <c r="OQZ39" s="38"/>
      <c r="ORA39" s="38"/>
      <c r="ORB39" s="38"/>
      <c r="ORC39" s="38"/>
      <c r="ORD39" s="38"/>
      <c r="ORE39" s="38"/>
      <c r="ORF39" s="38"/>
      <c r="ORG39" s="38"/>
      <c r="ORH39" s="38"/>
      <c r="ORI39" s="38"/>
      <c r="ORJ39" s="38"/>
      <c r="ORK39" s="38"/>
      <c r="ORL39" s="38"/>
      <c r="ORM39" s="38"/>
      <c r="ORN39" s="38"/>
      <c r="ORO39" s="38"/>
      <c r="ORP39" s="38"/>
      <c r="ORQ39" s="38"/>
      <c r="ORR39" s="38"/>
      <c r="ORS39" s="38"/>
      <c r="ORT39" s="38"/>
      <c r="ORU39" s="38"/>
      <c r="ORV39" s="38"/>
      <c r="ORW39" s="38"/>
      <c r="ORX39" s="38"/>
      <c r="ORY39" s="38"/>
      <c r="ORZ39" s="38"/>
      <c r="OSA39" s="38"/>
      <c r="OSB39" s="38"/>
      <c r="OSC39" s="38"/>
      <c r="OSD39" s="38"/>
      <c r="OSE39" s="38"/>
      <c r="OSF39" s="38"/>
      <c r="OSG39" s="38"/>
      <c r="OSH39" s="38"/>
      <c r="OSI39" s="38"/>
      <c r="OSJ39" s="38"/>
      <c r="OSK39" s="38"/>
      <c r="OSL39" s="38"/>
      <c r="OSM39" s="38"/>
      <c r="OSN39" s="38"/>
      <c r="OSO39" s="38"/>
      <c r="OSP39" s="38"/>
      <c r="OSQ39" s="38"/>
      <c r="OSR39" s="38"/>
      <c r="OSS39" s="38"/>
      <c r="OST39" s="38"/>
      <c r="OSU39" s="38"/>
      <c r="OSV39" s="38"/>
      <c r="OSW39" s="38"/>
      <c r="OSX39" s="38"/>
      <c r="OSY39" s="38"/>
      <c r="OSZ39" s="38"/>
      <c r="OTA39" s="38"/>
      <c r="OTB39" s="38"/>
      <c r="OTC39" s="38"/>
      <c r="OTD39" s="38"/>
      <c r="OTE39" s="38"/>
      <c r="OTF39" s="38"/>
      <c r="OTG39" s="38"/>
      <c r="OTH39" s="38"/>
      <c r="OTI39" s="38"/>
      <c r="OTJ39" s="38"/>
      <c r="OTK39" s="38"/>
      <c r="OTL39" s="38"/>
      <c r="OTM39" s="38"/>
      <c r="OTN39" s="38"/>
      <c r="OTO39" s="38"/>
      <c r="OTP39" s="38"/>
      <c r="OTQ39" s="38"/>
      <c r="OTR39" s="38"/>
      <c r="OTS39" s="38"/>
      <c r="OTT39" s="38"/>
      <c r="OTU39" s="38"/>
      <c r="OTV39" s="38"/>
      <c r="OTW39" s="38"/>
      <c r="OTX39" s="38"/>
      <c r="OTY39" s="38"/>
      <c r="OTZ39" s="38"/>
      <c r="OUA39" s="38"/>
      <c r="OUB39" s="38"/>
      <c r="OUC39" s="38"/>
      <c r="OUD39" s="38"/>
      <c r="OUE39" s="38"/>
      <c r="OUF39" s="38"/>
      <c r="OUG39" s="38"/>
      <c r="OUH39" s="38"/>
      <c r="OUI39" s="38"/>
      <c r="OUJ39" s="38"/>
      <c r="OUK39" s="38"/>
      <c r="OUL39" s="38"/>
      <c r="OUM39" s="38"/>
      <c r="OUN39" s="38"/>
      <c r="OUO39" s="38"/>
      <c r="OUP39" s="38"/>
      <c r="OUQ39" s="38"/>
      <c r="OUR39" s="38"/>
      <c r="OUS39" s="38"/>
      <c r="OUT39" s="38"/>
      <c r="OUU39" s="38"/>
      <c r="OUV39" s="38"/>
      <c r="OUW39" s="38"/>
      <c r="OUX39" s="38"/>
      <c r="OUY39" s="38"/>
      <c r="OUZ39" s="38"/>
      <c r="OVA39" s="38"/>
      <c r="OVB39" s="38"/>
      <c r="OVC39" s="38"/>
      <c r="OVD39" s="38"/>
      <c r="OVE39" s="38"/>
      <c r="OVF39" s="38"/>
      <c r="OVG39" s="38"/>
      <c r="OVH39" s="38"/>
      <c r="OVI39" s="38"/>
      <c r="OVJ39" s="38"/>
      <c r="OVK39" s="38"/>
      <c r="OVL39" s="38"/>
      <c r="OVM39" s="38"/>
      <c r="OVN39" s="38"/>
      <c r="OVO39" s="38"/>
      <c r="OVP39" s="38"/>
      <c r="OVQ39" s="38"/>
      <c r="OVR39" s="38"/>
      <c r="OVS39" s="38"/>
      <c r="OVT39" s="38"/>
      <c r="OVU39" s="38"/>
      <c r="OVV39" s="38"/>
      <c r="OVW39" s="38"/>
      <c r="OVX39" s="38"/>
      <c r="OVY39" s="38"/>
      <c r="OVZ39" s="38"/>
      <c r="OWA39" s="38"/>
      <c r="OWB39" s="38"/>
      <c r="OWC39" s="38"/>
      <c r="OWD39" s="38"/>
      <c r="OWE39" s="38"/>
      <c r="OWF39" s="38"/>
      <c r="OWG39" s="38"/>
      <c r="OWH39" s="38"/>
      <c r="OWI39" s="38"/>
      <c r="OWJ39" s="38"/>
      <c r="OWK39" s="38"/>
      <c r="OWL39" s="38"/>
      <c r="OWM39" s="38"/>
      <c r="OWN39" s="38"/>
      <c r="OWO39" s="38"/>
      <c r="OWP39" s="38"/>
      <c r="OWQ39" s="38"/>
      <c r="OWR39" s="38"/>
      <c r="OWS39" s="38"/>
      <c r="OWT39" s="38"/>
      <c r="OWU39" s="38"/>
      <c r="OWV39" s="38"/>
      <c r="OWW39" s="38"/>
      <c r="OWX39" s="38"/>
      <c r="OWY39" s="38"/>
      <c r="OWZ39" s="38"/>
      <c r="OXA39" s="38"/>
      <c r="OXB39" s="38"/>
      <c r="OXC39" s="38"/>
      <c r="OXD39" s="38"/>
      <c r="OXE39" s="38"/>
      <c r="OXF39" s="38"/>
      <c r="OXG39" s="38"/>
      <c r="OXH39" s="38"/>
      <c r="OXI39" s="38"/>
      <c r="OXJ39" s="38"/>
      <c r="OXK39" s="38"/>
      <c r="OXL39" s="38"/>
      <c r="OXM39" s="38"/>
      <c r="OXN39" s="38"/>
      <c r="OXO39" s="38"/>
      <c r="OXP39" s="38"/>
      <c r="OXQ39" s="38"/>
      <c r="OXR39" s="38"/>
      <c r="OXS39" s="38"/>
      <c r="OXT39" s="38"/>
      <c r="OXU39" s="38"/>
      <c r="OXV39" s="38"/>
      <c r="OXW39" s="38"/>
      <c r="OXX39" s="38"/>
      <c r="OXY39" s="38"/>
      <c r="OXZ39" s="38"/>
      <c r="OYA39" s="38"/>
      <c r="OYB39" s="38"/>
      <c r="OYC39" s="38"/>
      <c r="OYD39" s="38"/>
      <c r="OYE39" s="38"/>
      <c r="OYF39" s="38"/>
      <c r="OYG39" s="38"/>
      <c r="OYH39" s="38"/>
      <c r="OYI39" s="38"/>
      <c r="OYJ39" s="38"/>
      <c r="OYK39" s="38"/>
      <c r="OYL39" s="38"/>
      <c r="OYM39" s="38"/>
      <c r="OYN39" s="38"/>
      <c r="OYO39" s="38"/>
      <c r="OYP39" s="38"/>
      <c r="OYQ39" s="38"/>
      <c r="OYR39" s="38"/>
      <c r="OYS39" s="38"/>
      <c r="OYT39" s="38"/>
      <c r="OYU39" s="38"/>
      <c r="OYV39" s="38"/>
      <c r="OYW39" s="38"/>
      <c r="OYX39" s="38"/>
      <c r="OYY39" s="38"/>
      <c r="OYZ39" s="38"/>
      <c r="OZA39" s="38"/>
      <c r="OZB39" s="38"/>
      <c r="OZC39" s="38"/>
      <c r="OZD39" s="38"/>
      <c r="OZE39" s="38"/>
      <c r="OZF39" s="38"/>
      <c r="OZG39" s="38"/>
      <c r="OZH39" s="38"/>
      <c r="OZI39" s="38"/>
      <c r="OZJ39" s="38"/>
      <c r="OZK39" s="38"/>
      <c r="OZL39" s="38"/>
      <c r="OZM39" s="38"/>
      <c r="OZN39" s="38"/>
      <c r="OZO39" s="38"/>
      <c r="OZP39" s="38"/>
      <c r="OZQ39" s="38"/>
      <c r="OZR39" s="38"/>
      <c r="OZS39" s="38"/>
      <c r="OZT39" s="38"/>
      <c r="OZU39" s="38"/>
      <c r="OZV39" s="38"/>
      <c r="OZW39" s="38"/>
      <c r="OZX39" s="38"/>
      <c r="OZY39" s="38"/>
      <c r="OZZ39" s="38"/>
      <c r="PAA39" s="38"/>
      <c r="PAB39" s="38"/>
      <c r="PAC39" s="38"/>
      <c r="PAD39" s="38"/>
      <c r="PAE39" s="38"/>
      <c r="PAF39" s="38"/>
      <c r="PAG39" s="38"/>
      <c r="PAH39" s="38"/>
      <c r="PAI39" s="38"/>
      <c r="PAJ39" s="38"/>
      <c r="PAK39" s="38"/>
      <c r="PAL39" s="38"/>
      <c r="PAM39" s="38"/>
      <c r="PAN39" s="38"/>
      <c r="PAO39" s="38"/>
      <c r="PAP39" s="38"/>
      <c r="PAQ39" s="38"/>
      <c r="PAR39" s="38"/>
      <c r="PAS39" s="38"/>
      <c r="PAT39" s="38"/>
      <c r="PAU39" s="38"/>
      <c r="PAV39" s="38"/>
      <c r="PAW39" s="38"/>
      <c r="PAX39" s="38"/>
      <c r="PAY39" s="38"/>
      <c r="PAZ39" s="38"/>
      <c r="PBA39" s="38"/>
      <c r="PBB39" s="38"/>
      <c r="PBC39" s="38"/>
      <c r="PBD39" s="38"/>
      <c r="PBE39" s="38"/>
      <c r="PBF39" s="38"/>
      <c r="PBG39" s="38"/>
      <c r="PBH39" s="38"/>
      <c r="PBI39" s="38"/>
      <c r="PBJ39" s="38"/>
      <c r="PBK39" s="38"/>
      <c r="PBL39" s="38"/>
      <c r="PBM39" s="38"/>
      <c r="PBN39" s="38"/>
      <c r="PBO39" s="38"/>
      <c r="PBP39" s="38"/>
      <c r="PBQ39" s="38"/>
      <c r="PBR39" s="38"/>
      <c r="PBS39" s="38"/>
      <c r="PBT39" s="38"/>
      <c r="PBU39" s="38"/>
      <c r="PBV39" s="38"/>
      <c r="PBW39" s="38"/>
      <c r="PBX39" s="38"/>
      <c r="PBY39" s="38"/>
      <c r="PBZ39" s="38"/>
      <c r="PCA39" s="38"/>
      <c r="PCB39" s="38"/>
      <c r="PCC39" s="38"/>
      <c r="PCD39" s="38"/>
      <c r="PCE39" s="38"/>
      <c r="PCF39" s="38"/>
      <c r="PCG39" s="38"/>
      <c r="PCH39" s="38"/>
      <c r="PCI39" s="38"/>
      <c r="PCJ39" s="38"/>
      <c r="PCK39" s="38"/>
      <c r="PCL39" s="38"/>
      <c r="PCM39" s="38"/>
      <c r="PCN39" s="38"/>
      <c r="PCO39" s="38"/>
      <c r="PCP39" s="38"/>
      <c r="PCQ39" s="38"/>
      <c r="PCR39" s="38"/>
      <c r="PCS39" s="38"/>
      <c r="PCT39" s="38"/>
      <c r="PCU39" s="38"/>
      <c r="PCV39" s="38"/>
      <c r="PCW39" s="38"/>
      <c r="PCX39" s="38"/>
      <c r="PCY39" s="38"/>
      <c r="PCZ39" s="38"/>
      <c r="PDA39" s="38"/>
      <c r="PDB39" s="38"/>
      <c r="PDC39" s="38"/>
      <c r="PDD39" s="38"/>
      <c r="PDE39" s="38"/>
      <c r="PDF39" s="38"/>
      <c r="PDG39" s="38"/>
      <c r="PDH39" s="38"/>
      <c r="PDI39" s="38"/>
      <c r="PDJ39" s="38"/>
      <c r="PDK39" s="38"/>
      <c r="PDL39" s="38"/>
      <c r="PDM39" s="38"/>
      <c r="PDN39" s="38"/>
      <c r="PDO39" s="38"/>
      <c r="PDP39" s="38"/>
      <c r="PDQ39" s="38"/>
      <c r="PDR39" s="38"/>
      <c r="PDS39" s="38"/>
      <c r="PDT39" s="38"/>
      <c r="PDU39" s="38"/>
      <c r="PDV39" s="38"/>
      <c r="PDW39" s="38"/>
      <c r="PDX39" s="38"/>
      <c r="PDY39" s="38"/>
      <c r="PDZ39" s="38"/>
      <c r="PEA39" s="38"/>
      <c r="PEB39" s="38"/>
      <c r="PEC39" s="38"/>
      <c r="PED39" s="38"/>
      <c r="PEE39" s="38"/>
      <c r="PEF39" s="38"/>
      <c r="PEG39" s="38"/>
      <c r="PEH39" s="38"/>
      <c r="PEI39" s="38"/>
      <c r="PEJ39" s="38"/>
      <c r="PEK39" s="38"/>
      <c r="PEL39" s="38"/>
      <c r="PEM39" s="38"/>
      <c r="PEN39" s="38"/>
      <c r="PEO39" s="38"/>
      <c r="PEP39" s="38"/>
      <c r="PEQ39" s="38"/>
      <c r="PER39" s="38"/>
      <c r="PES39" s="38"/>
      <c r="PET39" s="38"/>
      <c r="PEU39" s="38"/>
      <c r="PEV39" s="38"/>
      <c r="PEW39" s="38"/>
      <c r="PEX39" s="38"/>
      <c r="PEY39" s="38"/>
      <c r="PEZ39" s="38"/>
      <c r="PFA39" s="38"/>
      <c r="PFB39" s="38"/>
      <c r="PFC39" s="38"/>
      <c r="PFD39" s="38"/>
      <c r="PFE39" s="38"/>
      <c r="PFF39" s="38"/>
      <c r="PFG39" s="38"/>
      <c r="PFH39" s="38"/>
      <c r="PFI39" s="38"/>
      <c r="PFJ39" s="38"/>
      <c r="PFK39" s="38"/>
      <c r="PFL39" s="38"/>
      <c r="PFM39" s="38"/>
      <c r="PFN39" s="38"/>
      <c r="PFO39" s="38"/>
      <c r="PFP39" s="38"/>
      <c r="PFQ39" s="38"/>
      <c r="PFR39" s="38"/>
      <c r="PFS39" s="38"/>
      <c r="PFT39" s="38"/>
      <c r="PFU39" s="38"/>
      <c r="PFV39" s="38"/>
      <c r="PFW39" s="38"/>
      <c r="PFX39" s="38"/>
      <c r="PFY39" s="38"/>
      <c r="PFZ39" s="38"/>
      <c r="PGA39" s="38"/>
      <c r="PGB39" s="38"/>
      <c r="PGC39" s="38"/>
      <c r="PGD39" s="38"/>
      <c r="PGE39" s="38"/>
      <c r="PGF39" s="38"/>
      <c r="PGG39" s="38"/>
      <c r="PGH39" s="38"/>
      <c r="PGI39" s="38"/>
      <c r="PGJ39" s="38"/>
      <c r="PGK39" s="38"/>
      <c r="PGL39" s="38"/>
      <c r="PGM39" s="38"/>
      <c r="PGN39" s="38"/>
      <c r="PGO39" s="38"/>
      <c r="PGP39" s="38"/>
      <c r="PGQ39" s="38"/>
      <c r="PGR39" s="38"/>
      <c r="PGS39" s="38"/>
      <c r="PGT39" s="38"/>
      <c r="PGU39" s="38"/>
      <c r="PGV39" s="38"/>
      <c r="PGW39" s="38"/>
      <c r="PGX39" s="38"/>
      <c r="PGY39" s="38"/>
      <c r="PGZ39" s="38"/>
      <c r="PHA39" s="38"/>
      <c r="PHB39" s="38"/>
      <c r="PHC39" s="38"/>
      <c r="PHD39" s="38"/>
      <c r="PHE39" s="38"/>
      <c r="PHF39" s="38"/>
      <c r="PHG39" s="38"/>
      <c r="PHH39" s="38"/>
      <c r="PHI39" s="38"/>
      <c r="PHJ39" s="38"/>
      <c r="PHK39" s="38"/>
      <c r="PHL39" s="38"/>
      <c r="PHM39" s="38"/>
      <c r="PHN39" s="38"/>
      <c r="PHO39" s="38"/>
      <c r="PHP39" s="38"/>
      <c r="PHQ39" s="38"/>
      <c r="PHR39" s="38"/>
      <c r="PHS39" s="38"/>
      <c r="PHT39" s="38"/>
      <c r="PHU39" s="38"/>
      <c r="PHV39" s="38"/>
      <c r="PHW39" s="38"/>
      <c r="PHX39" s="38"/>
      <c r="PHY39" s="38"/>
      <c r="PHZ39" s="38"/>
      <c r="PIA39" s="38"/>
      <c r="PIB39" s="38"/>
      <c r="PIC39" s="38"/>
      <c r="PID39" s="38"/>
      <c r="PIE39" s="38"/>
      <c r="PIF39" s="38"/>
      <c r="PIG39" s="38"/>
      <c r="PIH39" s="38"/>
      <c r="PII39" s="38"/>
      <c r="PIJ39" s="38"/>
      <c r="PIK39" s="38"/>
      <c r="PIL39" s="38"/>
      <c r="PIM39" s="38"/>
      <c r="PIN39" s="38"/>
      <c r="PIO39" s="38"/>
      <c r="PIP39" s="38"/>
      <c r="PIQ39" s="38"/>
      <c r="PIR39" s="38"/>
      <c r="PIS39" s="38"/>
      <c r="PIT39" s="38"/>
      <c r="PIU39" s="38"/>
      <c r="PIV39" s="38"/>
      <c r="PIW39" s="38"/>
      <c r="PIX39" s="38"/>
      <c r="PIY39" s="38"/>
      <c r="PIZ39" s="38"/>
      <c r="PJA39" s="38"/>
      <c r="PJB39" s="38"/>
      <c r="PJC39" s="38"/>
      <c r="PJD39" s="38"/>
      <c r="PJE39" s="38"/>
      <c r="PJF39" s="38"/>
      <c r="PJG39" s="38"/>
      <c r="PJH39" s="38"/>
      <c r="PJI39" s="38"/>
      <c r="PJJ39" s="38"/>
      <c r="PJK39" s="38"/>
      <c r="PJL39" s="38"/>
      <c r="PJM39" s="38"/>
      <c r="PJN39" s="38"/>
      <c r="PJO39" s="38"/>
      <c r="PJP39" s="38"/>
      <c r="PJQ39" s="38"/>
      <c r="PJR39" s="38"/>
      <c r="PJS39" s="38"/>
      <c r="PJT39" s="38"/>
      <c r="PJU39" s="38"/>
      <c r="PJV39" s="38"/>
      <c r="PJW39" s="38"/>
      <c r="PJX39" s="38"/>
      <c r="PJY39" s="38"/>
      <c r="PJZ39" s="38"/>
      <c r="PKA39" s="38"/>
      <c r="PKB39" s="38"/>
      <c r="PKC39" s="38"/>
      <c r="PKD39" s="38"/>
      <c r="PKE39" s="38"/>
      <c r="PKF39" s="38"/>
      <c r="PKG39" s="38"/>
      <c r="PKH39" s="38"/>
      <c r="PKI39" s="38"/>
      <c r="PKJ39" s="38"/>
      <c r="PKK39" s="38"/>
      <c r="PKL39" s="38"/>
      <c r="PKM39" s="38"/>
      <c r="PKN39" s="38"/>
      <c r="PKO39" s="38"/>
      <c r="PKP39" s="38"/>
      <c r="PKQ39" s="38"/>
      <c r="PKR39" s="38"/>
      <c r="PKS39" s="38"/>
      <c r="PKT39" s="38"/>
      <c r="PKU39" s="38"/>
      <c r="PKV39" s="38"/>
      <c r="PKW39" s="38"/>
      <c r="PKX39" s="38"/>
      <c r="PKY39" s="38"/>
      <c r="PKZ39" s="38"/>
      <c r="PLA39" s="38"/>
      <c r="PLB39" s="38"/>
      <c r="PLC39" s="38"/>
      <c r="PLD39" s="38"/>
      <c r="PLE39" s="38"/>
      <c r="PLF39" s="38"/>
      <c r="PLG39" s="38"/>
      <c r="PLH39" s="38"/>
      <c r="PLI39" s="38"/>
      <c r="PLJ39" s="38"/>
      <c r="PLK39" s="38"/>
      <c r="PLL39" s="38"/>
      <c r="PLM39" s="38"/>
      <c r="PLN39" s="38"/>
      <c r="PLO39" s="38"/>
      <c r="PLP39" s="38"/>
      <c r="PLQ39" s="38"/>
      <c r="PLR39" s="38"/>
      <c r="PLS39" s="38"/>
      <c r="PLT39" s="38"/>
      <c r="PLU39" s="38"/>
      <c r="PLV39" s="38"/>
      <c r="PLW39" s="38"/>
      <c r="PLX39" s="38"/>
      <c r="PLY39" s="38"/>
      <c r="PLZ39" s="38"/>
      <c r="PMA39" s="38"/>
      <c r="PMB39" s="38"/>
      <c r="PMC39" s="38"/>
      <c r="PMD39" s="38"/>
      <c r="PME39" s="38"/>
      <c r="PMF39" s="38"/>
      <c r="PMG39" s="38"/>
      <c r="PMH39" s="38"/>
      <c r="PMI39" s="38"/>
      <c r="PMJ39" s="38"/>
      <c r="PMK39" s="38"/>
      <c r="PML39" s="38"/>
      <c r="PMM39" s="38"/>
      <c r="PMN39" s="38"/>
      <c r="PMO39" s="38"/>
      <c r="PMP39" s="38"/>
      <c r="PMQ39" s="38"/>
      <c r="PMR39" s="38"/>
      <c r="PMS39" s="38"/>
      <c r="PMT39" s="38"/>
      <c r="PMU39" s="38"/>
      <c r="PMV39" s="38"/>
      <c r="PMW39" s="38"/>
      <c r="PMX39" s="38"/>
      <c r="PMY39" s="38"/>
      <c r="PMZ39" s="38"/>
      <c r="PNA39" s="38"/>
      <c r="PNB39" s="38"/>
      <c r="PNC39" s="38"/>
      <c r="PND39" s="38"/>
      <c r="PNE39" s="38"/>
      <c r="PNF39" s="38"/>
      <c r="PNG39" s="38"/>
      <c r="PNH39" s="38"/>
      <c r="PNI39" s="38"/>
      <c r="PNJ39" s="38"/>
      <c r="PNK39" s="38"/>
      <c r="PNL39" s="38"/>
      <c r="PNM39" s="38"/>
      <c r="PNN39" s="38"/>
      <c r="PNO39" s="38"/>
      <c r="PNP39" s="38"/>
      <c r="PNQ39" s="38"/>
      <c r="PNR39" s="38"/>
      <c r="PNS39" s="38"/>
      <c r="PNT39" s="38"/>
      <c r="PNU39" s="38"/>
      <c r="PNV39" s="38"/>
      <c r="PNW39" s="38"/>
      <c r="PNX39" s="38"/>
      <c r="PNY39" s="38"/>
      <c r="PNZ39" s="38"/>
      <c r="POA39" s="38"/>
      <c r="POB39" s="38"/>
      <c r="POC39" s="38"/>
      <c r="POD39" s="38"/>
      <c r="POE39" s="38"/>
      <c r="POF39" s="38"/>
      <c r="POG39" s="38"/>
      <c r="POH39" s="38"/>
      <c r="POI39" s="38"/>
      <c r="POJ39" s="38"/>
      <c r="POK39" s="38"/>
      <c r="POL39" s="38"/>
      <c r="POM39" s="38"/>
      <c r="PON39" s="38"/>
      <c r="POO39" s="38"/>
      <c r="POP39" s="38"/>
      <c r="POQ39" s="38"/>
      <c r="POR39" s="38"/>
      <c r="POS39" s="38"/>
      <c r="POT39" s="38"/>
      <c r="POU39" s="38"/>
      <c r="POV39" s="38"/>
      <c r="POW39" s="38"/>
      <c r="POX39" s="38"/>
      <c r="POY39" s="38"/>
      <c r="POZ39" s="38"/>
      <c r="PPA39" s="38"/>
      <c r="PPB39" s="38"/>
      <c r="PPC39" s="38"/>
      <c r="PPD39" s="38"/>
      <c r="PPE39" s="38"/>
      <c r="PPF39" s="38"/>
      <c r="PPG39" s="38"/>
      <c r="PPH39" s="38"/>
      <c r="PPI39" s="38"/>
      <c r="PPJ39" s="38"/>
      <c r="PPK39" s="38"/>
      <c r="PPL39" s="38"/>
      <c r="PPM39" s="38"/>
      <c r="PPN39" s="38"/>
      <c r="PPO39" s="38"/>
      <c r="PPP39" s="38"/>
      <c r="PPQ39" s="38"/>
      <c r="PPR39" s="38"/>
      <c r="PPS39" s="38"/>
      <c r="PPT39" s="38"/>
      <c r="PPU39" s="38"/>
      <c r="PPV39" s="38"/>
      <c r="PPW39" s="38"/>
      <c r="PPX39" s="38"/>
      <c r="PPY39" s="38"/>
      <c r="PPZ39" s="38"/>
      <c r="PQA39" s="38"/>
      <c r="PQB39" s="38"/>
      <c r="PQC39" s="38"/>
      <c r="PQD39" s="38"/>
      <c r="PQE39" s="38"/>
      <c r="PQF39" s="38"/>
      <c r="PQG39" s="38"/>
      <c r="PQH39" s="38"/>
      <c r="PQI39" s="38"/>
      <c r="PQJ39" s="38"/>
      <c r="PQK39" s="38"/>
      <c r="PQL39" s="38"/>
      <c r="PQM39" s="38"/>
      <c r="PQN39" s="38"/>
      <c r="PQO39" s="38"/>
      <c r="PQP39" s="38"/>
      <c r="PQQ39" s="38"/>
      <c r="PQR39" s="38"/>
      <c r="PQS39" s="38"/>
      <c r="PQT39" s="38"/>
      <c r="PQU39" s="38"/>
      <c r="PQV39" s="38"/>
      <c r="PQW39" s="38"/>
      <c r="PQX39" s="38"/>
      <c r="PQY39" s="38"/>
      <c r="PQZ39" s="38"/>
      <c r="PRA39" s="38"/>
      <c r="PRB39" s="38"/>
      <c r="PRC39" s="38"/>
      <c r="PRD39" s="38"/>
      <c r="PRE39" s="38"/>
      <c r="PRF39" s="38"/>
      <c r="PRG39" s="38"/>
      <c r="PRH39" s="38"/>
      <c r="PRI39" s="38"/>
      <c r="PRJ39" s="38"/>
      <c r="PRK39" s="38"/>
      <c r="PRL39" s="38"/>
      <c r="PRM39" s="38"/>
      <c r="PRN39" s="38"/>
      <c r="PRO39" s="38"/>
      <c r="PRP39" s="38"/>
      <c r="PRQ39" s="38"/>
      <c r="PRR39" s="38"/>
      <c r="PRS39" s="38"/>
      <c r="PRT39" s="38"/>
      <c r="PRU39" s="38"/>
      <c r="PRV39" s="38"/>
      <c r="PRW39" s="38"/>
      <c r="PRX39" s="38"/>
      <c r="PRY39" s="38"/>
      <c r="PRZ39" s="38"/>
      <c r="PSA39" s="38"/>
      <c r="PSB39" s="38"/>
      <c r="PSC39" s="38"/>
      <c r="PSD39" s="38"/>
      <c r="PSE39" s="38"/>
      <c r="PSF39" s="38"/>
      <c r="PSG39" s="38"/>
      <c r="PSH39" s="38"/>
      <c r="PSI39" s="38"/>
      <c r="PSJ39" s="38"/>
      <c r="PSK39" s="38"/>
      <c r="PSL39" s="38"/>
      <c r="PSM39" s="38"/>
      <c r="PSN39" s="38"/>
      <c r="PSO39" s="38"/>
      <c r="PSP39" s="38"/>
      <c r="PSQ39" s="38"/>
      <c r="PSR39" s="38"/>
      <c r="PSS39" s="38"/>
      <c r="PST39" s="38"/>
      <c r="PSU39" s="38"/>
      <c r="PSV39" s="38"/>
      <c r="PSW39" s="38"/>
      <c r="PSX39" s="38"/>
      <c r="PSY39" s="38"/>
      <c r="PSZ39" s="38"/>
      <c r="PTA39" s="38"/>
      <c r="PTB39" s="38"/>
      <c r="PTC39" s="38"/>
      <c r="PTD39" s="38"/>
      <c r="PTE39" s="38"/>
      <c r="PTF39" s="38"/>
      <c r="PTG39" s="38"/>
      <c r="PTH39" s="38"/>
      <c r="PTI39" s="38"/>
      <c r="PTJ39" s="38"/>
      <c r="PTK39" s="38"/>
      <c r="PTL39" s="38"/>
      <c r="PTM39" s="38"/>
      <c r="PTN39" s="38"/>
      <c r="PTO39" s="38"/>
      <c r="PTP39" s="38"/>
      <c r="PTQ39" s="38"/>
      <c r="PTR39" s="38"/>
      <c r="PTS39" s="38"/>
      <c r="PTT39" s="38"/>
      <c r="PTU39" s="38"/>
      <c r="PTV39" s="38"/>
      <c r="PTW39" s="38"/>
      <c r="PTX39" s="38"/>
      <c r="PTY39" s="38"/>
      <c r="PTZ39" s="38"/>
      <c r="PUA39" s="38"/>
      <c r="PUB39" s="38"/>
      <c r="PUC39" s="38"/>
      <c r="PUD39" s="38"/>
      <c r="PUE39" s="38"/>
      <c r="PUF39" s="38"/>
      <c r="PUG39" s="38"/>
      <c r="PUH39" s="38"/>
      <c r="PUI39" s="38"/>
      <c r="PUJ39" s="38"/>
      <c r="PUK39" s="38"/>
      <c r="PUL39" s="38"/>
      <c r="PUM39" s="38"/>
      <c r="PUN39" s="38"/>
      <c r="PUO39" s="38"/>
      <c r="PUP39" s="38"/>
      <c r="PUQ39" s="38"/>
      <c r="PUR39" s="38"/>
      <c r="PUS39" s="38"/>
      <c r="PUT39" s="38"/>
      <c r="PUU39" s="38"/>
      <c r="PUV39" s="38"/>
      <c r="PUW39" s="38"/>
      <c r="PUX39" s="38"/>
      <c r="PUY39" s="38"/>
      <c r="PUZ39" s="38"/>
      <c r="PVA39" s="38"/>
      <c r="PVB39" s="38"/>
      <c r="PVC39" s="38"/>
      <c r="PVD39" s="38"/>
      <c r="PVE39" s="38"/>
      <c r="PVF39" s="38"/>
      <c r="PVG39" s="38"/>
      <c r="PVH39" s="38"/>
      <c r="PVI39" s="38"/>
      <c r="PVJ39" s="38"/>
      <c r="PVK39" s="38"/>
      <c r="PVL39" s="38"/>
      <c r="PVM39" s="38"/>
      <c r="PVN39" s="38"/>
      <c r="PVO39" s="38"/>
      <c r="PVP39" s="38"/>
      <c r="PVQ39" s="38"/>
      <c r="PVR39" s="38"/>
      <c r="PVS39" s="38"/>
      <c r="PVT39" s="38"/>
      <c r="PVU39" s="38"/>
      <c r="PVV39" s="38"/>
      <c r="PVW39" s="38"/>
      <c r="PVX39" s="38"/>
      <c r="PVY39" s="38"/>
      <c r="PVZ39" s="38"/>
      <c r="PWA39" s="38"/>
      <c r="PWB39" s="38"/>
      <c r="PWC39" s="38"/>
      <c r="PWD39" s="38"/>
      <c r="PWE39" s="38"/>
      <c r="PWF39" s="38"/>
      <c r="PWG39" s="38"/>
      <c r="PWH39" s="38"/>
      <c r="PWI39" s="38"/>
      <c r="PWJ39" s="38"/>
      <c r="PWK39" s="38"/>
      <c r="PWL39" s="38"/>
      <c r="PWM39" s="38"/>
      <c r="PWN39" s="38"/>
      <c r="PWO39" s="38"/>
      <c r="PWP39" s="38"/>
      <c r="PWQ39" s="38"/>
      <c r="PWR39" s="38"/>
      <c r="PWS39" s="38"/>
      <c r="PWT39" s="38"/>
      <c r="PWU39" s="38"/>
      <c r="PWV39" s="38"/>
      <c r="PWW39" s="38"/>
      <c r="PWX39" s="38"/>
      <c r="PWY39" s="38"/>
      <c r="PWZ39" s="38"/>
      <c r="PXA39" s="38"/>
      <c r="PXB39" s="38"/>
      <c r="PXC39" s="38"/>
      <c r="PXD39" s="38"/>
      <c r="PXE39" s="38"/>
      <c r="PXF39" s="38"/>
      <c r="PXG39" s="38"/>
      <c r="PXH39" s="38"/>
      <c r="PXI39" s="38"/>
      <c r="PXJ39" s="38"/>
      <c r="PXK39" s="38"/>
      <c r="PXL39" s="38"/>
      <c r="PXM39" s="38"/>
      <c r="PXN39" s="38"/>
      <c r="PXO39" s="38"/>
      <c r="PXP39" s="38"/>
      <c r="PXQ39" s="38"/>
      <c r="PXR39" s="38"/>
      <c r="PXS39" s="38"/>
      <c r="PXT39" s="38"/>
      <c r="PXU39" s="38"/>
      <c r="PXV39" s="38"/>
      <c r="PXW39" s="38"/>
      <c r="PXX39" s="38"/>
      <c r="PXY39" s="38"/>
      <c r="PXZ39" s="38"/>
      <c r="PYA39" s="38"/>
      <c r="PYB39" s="38"/>
      <c r="PYC39" s="38"/>
      <c r="PYD39" s="38"/>
      <c r="PYE39" s="38"/>
      <c r="PYF39" s="38"/>
      <c r="PYG39" s="38"/>
      <c r="PYH39" s="38"/>
      <c r="PYI39" s="38"/>
      <c r="PYJ39" s="38"/>
      <c r="PYK39" s="38"/>
      <c r="PYL39" s="38"/>
      <c r="PYM39" s="38"/>
      <c r="PYN39" s="38"/>
      <c r="PYO39" s="38"/>
      <c r="PYP39" s="38"/>
      <c r="PYQ39" s="38"/>
      <c r="PYR39" s="38"/>
      <c r="PYS39" s="38"/>
      <c r="PYT39" s="38"/>
      <c r="PYU39" s="38"/>
      <c r="PYV39" s="38"/>
      <c r="PYW39" s="38"/>
      <c r="PYX39" s="38"/>
      <c r="PYY39" s="38"/>
      <c r="PYZ39" s="38"/>
      <c r="PZA39" s="38"/>
      <c r="PZB39" s="38"/>
      <c r="PZC39" s="38"/>
      <c r="PZD39" s="38"/>
      <c r="PZE39" s="38"/>
      <c r="PZF39" s="38"/>
      <c r="PZG39" s="38"/>
      <c r="PZH39" s="38"/>
      <c r="PZI39" s="38"/>
      <c r="PZJ39" s="38"/>
      <c r="PZK39" s="38"/>
      <c r="PZL39" s="38"/>
      <c r="PZM39" s="38"/>
      <c r="PZN39" s="38"/>
      <c r="PZO39" s="38"/>
      <c r="PZP39" s="38"/>
      <c r="PZQ39" s="38"/>
      <c r="PZR39" s="38"/>
      <c r="PZS39" s="38"/>
      <c r="PZT39" s="38"/>
      <c r="PZU39" s="38"/>
      <c r="PZV39" s="38"/>
      <c r="PZW39" s="38"/>
      <c r="PZX39" s="38"/>
      <c r="PZY39" s="38"/>
      <c r="PZZ39" s="38"/>
      <c r="QAA39" s="38"/>
      <c r="QAB39" s="38"/>
      <c r="QAC39" s="38"/>
      <c r="QAD39" s="38"/>
      <c r="QAE39" s="38"/>
      <c r="QAF39" s="38"/>
      <c r="QAG39" s="38"/>
      <c r="QAH39" s="38"/>
      <c r="QAI39" s="38"/>
      <c r="QAJ39" s="38"/>
      <c r="QAK39" s="38"/>
      <c r="QAL39" s="38"/>
      <c r="QAM39" s="38"/>
      <c r="QAN39" s="38"/>
      <c r="QAO39" s="38"/>
      <c r="QAP39" s="38"/>
      <c r="QAQ39" s="38"/>
      <c r="QAR39" s="38"/>
      <c r="QAS39" s="38"/>
      <c r="QAT39" s="38"/>
      <c r="QAU39" s="38"/>
      <c r="QAV39" s="38"/>
      <c r="QAW39" s="38"/>
      <c r="QAX39" s="38"/>
      <c r="QAY39" s="38"/>
      <c r="QAZ39" s="38"/>
      <c r="QBA39" s="38"/>
      <c r="QBB39" s="38"/>
      <c r="QBC39" s="38"/>
      <c r="QBD39" s="38"/>
      <c r="QBE39" s="38"/>
      <c r="QBF39" s="38"/>
      <c r="QBG39" s="38"/>
      <c r="QBH39" s="38"/>
      <c r="QBI39" s="38"/>
      <c r="QBJ39" s="38"/>
      <c r="QBK39" s="38"/>
      <c r="QBL39" s="38"/>
      <c r="QBM39" s="38"/>
      <c r="QBN39" s="38"/>
      <c r="QBO39" s="38"/>
      <c r="QBP39" s="38"/>
      <c r="QBQ39" s="38"/>
      <c r="QBR39" s="38"/>
      <c r="QBS39" s="38"/>
      <c r="QBT39" s="38"/>
      <c r="QBU39" s="38"/>
      <c r="QBV39" s="38"/>
      <c r="QBW39" s="38"/>
      <c r="QBX39" s="38"/>
      <c r="QBY39" s="38"/>
      <c r="QBZ39" s="38"/>
      <c r="QCA39" s="38"/>
      <c r="QCB39" s="38"/>
      <c r="QCC39" s="38"/>
      <c r="QCD39" s="38"/>
      <c r="QCE39" s="38"/>
      <c r="QCF39" s="38"/>
      <c r="QCG39" s="38"/>
      <c r="QCH39" s="38"/>
      <c r="QCI39" s="38"/>
      <c r="QCJ39" s="38"/>
      <c r="QCK39" s="38"/>
      <c r="QCL39" s="38"/>
      <c r="QCM39" s="38"/>
      <c r="QCN39" s="38"/>
      <c r="QCO39" s="38"/>
      <c r="QCP39" s="38"/>
      <c r="QCQ39" s="38"/>
      <c r="QCR39" s="38"/>
      <c r="QCS39" s="38"/>
      <c r="QCT39" s="38"/>
      <c r="QCU39" s="38"/>
      <c r="QCV39" s="38"/>
      <c r="QCW39" s="38"/>
      <c r="QCX39" s="38"/>
      <c r="QCY39" s="38"/>
      <c r="QCZ39" s="38"/>
      <c r="QDA39" s="38"/>
      <c r="QDB39" s="38"/>
      <c r="QDC39" s="38"/>
      <c r="QDD39" s="38"/>
      <c r="QDE39" s="38"/>
      <c r="QDF39" s="38"/>
      <c r="QDG39" s="38"/>
      <c r="QDH39" s="38"/>
      <c r="QDI39" s="38"/>
      <c r="QDJ39" s="38"/>
      <c r="QDK39" s="38"/>
      <c r="QDL39" s="38"/>
      <c r="QDM39" s="38"/>
      <c r="QDN39" s="38"/>
      <c r="QDO39" s="38"/>
      <c r="QDP39" s="38"/>
      <c r="QDQ39" s="38"/>
      <c r="QDR39" s="38"/>
      <c r="QDS39" s="38"/>
      <c r="QDT39" s="38"/>
      <c r="QDU39" s="38"/>
      <c r="QDV39" s="38"/>
      <c r="QDW39" s="38"/>
      <c r="QDX39" s="38"/>
      <c r="QDY39" s="38"/>
      <c r="QDZ39" s="38"/>
      <c r="QEA39" s="38"/>
      <c r="QEB39" s="38"/>
      <c r="QEC39" s="38"/>
      <c r="QED39" s="38"/>
      <c r="QEE39" s="38"/>
      <c r="QEF39" s="38"/>
      <c r="QEG39" s="38"/>
      <c r="QEH39" s="38"/>
      <c r="QEI39" s="38"/>
      <c r="QEJ39" s="38"/>
      <c r="QEK39" s="38"/>
      <c r="QEL39" s="38"/>
      <c r="QEM39" s="38"/>
      <c r="QEN39" s="38"/>
      <c r="QEO39" s="38"/>
      <c r="QEP39" s="38"/>
      <c r="QEQ39" s="38"/>
      <c r="QER39" s="38"/>
      <c r="QES39" s="38"/>
      <c r="QET39" s="38"/>
      <c r="QEU39" s="38"/>
      <c r="QEV39" s="38"/>
      <c r="QEW39" s="38"/>
      <c r="QEX39" s="38"/>
      <c r="QEY39" s="38"/>
      <c r="QEZ39" s="38"/>
      <c r="QFA39" s="38"/>
      <c r="QFB39" s="38"/>
      <c r="QFC39" s="38"/>
      <c r="QFD39" s="38"/>
      <c r="QFE39" s="38"/>
      <c r="QFF39" s="38"/>
      <c r="QFG39" s="38"/>
      <c r="QFH39" s="38"/>
      <c r="QFI39" s="38"/>
      <c r="QFJ39" s="38"/>
      <c r="QFK39" s="38"/>
      <c r="QFL39" s="38"/>
      <c r="QFM39" s="38"/>
      <c r="QFN39" s="38"/>
      <c r="QFO39" s="38"/>
      <c r="QFP39" s="38"/>
      <c r="QFQ39" s="38"/>
      <c r="QFR39" s="38"/>
      <c r="QFS39" s="38"/>
      <c r="QFT39" s="38"/>
      <c r="QFU39" s="38"/>
      <c r="QFV39" s="38"/>
      <c r="QFW39" s="38"/>
      <c r="QFX39" s="38"/>
      <c r="QFY39" s="38"/>
      <c r="QFZ39" s="38"/>
      <c r="QGA39" s="38"/>
      <c r="QGB39" s="38"/>
      <c r="QGC39" s="38"/>
      <c r="QGD39" s="38"/>
      <c r="QGE39" s="38"/>
      <c r="QGF39" s="38"/>
      <c r="QGG39" s="38"/>
      <c r="QGH39" s="38"/>
      <c r="QGI39" s="38"/>
      <c r="QGJ39" s="38"/>
      <c r="QGK39" s="38"/>
      <c r="QGL39" s="38"/>
      <c r="QGM39" s="38"/>
      <c r="QGN39" s="38"/>
      <c r="QGO39" s="38"/>
      <c r="QGP39" s="38"/>
      <c r="QGQ39" s="38"/>
      <c r="QGR39" s="38"/>
      <c r="QGS39" s="38"/>
      <c r="QGT39" s="38"/>
      <c r="QGU39" s="38"/>
      <c r="QGV39" s="38"/>
      <c r="QGW39" s="38"/>
      <c r="QGX39" s="38"/>
      <c r="QGY39" s="38"/>
      <c r="QGZ39" s="38"/>
      <c r="QHA39" s="38"/>
      <c r="QHB39" s="38"/>
      <c r="QHC39" s="38"/>
      <c r="QHD39" s="38"/>
      <c r="QHE39" s="38"/>
      <c r="QHF39" s="38"/>
      <c r="QHG39" s="38"/>
      <c r="QHH39" s="38"/>
      <c r="QHI39" s="38"/>
      <c r="QHJ39" s="38"/>
      <c r="QHK39" s="38"/>
      <c r="QHL39" s="38"/>
      <c r="QHM39" s="38"/>
      <c r="QHN39" s="38"/>
      <c r="QHO39" s="38"/>
      <c r="QHP39" s="38"/>
      <c r="QHQ39" s="38"/>
      <c r="QHR39" s="38"/>
      <c r="QHS39" s="38"/>
      <c r="QHT39" s="38"/>
      <c r="QHU39" s="38"/>
      <c r="QHV39" s="38"/>
      <c r="QHW39" s="38"/>
      <c r="QHX39" s="38"/>
      <c r="QHY39" s="38"/>
      <c r="QHZ39" s="38"/>
      <c r="QIA39" s="38"/>
      <c r="QIB39" s="38"/>
      <c r="QIC39" s="38"/>
      <c r="QID39" s="38"/>
      <c r="QIE39" s="38"/>
      <c r="QIF39" s="38"/>
      <c r="QIG39" s="38"/>
      <c r="QIH39" s="38"/>
      <c r="QII39" s="38"/>
      <c r="QIJ39" s="38"/>
      <c r="QIK39" s="38"/>
      <c r="QIL39" s="38"/>
      <c r="QIM39" s="38"/>
      <c r="QIN39" s="38"/>
      <c r="QIO39" s="38"/>
      <c r="QIP39" s="38"/>
      <c r="QIQ39" s="38"/>
      <c r="QIR39" s="38"/>
      <c r="QIS39" s="38"/>
      <c r="QIT39" s="38"/>
      <c r="QIU39" s="38"/>
      <c r="QIV39" s="38"/>
      <c r="QIW39" s="38"/>
      <c r="QIX39" s="38"/>
      <c r="QIY39" s="38"/>
      <c r="QIZ39" s="38"/>
      <c r="QJA39" s="38"/>
      <c r="QJB39" s="38"/>
      <c r="QJC39" s="38"/>
      <c r="QJD39" s="38"/>
      <c r="QJE39" s="38"/>
      <c r="QJF39" s="38"/>
      <c r="QJG39" s="38"/>
      <c r="QJH39" s="38"/>
      <c r="QJI39" s="38"/>
      <c r="QJJ39" s="38"/>
      <c r="QJK39" s="38"/>
      <c r="QJL39" s="38"/>
      <c r="QJM39" s="38"/>
      <c r="QJN39" s="38"/>
      <c r="QJO39" s="38"/>
      <c r="QJP39" s="38"/>
      <c r="QJQ39" s="38"/>
      <c r="QJR39" s="38"/>
      <c r="QJS39" s="38"/>
      <c r="QJT39" s="38"/>
      <c r="QJU39" s="38"/>
      <c r="QJV39" s="38"/>
      <c r="QJW39" s="38"/>
      <c r="QJX39" s="38"/>
      <c r="QJY39" s="38"/>
      <c r="QJZ39" s="38"/>
      <c r="QKA39" s="38"/>
      <c r="QKB39" s="38"/>
      <c r="QKC39" s="38"/>
      <c r="QKD39" s="38"/>
      <c r="QKE39" s="38"/>
      <c r="QKF39" s="38"/>
      <c r="QKG39" s="38"/>
      <c r="QKH39" s="38"/>
      <c r="QKI39" s="38"/>
      <c r="QKJ39" s="38"/>
      <c r="QKK39" s="38"/>
      <c r="QKL39" s="38"/>
      <c r="QKM39" s="38"/>
      <c r="QKN39" s="38"/>
      <c r="QKO39" s="38"/>
      <c r="QKP39" s="38"/>
      <c r="QKQ39" s="38"/>
      <c r="QKR39" s="38"/>
      <c r="QKS39" s="38"/>
      <c r="QKT39" s="38"/>
      <c r="QKU39" s="38"/>
      <c r="QKV39" s="38"/>
      <c r="QKW39" s="38"/>
      <c r="QKX39" s="38"/>
      <c r="QKY39" s="38"/>
      <c r="QKZ39" s="38"/>
      <c r="QLA39" s="38"/>
      <c r="QLB39" s="38"/>
      <c r="QLC39" s="38"/>
      <c r="QLD39" s="38"/>
      <c r="QLE39" s="38"/>
      <c r="QLF39" s="38"/>
      <c r="QLG39" s="38"/>
      <c r="QLH39" s="38"/>
      <c r="QLI39" s="38"/>
      <c r="QLJ39" s="38"/>
      <c r="QLK39" s="38"/>
      <c r="QLL39" s="38"/>
      <c r="QLM39" s="38"/>
      <c r="QLN39" s="38"/>
      <c r="QLO39" s="38"/>
      <c r="QLP39" s="38"/>
      <c r="QLQ39" s="38"/>
      <c r="QLR39" s="38"/>
      <c r="QLS39" s="38"/>
      <c r="QLT39" s="38"/>
      <c r="QLU39" s="38"/>
      <c r="QLV39" s="38"/>
      <c r="QLW39" s="38"/>
      <c r="QLX39" s="38"/>
      <c r="QLY39" s="38"/>
      <c r="QLZ39" s="38"/>
      <c r="QMA39" s="38"/>
      <c r="QMB39" s="38"/>
      <c r="QMC39" s="38"/>
      <c r="QMD39" s="38"/>
      <c r="QME39" s="38"/>
      <c r="QMF39" s="38"/>
      <c r="QMG39" s="38"/>
      <c r="QMH39" s="38"/>
      <c r="QMI39" s="38"/>
      <c r="QMJ39" s="38"/>
      <c r="QMK39" s="38"/>
      <c r="QML39" s="38"/>
      <c r="QMM39" s="38"/>
      <c r="QMN39" s="38"/>
      <c r="QMO39" s="38"/>
      <c r="QMP39" s="38"/>
      <c r="QMQ39" s="38"/>
      <c r="QMR39" s="38"/>
      <c r="QMS39" s="38"/>
      <c r="QMT39" s="38"/>
      <c r="QMU39" s="38"/>
      <c r="QMV39" s="38"/>
      <c r="QMW39" s="38"/>
      <c r="QMX39" s="38"/>
      <c r="QMY39" s="38"/>
      <c r="QMZ39" s="38"/>
      <c r="QNA39" s="38"/>
      <c r="QNB39" s="38"/>
      <c r="QNC39" s="38"/>
      <c r="QND39" s="38"/>
      <c r="QNE39" s="38"/>
      <c r="QNF39" s="38"/>
      <c r="QNG39" s="38"/>
      <c r="QNH39" s="38"/>
      <c r="QNI39" s="38"/>
      <c r="QNJ39" s="38"/>
      <c r="QNK39" s="38"/>
      <c r="QNL39" s="38"/>
      <c r="QNM39" s="38"/>
      <c r="QNN39" s="38"/>
      <c r="QNO39" s="38"/>
      <c r="QNP39" s="38"/>
      <c r="QNQ39" s="38"/>
      <c r="QNR39" s="38"/>
      <c r="QNS39" s="38"/>
      <c r="QNT39" s="38"/>
      <c r="QNU39" s="38"/>
      <c r="QNV39" s="38"/>
      <c r="QNW39" s="38"/>
      <c r="QNX39" s="38"/>
      <c r="QNY39" s="38"/>
      <c r="QNZ39" s="38"/>
      <c r="QOA39" s="38"/>
      <c r="QOB39" s="38"/>
      <c r="QOC39" s="38"/>
      <c r="QOD39" s="38"/>
      <c r="QOE39" s="38"/>
      <c r="QOF39" s="38"/>
      <c r="QOG39" s="38"/>
      <c r="QOH39" s="38"/>
      <c r="QOI39" s="38"/>
      <c r="QOJ39" s="38"/>
      <c r="QOK39" s="38"/>
      <c r="QOL39" s="38"/>
      <c r="QOM39" s="38"/>
      <c r="QON39" s="38"/>
      <c r="QOO39" s="38"/>
      <c r="QOP39" s="38"/>
      <c r="QOQ39" s="38"/>
      <c r="QOR39" s="38"/>
      <c r="QOS39" s="38"/>
      <c r="QOT39" s="38"/>
      <c r="QOU39" s="38"/>
      <c r="QOV39" s="38"/>
      <c r="QOW39" s="38"/>
      <c r="QOX39" s="38"/>
      <c r="QOY39" s="38"/>
      <c r="QOZ39" s="38"/>
      <c r="QPA39" s="38"/>
      <c r="QPB39" s="38"/>
      <c r="QPC39" s="38"/>
      <c r="QPD39" s="38"/>
      <c r="QPE39" s="38"/>
      <c r="QPF39" s="38"/>
      <c r="QPG39" s="38"/>
      <c r="QPH39" s="38"/>
      <c r="QPI39" s="38"/>
      <c r="QPJ39" s="38"/>
      <c r="QPK39" s="38"/>
      <c r="QPL39" s="38"/>
      <c r="QPM39" s="38"/>
      <c r="QPN39" s="38"/>
      <c r="QPO39" s="38"/>
      <c r="QPP39" s="38"/>
      <c r="QPQ39" s="38"/>
      <c r="QPR39" s="38"/>
      <c r="QPS39" s="38"/>
      <c r="QPT39" s="38"/>
      <c r="QPU39" s="38"/>
      <c r="QPV39" s="38"/>
      <c r="QPW39" s="38"/>
      <c r="QPX39" s="38"/>
      <c r="QPY39" s="38"/>
      <c r="QPZ39" s="38"/>
      <c r="QQA39" s="38"/>
      <c r="QQB39" s="38"/>
      <c r="QQC39" s="38"/>
      <c r="QQD39" s="38"/>
      <c r="QQE39" s="38"/>
      <c r="QQF39" s="38"/>
      <c r="QQG39" s="38"/>
      <c r="QQH39" s="38"/>
      <c r="QQI39" s="38"/>
      <c r="QQJ39" s="38"/>
      <c r="QQK39" s="38"/>
      <c r="QQL39" s="38"/>
      <c r="QQM39" s="38"/>
      <c r="QQN39" s="38"/>
      <c r="QQO39" s="38"/>
      <c r="QQP39" s="38"/>
      <c r="QQQ39" s="38"/>
      <c r="QQR39" s="38"/>
      <c r="QQS39" s="38"/>
      <c r="QQT39" s="38"/>
      <c r="QQU39" s="38"/>
      <c r="QQV39" s="38"/>
      <c r="QQW39" s="38"/>
      <c r="QQX39" s="38"/>
      <c r="QQY39" s="38"/>
      <c r="QQZ39" s="38"/>
      <c r="QRA39" s="38"/>
      <c r="QRB39" s="38"/>
      <c r="QRC39" s="38"/>
      <c r="QRD39" s="38"/>
      <c r="QRE39" s="38"/>
      <c r="QRF39" s="38"/>
      <c r="QRG39" s="38"/>
      <c r="QRH39" s="38"/>
      <c r="QRI39" s="38"/>
      <c r="QRJ39" s="38"/>
      <c r="QRK39" s="38"/>
      <c r="QRL39" s="38"/>
      <c r="QRM39" s="38"/>
      <c r="QRN39" s="38"/>
      <c r="QRO39" s="38"/>
      <c r="QRP39" s="38"/>
      <c r="QRQ39" s="38"/>
      <c r="QRR39" s="38"/>
      <c r="QRS39" s="38"/>
      <c r="QRT39" s="38"/>
      <c r="QRU39" s="38"/>
      <c r="QRV39" s="38"/>
      <c r="QRW39" s="38"/>
      <c r="QRX39" s="38"/>
      <c r="QRY39" s="38"/>
      <c r="QRZ39" s="38"/>
      <c r="QSA39" s="38"/>
      <c r="QSB39" s="38"/>
      <c r="QSC39" s="38"/>
      <c r="QSD39" s="38"/>
      <c r="QSE39" s="38"/>
      <c r="QSF39" s="38"/>
      <c r="QSG39" s="38"/>
      <c r="QSH39" s="38"/>
      <c r="QSI39" s="38"/>
      <c r="QSJ39" s="38"/>
      <c r="QSK39" s="38"/>
      <c r="QSL39" s="38"/>
      <c r="QSM39" s="38"/>
      <c r="QSN39" s="38"/>
      <c r="QSO39" s="38"/>
      <c r="QSP39" s="38"/>
      <c r="QSQ39" s="38"/>
      <c r="QSR39" s="38"/>
      <c r="QSS39" s="38"/>
      <c r="QST39" s="38"/>
      <c r="QSU39" s="38"/>
      <c r="QSV39" s="38"/>
      <c r="QSW39" s="38"/>
      <c r="QSX39" s="38"/>
      <c r="QSY39" s="38"/>
      <c r="QSZ39" s="38"/>
      <c r="QTA39" s="38"/>
      <c r="QTB39" s="38"/>
      <c r="QTC39" s="38"/>
      <c r="QTD39" s="38"/>
      <c r="QTE39" s="38"/>
      <c r="QTF39" s="38"/>
      <c r="QTG39" s="38"/>
      <c r="QTH39" s="38"/>
      <c r="QTI39" s="38"/>
      <c r="QTJ39" s="38"/>
      <c r="QTK39" s="38"/>
      <c r="QTL39" s="38"/>
      <c r="QTM39" s="38"/>
      <c r="QTN39" s="38"/>
      <c r="QTO39" s="38"/>
      <c r="QTP39" s="38"/>
      <c r="QTQ39" s="38"/>
      <c r="QTR39" s="38"/>
      <c r="QTS39" s="38"/>
      <c r="QTT39" s="38"/>
      <c r="QTU39" s="38"/>
      <c r="QTV39" s="38"/>
      <c r="QTW39" s="38"/>
      <c r="QTX39" s="38"/>
      <c r="QTY39" s="38"/>
      <c r="QTZ39" s="38"/>
      <c r="QUA39" s="38"/>
      <c r="QUB39" s="38"/>
      <c r="QUC39" s="38"/>
      <c r="QUD39" s="38"/>
      <c r="QUE39" s="38"/>
      <c r="QUF39" s="38"/>
      <c r="QUG39" s="38"/>
      <c r="QUH39" s="38"/>
      <c r="QUI39" s="38"/>
      <c r="QUJ39" s="38"/>
      <c r="QUK39" s="38"/>
      <c r="QUL39" s="38"/>
      <c r="QUM39" s="38"/>
      <c r="QUN39" s="38"/>
      <c r="QUO39" s="38"/>
      <c r="QUP39" s="38"/>
      <c r="QUQ39" s="38"/>
      <c r="QUR39" s="38"/>
      <c r="QUS39" s="38"/>
      <c r="QUT39" s="38"/>
      <c r="QUU39" s="38"/>
      <c r="QUV39" s="38"/>
      <c r="QUW39" s="38"/>
      <c r="QUX39" s="38"/>
      <c r="QUY39" s="38"/>
      <c r="QUZ39" s="38"/>
      <c r="QVA39" s="38"/>
      <c r="QVB39" s="38"/>
      <c r="QVC39" s="38"/>
      <c r="QVD39" s="38"/>
      <c r="QVE39" s="38"/>
      <c r="QVF39" s="38"/>
      <c r="QVG39" s="38"/>
      <c r="QVH39" s="38"/>
      <c r="QVI39" s="38"/>
      <c r="QVJ39" s="38"/>
      <c r="QVK39" s="38"/>
      <c r="QVL39" s="38"/>
      <c r="QVM39" s="38"/>
      <c r="QVN39" s="38"/>
      <c r="QVO39" s="38"/>
      <c r="QVP39" s="38"/>
      <c r="QVQ39" s="38"/>
      <c r="QVR39" s="38"/>
      <c r="QVS39" s="38"/>
      <c r="QVT39" s="38"/>
      <c r="QVU39" s="38"/>
      <c r="QVV39" s="38"/>
      <c r="QVW39" s="38"/>
      <c r="QVX39" s="38"/>
      <c r="QVY39" s="38"/>
      <c r="QVZ39" s="38"/>
      <c r="QWA39" s="38"/>
      <c r="QWB39" s="38"/>
      <c r="QWC39" s="38"/>
      <c r="QWD39" s="38"/>
      <c r="QWE39" s="38"/>
      <c r="QWF39" s="38"/>
      <c r="QWG39" s="38"/>
      <c r="QWH39" s="38"/>
      <c r="QWI39" s="38"/>
      <c r="QWJ39" s="38"/>
      <c r="QWK39" s="38"/>
      <c r="QWL39" s="38"/>
      <c r="QWM39" s="38"/>
      <c r="QWN39" s="38"/>
      <c r="QWO39" s="38"/>
      <c r="QWP39" s="38"/>
      <c r="QWQ39" s="38"/>
      <c r="QWR39" s="38"/>
      <c r="QWS39" s="38"/>
      <c r="QWT39" s="38"/>
      <c r="QWU39" s="38"/>
      <c r="QWV39" s="38"/>
      <c r="QWW39" s="38"/>
      <c r="QWX39" s="38"/>
      <c r="QWY39" s="38"/>
      <c r="QWZ39" s="38"/>
      <c r="QXA39" s="38"/>
      <c r="QXB39" s="38"/>
      <c r="QXC39" s="38"/>
      <c r="QXD39" s="38"/>
      <c r="QXE39" s="38"/>
      <c r="QXF39" s="38"/>
      <c r="QXG39" s="38"/>
      <c r="QXH39" s="38"/>
      <c r="QXI39" s="38"/>
      <c r="QXJ39" s="38"/>
      <c r="QXK39" s="38"/>
      <c r="QXL39" s="38"/>
      <c r="QXM39" s="38"/>
      <c r="QXN39" s="38"/>
      <c r="QXO39" s="38"/>
      <c r="QXP39" s="38"/>
      <c r="QXQ39" s="38"/>
      <c r="QXR39" s="38"/>
      <c r="QXS39" s="38"/>
      <c r="QXT39" s="38"/>
      <c r="QXU39" s="38"/>
      <c r="QXV39" s="38"/>
      <c r="QXW39" s="38"/>
      <c r="QXX39" s="38"/>
      <c r="QXY39" s="38"/>
      <c r="QXZ39" s="38"/>
      <c r="QYA39" s="38"/>
      <c r="QYB39" s="38"/>
      <c r="QYC39" s="38"/>
      <c r="QYD39" s="38"/>
      <c r="QYE39" s="38"/>
      <c r="QYF39" s="38"/>
      <c r="QYG39" s="38"/>
      <c r="QYH39" s="38"/>
      <c r="QYI39" s="38"/>
      <c r="QYJ39" s="38"/>
      <c r="QYK39" s="38"/>
      <c r="QYL39" s="38"/>
      <c r="QYM39" s="38"/>
      <c r="QYN39" s="38"/>
      <c r="QYO39" s="38"/>
      <c r="QYP39" s="38"/>
      <c r="QYQ39" s="38"/>
      <c r="QYR39" s="38"/>
      <c r="QYS39" s="38"/>
      <c r="QYT39" s="38"/>
      <c r="QYU39" s="38"/>
      <c r="QYV39" s="38"/>
      <c r="QYW39" s="38"/>
      <c r="QYX39" s="38"/>
      <c r="QYY39" s="38"/>
      <c r="QYZ39" s="38"/>
      <c r="QZA39" s="38"/>
      <c r="QZB39" s="38"/>
      <c r="QZC39" s="38"/>
      <c r="QZD39" s="38"/>
      <c r="QZE39" s="38"/>
      <c r="QZF39" s="38"/>
      <c r="QZG39" s="38"/>
      <c r="QZH39" s="38"/>
      <c r="QZI39" s="38"/>
      <c r="QZJ39" s="38"/>
      <c r="QZK39" s="38"/>
      <c r="QZL39" s="38"/>
      <c r="QZM39" s="38"/>
      <c r="QZN39" s="38"/>
      <c r="QZO39" s="38"/>
      <c r="QZP39" s="38"/>
      <c r="QZQ39" s="38"/>
      <c r="QZR39" s="38"/>
      <c r="QZS39" s="38"/>
      <c r="QZT39" s="38"/>
      <c r="QZU39" s="38"/>
      <c r="QZV39" s="38"/>
      <c r="QZW39" s="38"/>
      <c r="QZX39" s="38"/>
      <c r="QZY39" s="38"/>
      <c r="QZZ39" s="38"/>
      <c r="RAA39" s="38"/>
      <c r="RAB39" s="38"/>
      <c r="RAC39" s="38"/>
      <c r="RAD39" s="38"/>
      <c r="RAE39" s="38"/>
      <c r="RAF39" s="38"/>
      <c r="RAG39" s="38"/>
      <c r="RAH39" s="38"/>
      <c r="RAI39" s="38"/>
      <c r="RAJ39" s="38"/>
      <c r="RAK39" s="38"/>
      <c r="RAL39" s="38"/>
      <c r="RAM39" s="38"/>
      <c r="RAN39" s="38"/>
      <c r="RAO39" s="38"/>
      <c r="RAP39" s="38"/>
      <c r="RAQ39" s="38"/>
      <c r="RAR39" s="38"/>
      <c r="RAS39" s="38"/>
      <c r="RAT39" s="38"/>
      <c r="RAU39" s="38"/>
      <c r="RAV39" s="38"/>
      <c r="RAW39" s="38"/>
      <c r="RAX39" s="38"/>
      <c r="RAY39" s="38"/>
      <c r="RAZ39" s="38"/>
      <c r="RBA39" s="38"/>
      <c r="RBB39" s="38"/>
      <c r="RBC39" s="38"/>
      <c r="RBD39" s="38"/>
      <c r="RBE39" s="38"/>
      <c r="RBF39" s="38"/>
      <c r="RBG39" s="38"/>
      <c r="RBH39" s="38"/>
      <c r="RBI39" s="38"/>
      <c r="RBJ39" s="38"/>
      <c r="RBK39" s="38"/>
      <c r="RBL39" s="38"/>
      <c r="RBM39" s="38"/>
      <c r="RBN39" s="38"/>
      <c r="RBO39" s="38"/>
      <c r="RBP39" s="38"/>
      <c r="RBQ39" s="38"/>
      <c r="RBR39" s="38"/>
      <c r="RBS39" s="38"/>
      <c r="RBT39" s="38"/>
      <c r="RBU39" s="38"/>
      <c r="RBV39" s="38"/>
      <c r="RBW39" s="38"/>
      <c r="RBX39" s="38"/>
      <c r="RBY39" s="38"/>
      <c r="RBZ39" s="38"/>
      <c r="RCA39" s="38"/>
      <c r="RCB39" s="38"/>
      <c r="RCC39" s="38"/>
      <c r="RCD39" s="38"/>
      <c r="RCE39" s="38"/>
      <c r="RCF39" s="38"/>
      <c r="RCG39" s="38"/>
      <c r="RCH39" s="38"/>
      <c r="RCI39" s="38"/>
      <c r="RCJ39" s="38"/>
      <c r="RCK39" s="38"/>
      <c r="RCL39" s="38"/>
      <c r="RCM39" s="38"/>
      <c r="RCN39" s="38"/>
      <c r="RCO39" s="38"/>
      <c r="RCP39" s="38"/>
      <c r="RCQ39" s="38"/>
      <c r="RCR39" s="38"/>
      <c r="RCS39" s="38"/>
      <c r="RCT39" s="38"/>
      <c r="RCU39" s="38"/>
      <c r="RCV39" s="38"/>
      <c r="RCW39" s="38"/>
      <c r="RCX39" s="38"/>
      <c r="RCY39" s="38"/>
      <c r="RCZ39" s="38"/>
      <c r="RDA39" s="38"/>
      <c r="RDB39" s="38"/>
      <c r="RDC39" s="38"/>
      <c r="RDD39" s="38"/>
      <c r="RDE39" s="38"/>
      <c r="RDF39" s="38"/>
      <c r="RDG39" s="38"/>
      <c r="RDH39" s="38"/>
      <c r="RDI39" s="38"/>
      <c r="RDJ39" s="38"/>
      <c r="RDK39" s="38"/>
      <c r="RDL39" s="38"/>
      <c r="RDM39" s="38"/>
      <c r="RDN39" s="38"/>
      <c r="RDO39" s="38"/>
      <c r="RDP39" s="38"/>
      <c r="RDQ39" s="38"/>
      <c r="RDR39" s="38"/>
      <c r="RDS39" s="38"/>
      <c r="RDT39" s="38"/>
      <c r="RDU39" s="38"/>
      <c r="RDV39" s="38"/>
      <c r="RDW39" s="38"/>
      <c r="RDX39" s="38"/>
      <c r="RDY39" s="38"/>
      <c r="RDZ39" s="38"/>
      <c r="REA39" s="38"/>
      <c r="REB39" s="38"/>
      <c r="REC39" s="38"/>
      <c r="RED39" s="38"/>
      <c r="REE39" s="38"/>
      <c r="REF39" s="38"/>
      <c r="REG39" s="38"/>
      <c r="REH39" s="38"/>
      <c r="REI39" s="38"/>
      <c r="REJ39" s="38"/>
      <c r="REK39" s="38"/>
      <c r="REL39" s="38"/>
      <c r="REM39" s="38"/>
      <c r="REN39" s="38"/>
      <c r="REO39" s="38"/>
      <c r="REP39" s="38"/>
      <c r="REQ39" s="38"/>
      <c r="RER39" s="38"/>
      <c r="RES39" s="38"/>
      <c r="RET39" s="38"/>
      <c r="REU39" s="38"/>
      <c r="REV39" s="38"/>
      <c r="REW39" s="38"/>
      <c r="REX39" s="38"/>
      <c r="REY39" s="38"/>
      <c r="REZ39" s="38"/>
      <c r="RFA39" s="38"/>
      <c r="RFB39" s="38"/>
      <c r="RFC39" s="38"/>
      <c r="RFD39" s="38"/>
      <c r="RFE39" s="38"/>
      <c r="RFF39" s="38"/>
      <c r="RFG39" s="38"/>
      <c r="RFH39" s="38"/>
      <c r="RFI39" s="38"/>
      <c r="RFJ39" s="38"/>
      <c r="RFK39" s="38"/>
      <c r="RFL39" s="38"/>
      <c r="RFM39" s="38"/>
      <c r="RFN39" s="38"/>
      <c r="RFO39" s="38"/>
      <c r="RFP39" s="38"/>
      <c r="RFQ39" s="38"/>
      <c r="RFR39" s="38"/>
      <c r="RFS39" s="38"/>
      <c r="RFT39" s="38"/>
      <c r="RFU39" s="38"/>
      <c r="RFV39" s="38"/>
      <c r="RFW39" s="38"/>
      <c r="RFX39" s="38"/>
      <c r="RFY39" s="38"/>
      <c r="RFZ39" s="38"/>
      <c r="RGA39" s="38"/>
      <c r="RGB39" s="38"/>
      <c r="RGC39" s="38"/>
      <c r="RGD39" s="38"/>
      <c r="RGE39" s="38"/>
      <c r="RGF39" s="38"/>
      <c r="RGG39" s="38"/>
      <c r="RGH39" s="38"/>
      <c r="RGI39" s="38"/>
      <c r="RGJ39" s="38"/>
      <c r="RGK39" s="38"/>
      <c r="RGL39" s="38"/>
      <c r="RGM39" s="38"/>
      <c r="RGN39" s="38"/>
      <c r="RGO39" s="38"/>
      <c r="RGP39" s="38"/>
      <c r="RGQ39" s="38"/>
      <c r="RGR39" s="38"/>
      <c r="RGS39" s="38"/>
      <c r="RGT39" s="38"/>
      <c r="RGU39" s="38"/>
      <c r="RGV39" s="38"/>
      <c r="RGW39" s="38"/>
      <c r="RGX39" s="38"/>
      <c r="RGY39" s="38"/>
      <c r="RGZ39" s="38"/>
      <c r="RHA39" s="38"/>
      <c r="RHB39" s="38"/>
      <c r="RHC39" s="38"/>
      <c r="RHD39" s="38"/>
      <c r="RHE39" s="38"/>
      <c r="RHF39" s="38"/>
      <c r="RHG39" s="38"/>
      <c r="RHH39" s="38"/>
      <c r="RHI39" s="38"/>
      <c r="RHJ39" s="38"/>
      <c r="RHK39" s="38"/>
      <c r="RHL39" s="38"/>
      <c r="RHM39" s="38"/>
      <c r="RHN39" s="38"/>
      <c r="RHO39" s="38"/>
      <c r="RHP39" s="38"/>
      <c r="RHQ39" s="38"/>
      <c r="RHR39" s="38"/>
      <c r="RHS39" s="38"/>
      <c r="RHT39" s="38"/>
      <c r="RHU39" s="38"/>
      <c r="RHV39" s="38"/>
      <c r="RHW39" s="38"/>
      <c r="RHX39" s="38"/>
      <c r="RHY39" s="38"/>
      <c r="RHZ39" s="38"/>
      <c r="RIA39" s="38"/>
      <c r="RIB39" s="38"/>
      <c r="RIC39" s="38"/>
      <c r="RID39" s="38"/>
      <c r="RIE39" s="38"/>
      <c r="RIF39" s="38"/>
      <c r="RIG39" s="38"/>
      <c r="RIH39" s="38"/>
      <c r="RII39" s="38"/>
      <c r="RIJ39" s="38"/>
      <c r="RIK39" s="38"/>
      <c r="RIL39" s="38"/>
      <c r="RIM39" s="38"/>
      <c r="RIN39" s="38"/>
      <c r="RIO39" s="38"/>
      <c r="RIP39" s="38"/>
      <c r="RIQ39" s="38"/>
      <c r="RIR39" s="38"/>
      <c r="RIS39" s="38"/>
      <c r="RIT39" s="38"/>
      <c r="RIU39" s="38"/>
      <c r="RIV39" s="38"/>
      <c r="RIW39" s="38"/>
      <c r="RIX39" s="38"/>
      <c r="RIY39" s="38"/>
      <c r="RIZ39" s="38"/>
      <c r="RJA39" s="38"/>
      <c r="RJB39" s="38"/>
      <c r="RJC39" s="38"/>
      <c r="RJD39" s="38"/>
      <c r="RJE39" s="38"/>
      <c r="RJF39" s="38"/>
      <c r="RJG39" s="38"/>
      <c r="RJH39" s="38"/>
      <c r="RJI39" s="38"/>
      <c r="RJJ39" s="38"/>
      <c r="RJK39" s="38"/>
      <c r="RJL39" s="38"/>
      <c r="RJM39" s="38"/>
      <c r="RJN39" s="38"/>
      <c r="RJO39" s="38"/>
      <c r="RJP39" s="38"/>
      <c r="RJQ39" s="38"/>
      <c r="RJR39" s="38"/>
      <c r="RJS39" s="38"/>
      <c r="RJT39" s="38"/>
      <c r="RJU39" s="38"/>
      <c r="RJV39" s="38"/>
      <c r="RJW39" s="38"/>
      <c r="RJX39" s="38"/>
      <c r="RJY39" s="38"/>
      <c r="RJZ39" s="38"/>
      <c r="RKA39" s="38"/>
      <c r="RKB39" s="38"/>
      <c r="RKC39" s="38"/>
      <c r="RKD39" s="38"/>
      <c r="RKE39" s="38"/>
      <c r="RKF39" s="38"/>
      <c r="RKG39" s="38"/>
      <c r="RKH39" s="38"/>
      <c r="RKI39" s="38"/>
      <c r="RKJ39" s="38"/>
      <c r="RKK39" s="38"/>
      <c r="RKL39" s="38"/>
      <c r="RKM39" s="38"/>
      <c r="RKN39" s="38"/>
      <c r="RKO39" s="38"/>
      <c r="RKP39" s="38"/>
      <c r="RKQ39" s="38"/>
      <c r="RKR39" s="38"/>
      <c r="RKS39" s="38"/>
      <c r="RKT39" s="38"/>
      <c r="RKU39" s="38"/>
      <c r="RKV39" s="38"/>
      <c r="RKW39" s="38"/>
      <c r="RKX39" s="38"/>
      <c r="RKY39" s="38"/>
      <c r="RKZ39" s="38"/>
      <c r="RLA39" s="38"/>
      <c r="RLB39" s="38"/>
      <c r="RLC39" s="38"/>
      <c r="RLD39" s="38"/>
      <c r="RLE39" s="38"/>
      <c r="RLF39" s="38"/>
      <c r="RLG39" s="38"/>
      <c r="RLH39" s="38"/>
      <c r="RLI39" s="38"/>
      <c r="RLJ39" s="38"/>
      <c r="RLK39" s="38"/>
      <c r="RLL39" s="38"/>
      <c r="RLM39" s="38"/>
      <c r="RLN39" s="38"/>
      <c r="RLO39" s="38"/>
      <c r="RLP39" s="38"/>
      <c r="RLQ39" s="38"/>
      <c r="RLR39" s="38"/>
      <c r="RLS39" s="38"/>
      <c r="RLT39" s="38"/>
      <c r="RLU39" s="38"/>
      <c r="RLV39" s="38"/>
      <c r="RLW39" s="38"/>
      <c r="RLX39" s="38"/>
      <c r="RLY39" s="38"/>
      <c r="RLZ39" s="38"/>
      <c r="RMA39" s="38"/>
      <c r="RMB39" s="38"/>
      <c r="RMC39" s="38"/>
      <c r="RMD39" s="38"/>
      <c r="RME39" s="38"/>
      <c r="RMF39" s="38"/>
      <c r="RMG39" s="38"/>
      <c r="RMH39" s="38"/>
      <c r="RMI39" s="38"/>
      <c r="RMJ39" s="38"/>
      <c r="RMK39" s="38"/>
      <c r="RML39" s="38"/>
      <c r="RMM39" s="38"/>
      <c r="RMN39" s="38"/>
      <c r="RMO39" s="38"/>
      <c r="RMP39" s="38"/>
      <c r="RMQ39" s="38"/>
      <c r="RMR39" s="38"/>
      <c r="RMS39" s="38"/>
      <c r="RMT39" s="38"/>
      <c r="RMU39" s="38"/>
      <c r="RMV39" s="38"/>
      <c r="RMW39" s="38"/>
      <c r="RMX39" s="38"/>
      <c r="RMY39" s="38"/>
      <c r="RMZ39" s="38"/>
      <c r="RNA39" s="38"/>
      <c r="RNB39" s="38"/>
      <c r="RNC39" s="38"/>
      <c r="RND39" s="38"/>
      <c r="RNE39" s="38"/>
      <c r="RNF39" s="38"/>
      <c r="RNG39" s="38"/>
      <c r="RNH39" s="38"/>
      <c r="RNI39" s="38"/>
      <c r="RNJ39" s="38"/>
      <c r="RNK39" s="38"/>
      <c r="RNL39" s="38"/>
      <c r="RNM39" s="38"/>
      <c r="RNN39" s="38"/>
      <c r="RNO39" s="38"/>
      <c r="RNP39" s="38"/>
      <c r="RNQ39" s="38"/>
      <c r="RNR39" s="38"/>
      <c r="RNS39" s="38"/>
      <c r="RNT39" s="38"/>
      <c r="RNU39" s="38"/>
      <c r="RNV39" s="38"/>
      <c r="RNW39" s="38"/>
      <c r="RNX39" s="38"/>
      <c r="RNY39" s="38"/>
      <c r="RNZ39" s="38"/>
      <c r="ROA39" s="38"/>
      <c r="ROB39" s="38"/>
      <c r="ROC39" s="38"/>
      <c r="ROD39" s="38"/>
      <c r="ROE39" s="38"/>
      <c r="ROF39" s="38"/>
      <c r="ROG39" s="38"/>
      <c r="ROH39" s="38"/>
      <c r="ROI39" s="38"/>
      <c r="ROJ39" s="38"/>
      <c r="ROK39" s="38"/>
      <c r="ROL39" s="38"/>
      <c r="ROM39" s="38"/>
      <c r="RON39" s="38"/>
      <c r="ROO39" s="38"/>
      <c r="ROP39" s="38"/>
      <c r="ROQ39" s="38"/>
      <c r="ROR39" s="38"/>
      <c r="ROS39" s="38"/>
      <c r="ROT39" s="38"/>
      <c r="ROU39" s="38"/>
      <c r="ROV39" s="38"/>
      <c r="ROW39" s="38"/>
      <c r="ROX39" s="38"/>
      <c r="ROY39" s="38"/>
      <c r="ROZ39" s="38"/>
      <c r="RPA39" s="38"/>
      <c r="RPB39" s="38"/>
      <c r="RPC39" s="38"/>
      <c r="RPD39" s="38"/>
      <c r="RPE39" s="38"/>
      <c r="RPF39" s="38"/>
      <c r="RPG39" s="38"/>
      <c r="RPH39" s="38"/>
      <c r="RPI39" s="38"/>
      <c r="RPJ39" s="38"/>
      <c r="RPK39" s="38"/>
      <c r="RPL39" s="38"/>
      <c r="RPM39" s="38"/>
      <c r="RPN39" s="38"/>
      <c r="RPO39" s="38"/>
      <c r="RPP39" s="38"/>
      <c r="RPQ39" s="38"/>
      <c r="RPR39" s="38"/>
      <c r="RPS39" s="38"/>
      <c r="RPT39" s="38"/>
      <c r="RPU39" s="38"/>
      <c r="RPV39" s="38"/>
      <c r="RPW39" s="38"/>
      <c r="RPX39" s="38"/>
      <c r="RPY39" s="38"/>
      <c r="RPZ39" s="38"/>
      <c r="RQA39" s="38"/>
      <c r="RQB39" s="38"/>
      <c r="RQC39" s="38"/>
      <c r="RQD39" s="38"/>
      <c r="RQE39" s="38"/>
      <c r="RQF39" s="38"/>
      <c r="RQG39" s="38"/>
      <c r="RQH39" s="38"/>
      <c r="RQI39" s="38"/>
      <c r="RQJ39" s="38"/>
      <c r="RQK39" s="38"/>
      <c r="RQL39" s="38"/>
      <c r="RQM39" s="38"/>
      <c r="RQN39" s="38"/>
      <c r="RQO39" s="38"/>
      <c r="RQP39" s="38"/>
      <c r="RQQ39" s="38"/>
      <c r="RQR39" s="38"/>
      <c r="RQS39" s="38"/>
      <c r="RQT39" s="38"/>
      <c r="RQU39" s="38"/>
      <c r="RQV39" s="38"/>
      <c r="RQW39" s="38"/>
      <c r="RQX39" s="38"/>
      <c r="RQY39" s="38"/>
      <c r="RQZ39" s="38"/>
      <c r="RRA39" s="38"/>
      <c r="RRB39" s="38"/>
      <c r="RRC39" s="38"/>
      <c r="RRD39" s="38"/>
      <c r="RRE39" s="38"/>
      <c r="RRF39" s="38"/>
      <c r="RRG39" s="38"/>
      <c r="RRH39" s="38"/>
      <c r="RRI39" s="38"/>
      <c r="RRJ39" s="38"/>
      <c r="RRK39" s="38"/>
      <c r="RRL39" s="38"/>
      <c r="RRM39" s="38"/>
      <c r="RRN39" s="38"/>
      <c r="RRO39" s="38"/>
      <c r="RRP39" s="38"/>
      <c r="RRQ39" s="38"/>
      <c r="RRR39" s="38"/>
      <c r="RRS39" s="38"/>
      <c r="RRT39" s="38"/>
      <c r="RRU39" s="38"/>
      <c r="RRV39" s="38"/>
      <c r="RRW39" s="38"/>
      <c r="RRX39" s="38"/>
      <c r="RRY39" s="38"/>
      <c r="RRZ39" s="38"/>
      <c r="RSA39" s="38"/>
      <c r="RSB39" s="38"/>
      <c r="RSC39" s="38"/>
      <c r="RSD39" s="38"/>
      <c r="RSE39" s="38"/>
      <c r="RSF39" s="38"/>
      <c r="RSG39" s="38"/>
      <c r="RSH39" s="38"/>
      <c r="RSI39" s="38"/>
      <c r="RSJ39" s="38"/>
      <c r="RSK39" s="38"/>
      <c r="RSL39" s="38"/>
      <c r="RSM39" s="38"/>
      <c r="RSN39" s="38"/>
      <c r="RSO39" s="38"/>
      <c r="RSP39" s="38"/>
      <c r="RSQ39" s="38"/>
      <c r="RSR39" s="38"/>
      <c r="RSS39" s="38"/>
      <c r="RST39" s="38"/>
      <c r="RSU39" s="38"/>
      <c r="RSV39" s="38"/>
      <c r="RSW39" s="38"/>
      <c r="RSX39" s="38"/>
      <c r="RSY39" s="38"/>
      <c r="RSZ39" s="38"/>
      <c r="RTA39" s="38"/>
      <c r="RTB39" s="38"/>
      <c r="RTC39" s="38"/>
      <c r="RTD39" s="38"/>
      <c r="RTE39" s="38"/>
      <c r="RTF39" s="38"/>
      <c r="RTG39" s="38"/>
      <c r="RTH39" s="38"/>
      <c r="RTI39" s="38"/>
      <c r="RTJ39" s="38"/>
      <c r="RTK39" s="38"/>
      <c r="RTL39" s="38"/>
      <c r="RTM39" s="38"/>
      <c r="RTN39" s="38"/>
      <c r="RTO39" s="38"/>
      <c r="RTP39" s="38"/>
      <c r="RTQ39" s="38"/>
      <c r="RTR39" s="38"/>
      <c r="RTS39" s="38"/>
      <c r="RTT39" s="38"/>
      <c r="RTU39" s="38"/>
      <c r="RTV39" s="38"/>
      <c r="RTW39" s="38"/>
      <c r="RTX39" s="38"/>
      <c r="RTY39" s="38"/>
      <c r="RTZ39" s="38"/>
      <c r="RUA39" s="38"/>
      <c r="RUB39" s="38"/>
      <c r="RUC39" s="38"/>
      <c r="RUD39" s="38"/>
      <c r="RUE39" s="38"/>
      <c r="RUF39" s="38"/>
      <c r="RUG39" s="38"/>
      <c r="RUH39" s="38"/>
      <c r="RUI39" s="38"/>
      <c r="RUJ39" s="38"/>
      <c r="RUK39" s="38"/>
      <c r="RUL39" s="38"/>
      <c r="RUM39" s="38"/>
      <c r="RUN39" s="38"/>
      <c r="RUO39" s="38"/>
      <c r="RUP39" s="38"/>
      <c r="RUQ39" s="38"/>
      <c r="RUR39" s="38"/>
      <c r="RUS39" s="38"/>
      <c r="RUT39" s="38"/>
      <c r="RUU39" s="38"/>
      <c r="RUV39" s="38"/>
      <c r="RUW39" s="38"/>
      <c r="RUX39" s="38"/>
      <c r="RUY39" s="38"/>
      <c r="RUZ39" s="38"/>
      <c r="RVA39" s="38"/>
      <c r="RVB39" s="38"/>
      <c r="RVC39" s="38"/>
      <c r="RVD39" s="38"/>
      <c r="RVE39" s="38"/>
      <c r="RVF39" s="38"/>
      <c r="RVG39" s="38"/>
      <c r="RVH39" s="38"/>
      <c r="RVI39" s="38"/>
      <c r="RVJ39" s="38"/>
      <c r="RVK39" s="38"/>
      <c r="RVL39" s="38"/>
      <c r="RVM39" s="38"/>
      <c r="RVN39" s="38"/>
      <c r="RVO39" s="38"/>
      <c r="RVP39" s="38"/>
      <c r="RVQ39" s="38"/>
      <c r="RVR39" s="38"/>
      <c r="RVS39" s="38"/>
      <c r="RVT39" s="38"/>
      <c r="RVU39" s="38"/>
      <c r="RVV39" s="38"/>
      <c r="RVW39" s="38"/>
      <c r="RVX39" s="38"/>
      <c r="RVY39" s="38"/>
      <c r="RVZ39" s="38"/>
      <c r="RWA39" s="38"/>
      <c r="RWB39" s="38"/>
      <c r="RWC39" s="38"/>
      <c r="RWD39" s="38"/>
      <c r="RWE39" s="38"/>
      <c r="RWF39" s="38"/>
      <c r="RWG39" s="38"/>
      <c r="RWH39" s="38"/>
      <c r="RWI39" s="38"/>
      <c r="RWJ39" s="38"/>
      <c r="RWK39" s="38"/>
      <c r="RWL39" s="38"/>
      <c r="RWM39" s="38"/>
      <c r="RWN39" s="38"/>
      <c r="RWO39" s="38"/>
      <c r="RWP39" s="38"/>
      <c r="RWQ39" s="38"/>
      <c r="RWR39" s="38"/>
      <c r="RWS39" s="38"/>
      <c r="RWT39" s="38"/>
      <c r="RWU39" s="38"/>
      <c r="RWV39" s="38"/>
      <c r="RWW39" s="38"/>
      <c r="RWX39" s="38"/>
      <c r="RWY39" s="38"/>
      <c r="RWZ39" s="38"/>
      <c r="RXA39" s="38"/>
      <c r="RXB39" s="38"/>
      <c r="RXC39" s="38"/>
      <c r="RXD39" s="38"/>
      <c r="RXE39" s="38"/>
      <c r="RXF39" s="38"/>
      <c r="RXG39" s="38"/>
      <c r="RXH39" s="38"/>
      <c r="RXI39" s="38"/>
      <c r="RXJ39" s="38"/>
      <c r="RXK39" s="38"/>
      <c r="RXL39" s="38"/>
      <c r="RXM39" s="38"/>
      <c r="RXN39" s="38"/>
      <c r="RXO39" s="38"/>
      <c r="RXP39" s="38"/>
      <c r="RXQ39" s="38"/>
      <c r="RXR39" s="38"/>
      <c r="RXS39" s="38"/>
      <c r="RXT39" s="38"/>
      <c r="RXU39" s="38"/>
      <c r="RXV39" s="38"/>
      <c r="RXW39" s="38"/>
      <c r="RXX39" s="38"/>
      <c r="RXY39" s="38"/>
      <c r="RXZ39" s="38"/>
      <c r="RYA39" s="38"/>
      <c r="RYB39" s="38"/>
      <c r="RYC39" s="38"/>
      <c r="RYD39" s="38"/>
      <c r="RYE39" s="38"/>
      <c r="RYF39" s="38"/>
      <c r="RYG39" s="38"/>
      <c r="RYH39" s="38"/>
      <c r="RYI39" s="38"/>
      <c r="RYJ39" s="38"/>
      <c r="RYK39" s="38"/>
      <c r="RYL39" s="38"/>
      <c r="RYM39" s="38"/>
      <c r="RYN39" s="38"/>
      <c r="RYO39" s="38"/>
      <c r="RYP39" s="38"/>
      <c r="RYQ39" s="38"/>
      <c r="RYR39" s="38"/>
      <c r="RYS39" s="38"/>
      <c r="RYT39" s="38"/>
      <c r="RYU39" s="38"/>
      <c r="RYV39" s="38"/>
      <c r="RYW39" s="38"/>
      <c r="RYX39" s="38"/>
      <c r="RYY39" s="38"/>
      <c r="RYZ39" s="38"/>
      <c r="RZA39" s="38"/>
      <c r="RZB39" s="38"/>
      <c r="RZC39" s="38"/>
      <c r="RZD39" s="38"/>
      <c r="RZE39" s="38"/>
      <c r="RZF39" s="38"/>
      <c r="RZG39" s="38"/>
      <c r="RZH39" s="38"/>
      <c r="RZI39" s="38"/>
      <c r="RZJ39" s="38"/>
      <c r="RZK39" s="38"/>
      <c r="RZL39" s="38"/>
      <c r="RZM39" s="38"/>
      <c r="RZN39" s="38"/>
      <c r="RZO39" s="38"/>
      <c r="RZP39" s="38"/>
      <c r="RZQ39" s="38"/>
      <c r="RZR39" s="38"/>
      <c r="RZS39" s="38"/>
      <c r="RZT39" s="38"/>
      <c r="RZU39" s="38"/>
      <c r="RZV39" s="38"/>
      <c r="RZW39" s="38"/>
      <c r="RZX39" s="38"/>
      <c r="RZY39" s="38"/>
      <c r="RZZ39" s="38"/>
      <c r="SAA39" s="38"/>
      <c r="SAB39" s="38"/>
      <c r="SAC39" s="38"/>
      <c r="SAD39" s="38"/>
      <c r="SAE39" s="38"/>
      <c r="SAF39" s="38"/>
      <c r="SAG39" s="38"/>
      <c r="SAH39" s="38"/>
      <c r="SAI39" s="38"/>
      <c r="SAJ39" s="38"/>
      <c r="SAK39" s="38"/>
      <c r="SAL39" s="38"/>
      <c r="SAM39" s="38"/>
      <c r="SAN39" s="38"/>
      <c r="SAO39" s="38"/>
      <c r="SAP39" s="38"/>
      <c r="SAQ39" s="38"/>
      <c r="SAR39" s="38"/>
      <c r="SAS39" s="38"/>
      <c r="SAT39" s="38"/>
      <c r="SAU39" s="38"/>
      <c r="SAV39" s="38"/>
      <c r="SAW39" s="38"/>
      <c r="SAX39" s="38"/>
      <c r="SAY39" s="38"/>
      <c r="SAZ39" s="38"/>
      <c r="SBA39" s="38"/>
      <c r="SBB39" s="38"/>
      <c r="SBC39" s="38"/>
      <c r="SBD39" s="38"/>
      <c r="SBE39" s="38"/>
      <c r="SBF39" s="38"/>
      <c r="SBG39" s="38"/>
      <c r="SBH39" s="38"/>
      <c r="SBI39" s="38"/>
      <c r="SBJ39" s="38"/>
      <c r="SBK39" s="38"/>
      <c r="SBL39" s="38"/>
      <c r="SBM39" s="38"/>
      <c r="SBN39" s="38"/>
      <c r="SBO39" s="38"/>
      <c r="SBP39" s="38"/>
      <c r="SBQ39" s="38"/>
      <c r="SBR39" s="38"/>
      <c r="SBS39" s="38"/>
      <c r="SBT39" s="38"/>
      <c r="SBU39" s="38"/>
      <c r="SBV39" s="38"/>
      <c r="SBW39" s="38"/>
      <c r="SBX39" s="38"/>
      <c r="SBY39" s="38"/>
      <c r="SBZ39" s="38"/>
      <c r="SCA39" s="38"/>
      <c r="SCB39" s="38"/>
      <c r="SCC39" s="38"/>
      <c r="SCD39" s="38"/>
      <c r="SCE39" s="38"/>
      <c r="SCF39" s="38"/>
      <c r="SCG39" s="38"/>
      <c r="SCH39" s="38"/>
      <c r="SCI39" s="38"/>
      <c r="SCJ39" s="38"/>
      <c r="SCK39" s="38"/>
      <c r="SCL39" s="38"/>
      <c r="SCM39" s="38"/>
      <c r="SCN39" s="38"/>
      <c r="SCO39" s="38"/>
      <c r="SCP39" s="38"/>
      <c r="SCQ39" s="38"/>
      <c r="SCR39" s="38"/>
      <c r="SCS39" s="38"/>
      <c r="SCT39" s="38"/>
      <c r="SCU39" s="38"/>
      <c r="SCV39" s="38"/>
      <c r="SCW39" s="38"/>
      <c r="SCX39" s="38"/>
      <c r="SCY39" s="38"/>
      <c r="SCZ39" s="38"/>
      <c r="SDA39" s="38"/>
      <c r="SDB39" s="38"/>
      <c r="SDC39" s="38"/>
      <c r="SDD39" s="38"/>
      <c r="SDE39" s="38"/>
      <c r="SDF39" s="38"/>
      <c r="SDG39" s="38"/>
      <c r="SDH39" s="38"/>
      <c r="SDI39" s="38"/>
      <c r="SDJ39" s="38"/>
      <c r="SDK39" s="38"/>
      <c r="SDL39" s="38"/>
      <c r="SDM39" s="38"/>
      <c r="SDN39" s="38"/>
      <c r="SDO39" s="38"/>
      <c r="SDP39" s="38"/>
      <c r="SDQ39" s="38"/>
      <c r="SDR39" s="38"/>
      <c r="SDS39" s="38"/>
      <c r="SDT39" s="38"/>
      <c r="SDU39" s="38"/>
      <c r="SDV39" s="38"/>
      <c r="SDW39" s="38"/>
      <c r="SDX39" s="38"/>
      <c r="SDY39" s="38"/>
      <c r="SDZ39" s="38"/>
      <c r="SEA39" s="38"/>
      <c r="SEB39" s="38"/>
      <c r="SEC39" s="38"/>
      <c r="SED39" s="38"/>
      <c r="SEE39" s="38"/>
      <c r="SEF39" s="38"/>
      <c r="SEG39" s="38"/>
      <c r="SEH39" s="38"/>
      <c r="SEI39" s="38"/>
      <c r="SEJ39" s="38"/>
      <c r="SEK39" s="38"/>
      <c r="SEL39" s="38"/>
      <c r="SEM39" s="38"/>
      <c r="SEN39" s="38"/>
      <c r="SEO39" s="38"/>
      <c r="SEP39" s="38"/>
      <c r="SEQ39" s="38"/>
      <c r="SER39" s="38"/>
      <c r="SES39" s="38"/>
      <c r="SET39" s="38"/>
      <c r="SEU39" s="38"/>
      <c r="SEV39" s="38"/>
      <c r="SEW39" s="38"/>
      <c r="SEX39" s="38"/>
      <c r="SEY39" s="38"/>
      <c r="SEZ39" s="38"/>
      <c r="SFA39" s="38"/>
      <c r="SFB39" s="38"/>
      <c r="SFC39" s="38"/>
      <c r="SFD39" s="38"/>
      <c r="SFE39" s="38"/>
      <c r="SFF39" s="38"/>
      <c r="SFG39" s="38"/>
      <c r="SFH39" s="38"/>
      <c r="SFI39" s="38"/>
      <c r="SFJ39" s="38"/>
      <c r="SFK39" s="38"/>
      <c r="SFL39" s="38"/>
      <c r="SFM39" s="38"/>
      <c r="SFN39" s="38"/>
      <c r="SFO39" s="38"/>
      <c r="SFP39" s="38"/>
      <c r="SFQ39" s="38"/>
      <c r="SFR39" s="38"/>
      <c r="SFS39" s="38"/>
      <c r="SFT39" s="38"/>
      <c r="SFU39" s="38"/>
      <c r="SFV39" s="38"/>
      <c r="SFW39" s="38"/>
      <c r="SFX39" s="38"/>
      <c r="SFY39" s="38"/>
      <c r="SFZ39" s="38"/>
      <c r="SGA39" s="38"/>
      <c r="SGB39" s="38"/>
      <c r="SGC39" s="38"/>
      <c r="SGD39" s="38"/>
      <c r="SGE39" s="38"/>
      <c r="SGF39" s="38"/>
      <c r="SGG39" s="38"/>
      <c r="SGH39" s="38"/>
      <c r="SGI39" s="38"/>
      <c r="SGJ39" s="38"/>
      <c r="SGK39" s="38"/>
      <c r="SGL39" s="38"/>
      <c r="SGM39" s="38"/>
      <c r="SGN39" s="38"/>
      <c r="SGO39" s="38"/>
      <c r="SGP39" s="38"/>
      <c r="SGQ39" s="38"/>
      <c r="SGR39" s="38"/>
      <c r="SGS39" s="38"/>
      <c r="SGT39" s="38"/>
      <c r="SGU39" s="38"/>
      <c r="SGV39" s="38"/>
      <c r="SGW39" s="38"/>
      <c r="SGX39" s="38"/>
      <c r="SGY39" s="38"/>
      <c r="SGZ39" s="38"/>
      <c r="SHA39" s="38"/>
      <c r="SHB39" s="38"/>
      <c r="SHC39" s="38"/>
      <c r="SHD39" s="38"/>
      <c r="SHE39" s="38"/>
      <c r="SHF39" s="38"/>
      <c r="SHG39" s="38"/>
      <c r="SHH39" s="38"/>
      <c r="SHI39" s="38"/>
      <c r="SHJ39" s="38"/>
      <c r="SHK39" s="38"/>
      <c r="SHL39" s="38"/>
      <c r="SHM39" s="38"/>
      <c r="SHN39" s="38"/>
      <c r="SHO39" s="38"/>
      <c r="SHP39" s="38"/>
      <c r="SHQ39" s="38"/>
      <c r="SHR39" s="38"/>
      <c r="SHS39" s="38"/>
      <c r="SHT39" s="38"/>
      <c r="SHU39" s="38"/>
      <c r="SHV39" s="38"/>
      <c r="SHW39" s="38"/>
      <c r="SHX39" s="38"/>
      <c r="SHY39" s="38"/>
      <c r="SHZ39" s="38"/>
      <c r="SIA39" s="38"/>
      <c r="SIB39" s="38"/>
      <c r="SIC39" s="38"/>
      <c r="SID39" s="38"/>
      <c r="SIE39" s="38"/>
      <c r="SIF39" s="38"/>
      <c r="SIG39" s="38"/>
      <c r="SIH39" s="38"/>
      <c r="SII39" s="38"/>
      <c r="SIJ39" s="38"/>
      <c r="SIK39" s="38"/>
      <c r="SIL39" s="38"/>
      <c r="SIM39" s="38"/>
      <c r="SIN39" s="38"/>
      <c r="SIO39" s="38"/>
      <c r="SIP39" s="38"/>
      <c r="SIQ39" s="38"/>
      <c r="SIR39" s="38"/>
      <c r="SIS39" s="38"/>
      <c r="SIT39" s="38"/>
      <c r="SIU39" s="38"/>
      <c r="SIV39" s="38"/>
      <c r="SIW39" s="38"/>
      <c r="SIX39" s="38"/>
      <c r="SIY39" s="38"/>
      <c r="SIZ39" s="38"/>
      <c r="SJA39" s="38"/>
      <c r="SJB39" s="38"/>
      <c r="SJC39" s="38"/>
      <c r="SJD39" s="38"/>
      <c r="SJE39" s="38"/>
      <c r="SJF39" s="38"/>
      <c r="SJG39" s="38"/>
      <c r="SJH39" s="38"/>
      <c r="SJI39" s="38"/>
      <c r="SJJ39" s="38"/>
      <c r="SJK39" s="38"/>
      <c r="SJL39" s="38"/>
      <c r="SJM39" s="38"/>
      <c r="SJN39" s="38"/>
      <c r="SJO39" s="38"/>
      <c r="SJP39" s="38"/>
      <c r="SJQ39" s="38"/>
      <c r="SJR39" s="38"/>
      <c r="SJS39" s="38"/>
      <c r="SJT39" s="38"/>
      <c r="SJU39" s="38"/>
      <c r="SJV39" s="38"/>
      <c r="SJW39" s="38"/>
      <c r="SJX39" s="38"/>
      <c r="SJY39" s="38"/>
      <c r="SJZ39" s="38"/>
      <c r="SKA39" s="38"/>
      <c r="SKB39" s="38"/>
      <c r="SKC39" s="38"/>
      <c r="SKD39" s="38"/>
      <c r="SKE39" s="38"/>
      <c r="SKF39" s="38"/>
      <c r="SKG39" s="38"/>
      <c r="SKH39" s="38"/>
      <c r="SKI39" s="38"/>
      <c r="SKJ39" s="38"/>
      <c r="SKK39" s="38"/>
      <c r="SKL39" s="38"/>
      <c r="SKM39" s="38"/>
      <c r="SKN39" s="38"/>
      <c r="SKO39" s="38"/>
      <c r="SKP39" s="38"/>
      <c r="SKQ39" s="38"/>
      <c r="SKR39" s="38"/>
      <c r="SKS39" s="38"/>
      <c r="SKT39" s="38"/>
      <c r="SKU39" s="38"/>
      <c r="SKV39" s="38"/>
      <c r="SKW39" s="38"/>
      <c r="SKX39" s="38"/>
      <c r="SKY39" s="38"/>
      <c r="SKZ39" s="38"/>
      <c r="SLA39" s="38"/>
      <c r="SLB39" s="38"/>
      <c r="SLC39" s="38"/>
      <c r="SLD39" s="38"/>
      <c r="SLE39" s="38"/>
      <c r="SLF39" s="38"/>
      <c r="SLG39" s="38"/>
      <c r="SLH39" s="38"/>
      <c r="SLI39" s="38"/>
      <c r="SLJ39" s="38"/>
      <c r="SLK39" s="38"/>
      <c r="SLL39" s="38"/>
      <c r="SLM39" s="38"/>
      <c r="SLN39" s="38"/>
      <c r="SLO39" s="38"/>
      <c r="SLP39" s="38"/>
      <c r="SLQ39" s="38"/>
      <c r="SLR39" s="38"/>
      <c r="SLS39" s="38"/>
      <c r="SLT39" s="38"/>
      <c r="SLU39" s="38"/>
      <c r="SLV39" s="38"/>
      <c r="SLW39" s="38"/>
      <c r="SLX39" s="38"/>
      <c r="SLY39" s="38"/>
      <c r="SLZ39" s="38"/>
      <c r="SMA39" s="38"/>
      <c r="SMB39" s="38"/>
      <c r="SMC39" s="38"/>
      <c r="SMD39" s="38"/>
      <c r="SME39" s="38"/>
      <c r="SMF39" s="38"/>
      <c r="SMG39" s="38"/>
      <c r="SMH39" s="38"/>
      <c r="SMI39" s="38"/>
      <c r="SMJ39" s="38"/>
      <c r="SMK39" s="38"/>
      <c r="SML39" s="38"/>
      <c r="SMM39" s="38"/>
      <c r="SMN39" s="38"/>
      <c r="SMO39" s="38"/>
      <c r="SMP39" s="38"/>
      <c r="SMQ39" s="38"/>
      <c r="SMR39" s="38"/>
      <c r="SMS39" s="38"/>
      <c r="SMT39" s="38"/>
      <c r="SMU39" s="38"/>
      <c r="SMV39" s="38"/>
      <c r="SMW39" s="38"/>
      <c r="SMX39" s="38"/>
      <c r="SMY39" s="38"/>
      <c r="SMZ39" s="38"/>
      <c r="SNA39" s="38"/>
      <c r="SNB39" s="38"/>
      <c r="SNC39" s="38"/>
      <c r="SND39" s="38"/>
      <c r="SNE39" s="38"/>
      <c r="SNF39" s="38"/>
      <c r="SNG39" s="38"/>
      <c r="SNH39" s="38"/>
      <c r="SNI39" s="38"/>
      <c r="SNJ39" s="38"/>
      <c r="SNK39" s="38"/>
      <c r="SNL39" s="38"/>
      <c r="SNM39" s="38"/>
      <c r="SNN39" s="38"/>
      <c r="SNO39" s="38"/>
      <c r="SNP39" s="38"/>
      <c r="SNQ39" s="38"/>
      <c r="SNR39" s="38"/>
      <c r="SNS39" s="38"/>
      <c r="SNT39" s="38"/>
      <c r="SNU39" s="38"/>
      <c r="SNV39" s="38"/>
      <c r="SNW39" s="38"/>
      <c r="SNX39" s="38"/>
      <c r="SNY39" s="38"/>
      <c r="SNZ39" s="38"/>
      <c r="SOA39" s="38"/>
      <c r="SOB39" s="38"/>
      <c r="SOC39" s="38"/>
      <c r="SOD39" s="38"/>
      <c r="SOE39" s="38"/>
      <c r="SOF39" s="38"/>
      <c r="SOG39" s="38"/>
      <c r="SOH39" s="38"/>
      <c r="SOI39" s="38"/>
      <c r="SOJ39" s="38"/>
      <c r="SOK39" s="38"/>
      <c r="SOL39" s="38"/>
      <c r="SOM39" s="38"/>
      <c r="SON39" s="38"/>
      <c r="SOO39" s="38"/>
      <c r="SOP39" s="38"/>
      <c r="SOQ39" s="38"/>
      <c r="SOR39" s="38"/>
      <c r="SOS39" s="38"/>
      <c r="SOT39" s="38"/>
      <c r="SOU39" s="38"/>
      <c r="SOV39" s="38"/>
      <c r="SOW39" s="38"/>
      <c r="SOX39" s="38"/>
      <c r="SOY39" s="38"/>
      <c r="SOZ39" s="38"/>
      <c r="SPA39" s="38"/>
      <c r="SPB39" s="38"/>
      <c r="SPC39" s="38"/>
      <c r="SPD39" s="38"/>
      <c r="SPE39" s="38"/>
      <c r="SPF39" s="38"/>
      <c r="SPG39" s="38"/>
      <c r="SPH39" s="38"/>
      <c r="SPI39" s="38"/>
      <c r="SPJ39" s="38"/>
      <c r="SPK39" s="38"/>
      <c r="SPL39" s="38"/>
      <c r="SPM39" s="38"/>
      <c r="SPN39" s="38"/>
      <c r="SPO39" s="38"/>
      <c r="SPP39" s="38"/>
      <c r="SPQ39" s="38"/>
      <c r="SPR39" s="38"/>
      <c r="SPS39" s="38"/>
      <c r="SPT39" s="38"/>
      <c r="SPU39" s="38"/>
      <c r="SPV39" s="38"/>
      <c r="SPW39" s="38"/>
      <c r="SPX39" s="38"/>
      <c r="SPY39" s="38"/>
      <c r="SPZ39" s="38"/>
      <c r="SQA39" s="38"/>
      <c r="SQB39" s="38"/>
      <c r="SQC39" s="38"/>
      <c r="SQD39" s="38"/>
      <c r="SQE39" s="38"/>
      <c r="SQF39" s="38"/>
      <c r="SQG39" s="38"/>
      <c r="SQH39" s="38"/>
      <c r="SQI39" s="38"/>
      <c r="SQJ39" s="38"/>
      <c r="SQK39" s="38"/>
      <c r="SQL39" s="38"/>
      <c r="SQM39" s="38"/>
      <c r="SQN39" s="38"/>
      <c r="SQO39" s="38"/>
      <c r="SQP39" s="38"/>
      <c r="SQQ39" s="38"/>
      <c r="SQR39" s="38"/>
      <c r="SQS39" s="38"/>
      <c r="SQT39" s="38"/>
      <c r="SQU39" s="38"/>
      <c r="SQV39" s="38"/>
      <c r="SQW39" s="38"/>
      <c r="SQX39" s="38"/>
      <c r="SQY39" s="38"/>
      <c r="SQZ39" s="38"/>
      <c r="SRA39" s="38"/>
      <c r="SRB39" s="38"/>
      <c r="SRC39" s="38"/>
      <c r="SRD39" s="38"/>
      <c r="SRE39" s="38"/>
      <c r="SRF39" s="38"/>
      <c r="SRG39" s="38"/>
      <c r="SRH39" s="38"/>
      <c r="SRI39" s="38"/>
      <c r="SRJ39" s="38"/>
      <c r="SRK39" s="38"/>
      <c r="SRL39" s="38"/>
      <c r="SRM39" s="38"/>
      <c r="SRN39" s="38"/>
      <c r="SRO39" s="38"/>
      <c r="SRP39" s="38"/>
      <c r="SRQ39" s="38"/>
      <c r="SRR39" s="38"/>
      <c r="SRS39" s="38"/>
      <c r="SRT39" s="38"/>
      <c r="SRU39" s="38"/>
      <c r="SRV39" s="38"/>
      <c r="SRW39" s="38"/>
      <c r="SRX39" s="38"/>
      <c r="SRY39" s="38"/>
      <c r="SRZ39" s="38"/>
      <c r="SSA39" s="38"/>
      <c r="SSB39" s="38"/>
      <c r="SSC39" s="38"/>
      <c r="SSD39" s="38"/>
      <c r="SSE39" s="38"/>
      <c r="SSF39" s="38"/>
      <c r="SSG39" s="38"/>
      <c r="SSH39" s="38"/>
      <c r="SSI39" s="38"/>
      <c r="SSJ39" s="38"/>
      <c r="SSK39" s="38"/>
      <c r="SSL39" s="38"/>
      <c r="SSM39" s="38"/>
      <c r="SSN39" s="38"/>
      <c r="SSO39" s="38"/>
      <c r="SSP39" s="38"/>
      <c r="SSQ39" s="38"/>
      <c r="SSR39" s="38"/>
      <c r="SSS39" s="38"/>
      <c r="SST39" s="38"/>
      <c r="SSU39" s="38"/>
      <c r="SSV39" s="38"/>
      <c r="SSW39" s="38"/>
      <c r="SSX39" s="38"/>
      <c r="SSY39" s="38"/>
      <c r="SSZ39" s="38"/>
      <c r="STA39" s="38"/>
      <c r="STB39" s="38"/>
      <c r="STC39" s="38"/>
      <c r="STD39" s="38"/>
      <c r="STE39" s="38"/>
      <c r="STF39" s="38"/>
      <c r="STG39" s="38"/>
      <c r="STH39" s="38"/>
      <c r="STI39" s="38"/>
      <c r="STJ39" s="38"/>
      <c r="STK39" s="38"/>
      <c r="STL39" s="38"/>
      <c r="STM39" s="38"/>
      <c r="STN39" s="38"/>
      <c r="STO39" s="38"/>
      <c r="STP39" s="38"/>
      <c r="STQ39" s="38"/>
      <c r="STR39" s="38"/>
      <c r="STS39" s="38"/>
      <c r="STT39" s="38"/>
      <c r="STU39" s="38"/>
      <c r="STV39" s="38"/>
      <c r="STW39" s="38"/>
      <c r="STX39" s="38"/>
      <c r="STY39" s="38"/>
      <c r="STZ39" s="38"/>
      <c r="SUA39" s="38"/>
      <c r="SUB39" s="38"/>
      <c r="SUC39" s="38"/>
      <c r="SUD39" s="38"/>
      <c r="SUE39" s="38"/>
      <c r="SUF39" s="38"/>
      <c r="SUG39" s="38"/>
      <c r="SUH39" s="38"/>
      <c r="SUI39" s="38"/>
      <c r="SUJ39" s="38"/>
      <c r="SUK39" s="38"/>
      <c r="SUL39" s="38"/>
      <c r="SUM39" s="38"/>
      <c r="SUN39" s="38"/>
      <c r="SUO39" s="38"/>
      <c r="SUP39" s="38"/>
      <c r="SUQ39" s="38"/>
      <c r="SUR39" s="38"/>
      <c r="SUS39" s="38"/>
      <c r="SUT39" s="38"/>
      <c r="SUU39" s="38"/>
      <c r="SUV39" s="38"/>
      <c r="SUW39" s="38"/>
      <c r="SUX39" s="38"/>
      <c r="SUY39" s="38"/>
      <c r="SUZ39" s="38"/>
      <c r="SVA39" s="38"/>
      <c r="SVB39" s="38"/>
      <c r="SVC39" s="38"/>
      <c r="SVD39" s="38"/>
      <c r="SVE39" s="38"/>
      <c r="SVF39" s="38"/>
      <c r="SVG39" s="38"/>
      <c r="SVH39" s="38"/>
      <c r="SVI39" s="38"/>
      <c r="SVJ39" s="38"/>
      <c r="SVK39" s="38"/>
      <c r="SVL39" s="38"/>
      <c r="SVM39" s="38"/>
      <c r="SVN39" s="38"/>
      <c r="SVO39" s="38"/>
      <c r="SVP39" s="38"/>
      <c r="SVQ39" s="38"/>
      <c r="SVR39" s="38"/>
      <c r="SVS39" s="38"/>
      <c r="SVT39" s="38"/>
      <c r="SVU39" s="38"/>
      <c r="SVV39" s="38"/>
      <c r="SVW39" s="38"/>
      <c r="SVX39" s="38"/>
      <c r="SVY39" s="38"/>
      <c r="SVZ39" s="38"/>
      <c r="SWA39" s="38"/>
      <c r="SWB39" s="38"/>
      <c r="SWC39" s="38"/>
      <c r="SWD39" s="38"/>
      <c r="SWE39" s="38"/>
      <c r="SWF39" s="38"/>
      <c r="SWG39" s="38"/>
      <c r="SWH39" s="38"/>
      <c r="SWI39" s="38"/>
      <c r="SWJ39" s="38"/>
      <c r="SWK39" s="38"/>
      <c r="SWL39" s="38"/>
      <c r="SWM39" s="38"/>
      <c r="SWN39" s="38"/>
      <c r="SWO39" s="38"/>
      <c r="SWP39" s="38"/>
      <c r="SWQ39" s="38"/>
      <c r="SWR39" s="38"/>
      <c r="SWS39" s="38"/>
      <c r="SWT39" s="38"/>
      <c r="SWU39" s="38"/>
      <c r="SWV39" s="38"/>
      <c r="SWW39" s="38"/>
      <c r="SWX39" s="38"/>
      <c r="SWY39" s="38"/>
      <c r="SWZ39" s="38"/>
      <c r="SXA39" s="38"/>
      <c r="SXB39" s="38"/>
      <c r="SXC39" s="38"/>
      <c r="SXD39" s="38"/>
      <c r="SXE39" s="38"/>
      <c r="SXF39" s="38"/>
      <c r="SXG39" s="38"/>
      <c r="SXH39" s="38"/>
      <c r="SXI39" s="38"/>
      <c r="SXJ39" s="38"/>
      <c r="SXK39" s="38"/>
      <c r="SXL39" s="38"/>
      <c r="SXM39" s="38"/>
      <c r="SXN39" s="38"/>
      <c r="SXO39" s="38"/>
      <c r="SXP39" s="38"/>
      <c r="SXQ39" s="38"/>
      <c r="SXR39" s="38"/>
      <c r="SXS39" s="38"/>
      <c r="SXT39" s="38"/>
      <c r="SXU39" s="38"/>
      <c r="SXV39" s="38"/>
      <c r="SXW39" s="38"/>
      <c r="SXX39" s="38"/>
      <c r="SXY39" s="38"/>
      <c r="SXZ39" s="38"/>
      <c r="SYA39" s="38"/>
      <c r="SYB39" s="38"/>
      <c r="SYC39" s="38"/>
      <c r="SYD39" s="38"/>
      <c r="SYE39" s="38"/>
      <c r="SYF39" s="38"/>
      <c r="SYG39" s="38"/>
      <c r="SYH39" s="38"/>
      <c r="SYI39" s="38"/>
      <c r="SYJ39" s="38"/>
      <c r="SYK39" s="38"/>
      <c r="SYL39" s="38"/>
      <c r="SYM39" s="38"/>
      <c r="SYN39" s="38"/>
      <c r="SYO39" s="38"/>
      <c r="SYP39" s="38"/>
      <c r="SYQ39" s="38"/>
      <c r="SYR39" s="38"/>
      <c r="SYS39" s="38"/>
      <c r="SYT39" s="38"/>
      <c r="SYU39" s="38"/>
      <c r="SYV39" s="38"/>
      <c r="SYW39" s="38"/>
      <c r="SYX39" s="38"/>
      <c r="SYY39" s="38"/>
      <c r="SYZ39" s="38"/>
      <c r="SZA39" s="38"/>
      <c r="SZB39" s="38"/>
      <c r="SZC39" s="38"/>
      <c r="SZD39" s="38"/>
      <c r="SZE39" s="38"/>
      <c r="SZF39" s="38"/>
      <c r="SZG39" s="38"/>
      <c r="SZH39" s="38"/>
      <c r="SZI39" s="38"/>
      <c r="SZJ39" s="38"/>
      <c r="SZK39" s="38"/>
      <c r="SZL39" s="38"/>
      <c r="SZM39" s="38"/>
      <c r="SZN39" s="38"/>
      <c r="SZO39" s="38"/>
      <c r="SZP39" s="38"/>
      <c r="SZQ39" s="38"/>
      <c r="SZR39" s="38"/>
      <c r="SZS39" s="38"/>
      <c r="SZT39" s="38"/>
      <c r="SZU39" s="38"/>
      <c r="SZV39" s="38"/>
      <c r="SZW39" s="38"/>
      <c r="SZX39" s="38"/>
      <c r="SZY39" s="38"/>
      <c r="SZZ39" s="38"/>
      <c r="TAA39" s="38"/>
      <c r="TAB39" s="38"/>
      <c r="TAC39" s="38"/>
      <c r="TAD39" s="38"/>
      <c r="TAE39" s="38"/>
      <c r="TAF39" s="38"/>
      <c r="TAG39" s="38"/>
      <c r="TAH39" s="38"/>
      <c r="TAI39" s="38"/>
      <c r="TAJ39" s="38"/>
      <c r="TAK39" s="38"/>
      <c r="TAL39" s="38"/>
      <c r="TAM39" s="38"/>
      <c r="TAN39" s="38"/>
      <c r="TAO39" s="38"/>
      <c r="TAP39" s="38"/>
      <c r="TAQ39" s="38"/>
      <c r="TAR39" s="38"/>
      <c r="TAS39" s="38"/>
      <c r="TAT39" s="38"/>
      <c r="TAU39" s="38"/>
      <c r="TAV39" s="38"/>
      <c r="TAW39" s="38"/>
      <c r="TAX39" s="38"/>
      <c r="TAY39" s="38"/>
      <c r="TAZ39" s="38"/>
      <c r="TBA39" s="38"/>
      <c r="TBB39" s="38"/>
      <c r="TBC39" s="38"/>
      <c r="TBD39" s="38"/>
      <c r="TBE39" s="38"/>
      <c r="TBF39" s="38"/>
      <c r="TBG39" s="38"/>
      <c r="TBH39" s="38"/>
      <c r="TBI39" s="38"/>
      <c r="TBJ39" s="38"/>
      <c r="TBK39" s="38"/>
      <c r="TBL39" s="38"/>
      <c r="TBM39" s="38"/>
      <c r="TBN39" s="38"/>
      <c r="TBO39" s="38"/>
      <c r="TBP39" s="38"/>
      <c r="TBQ39" s="38"/>
      <c r="TBR39" s="38"/>
      <c r="TBS39" s="38"/>
      <c r="TBT39" s="38"/>
      <c r="TBU39" s="38"/>
      <c r="TBV39" s="38"/>
      <c r="TBW39" s="38"/>
      <c r="TBX39" s="38"/>
      <c r="TBY39" s="38"/>
      <c r="TBZ39" s="38"/>
      <c r="TCA39" s="38"/>
      <c r="TCB39" s="38"/>
      <c r="TCC39" s="38"/>
      <c r="TCD39" s="38"/>
      <c r="TCE39" s="38"/>
      <c r="TCF39" s="38"/>
      <c r="TCG39" s="38"/>
      <c r="TCH39" s="38"/>
      <c r="TCI39" s="38"/>
      <c r="TCJ39" s="38"/>
      <c r="TCK39" s="38"/>
      <c r="TCL39" s="38"/>
      <c r="TCM39" s="38"/>
      <c r="TCN39" s="38"/>
      <c r="TCO39" s="38"/>
      <c r="TCP39" s="38"/>
      <c r="TCQ39" s="38"/>
      <c r="TCR39" s="38"/>
      <c r="TCS39" s="38"/>
      <c r="TCT39" s="38"/>
      <c r="TCU39" s="38"/>
      <c r="TCV39" s="38"/>
      <c r="TCW39" s="38"/>
      <c r="TCX39" s="38"/>
      <c r="TCY39" s="38"/>
      <c r="TCZ39" s="38"/>
      <c r="TDA39" s="38"/>
      <c r="TDB39" s="38"/>
      <c r="TDC39" s="38"/>
      <c r="TDD39" s="38"/>
      <c r="TDE39" s="38"/>
      <c r="TDF39" s="38"/>
      <c r="TDG39" s="38"/>
      <c r="TDH39" s="38"/>
      <c r="TDI39" s="38"/>
      <c r="TDJ39" s="38"/>
      <c r="TDK39" s="38"/>
      <c r="TDL39" s="38"/>
      <c r="TDM39" s="38"/>
      <c r="TDN39" s="38"/>
      <c r="TDO39" s="38"/>
      <c r="TDP39" s="38"/>
      <c r="TDQ39" s="38"/>
      <c r="TDR39" s="38"/>
      <c r="TDS39" s="38"/>
      <c r="TDT39" s="38"/>
      <c r="TDU39" s="38"/>
      <c r="TDV39" s="38"/>
      <c r="TDW39" s="38"/>
      <c r="TDX39" s="38"/>
      <c r="TDY39" s="38"/>
      <c r="TDZ39" s="38"/>
      <c r="TEA39" s="38"/>
      <c r="TEB39" s="38"/>
      <c r="TEC39" s="38"/>
      <c r="TED39" s="38"/>
      <c r="TEE39" s="38"/>
      <c r="TEF39" s="38"/>
      <c r="TEG39" s="38"/>
      <c r="TEH39" s="38"/>
      <c r="TEI39" s="38"/>
      <c r="TEJ39" s="38"/>
      <c r="TEK39" s="38"/>
      <c r="TEL39" s="38"/>
      <c r="TEM39" s="38"/>
      <c r="TEN39" s="38"/>
      <c r="TEO39" s="38"/>
      <c r="TEP39" s="38"/>
      <c r="TEQ39" s="38"/>
      <c r="TER39" s="38"/>
      <c r="TES39" s="38"/>
      <c r="TET39" s="38"/>
      <c r="TEU39" s="38"/>
      <c r="TEV39" s="38"/>
      <c r="TEW39" s="38"/>
      <c r="TEX39" s="38"/>
      <c r="TEY39" s="38"/>
      <c r="TEZ39" s="38"/>
      <c r="TFA39" s="38"/>
      <c r="TFB39" s="38"/>
      <c r="TFC39" s="38"/>
      <c r="TFD39" s="38"/>
      <c r="TFE39" s="38"/>
      <c r="TFF39" s="38"/>
      <c r="TFG39" s="38"/>
      <c r="TFH39" s="38"/>
      <c r="TFI39" s="38"/>
      <c r="TFJ39" s="38"/>
      <c r="TFK39" s="38"/>
      <c r="TFL39" s="38"/>
      <c r="TFM39" s="38"/>
      <c r="TFN39" s="38"/>
      <c r="TFO39" s="38"/>
      <c r="TFP39" s="38"/>
      <c r="TFQ39" s="38"/>
      <c r="TFR39" s="38"/>
      <c r="TFS39" s="38"/>
      <c r="TFT39" s="38"/>
      <c r="TFU39" s="38"/>
      <c r="TFV39" s="38"/>
      <c r="TFW39" s="38"/>
      <c r="TFX39" s="38"/>
      <c r="TFY39" s="38"/>
      <c r="TFZ39" s="38"/>
      <c r="TGA39" s="38"/>
      <c r="TGB39" s="38"/>
      <c r="TGC39" s="38"/>
      <c r="TGD39" s="38"/>
      <c r="TGE39" s="38"/>
      <c r="TGF39" s="38"/>
      <c r="TGG39" s="38"/>
      <c r="TGH39" s="38"/>
      <c r="TGI39" s="38"/>
      <c r="TGJ39" s="38"/>
      <c r="TGK39" s="38"/>
      <c r="TGL39" s="38"/>
      <c r="TGM39" s="38"/>
      <c r="TGN39" s="38"/>
      <c r="TGO39" s="38"/>
      <c r="TGP39" s="38"/>
      <c r="TGQ39" s="38"/>
      <c r="TGR39" s="38"/>
      <c r="TGS39" s="38"/>
      <c r="TGT39" s="38"/>
      <c r="TGU39" s="38"/>
      <c r="TGV39" s="38"/>
      <c r="TGW39" s="38"/>
      <c r="TGX39" s="38"/>
      <c r="TGY39" s="38"/>
      <c r="TGZ39" s="38"/>
      <c r="THA39" s="38"/>
      <c r="THB39" s="38"/>
      <c r="THC39" s="38"/>
      <c r="THD39" s="38"/>
      <c r="THE39" s="38"/>
      <c r="THF39" s="38"/>
      <c r="THG39" s="38"/>
      <c r="THH39" s="38"/>
      <c r="THI39" s="38"/>
      <c r="THJ39" s="38"/>
      <c r="THK39" s="38"/>
      <c r="THL39" s="38"/>
      <c r="THM39" s="38"/>
      <c r="THN39" s="38"/>
      <c r="THO39" s="38"/>
      <c r="THP39" s="38"/>
      <c r="THQ39" s="38"/>
      <c r="THR39" s="38"/>
      <c r="THS39" s="38"/>
      <c r="THT39" s="38"/>
      <c r="THU39" s="38"/>
      <c r="THV39" s="38"/>
      <c r="THW39" s="38"/>
      <c r="THX39" s="38"/>
      <c r="THY39" s="38"/>
      <c r="THZ39" s="38"/>
      <c r="TIA39" s="38"/>
      <c r="TIB39" s="38"/>
      <c r="TIC39" s="38"/>
      <c r="TID39" s="38"/>
      <c r="TIE39" s="38"/>
      <c r="TIF39" s="38"/>
      <c r="TIG39" s="38"/>
      <c r="TIH39" s="38"/>
      <c r="TII39" s="38"/>
      <c r="TIJ39" s="38"/>
      <c r="TIK39" s="38"/>
      <c r="TIL39" s="38"/>
      <c r="TIM39" s="38"/>
      <c r="TIN39" s="38"/>
      <c r="TIO39" s="38"/>
      <c r="TIP39" s="38"/>
      <c r="TIQ39" s="38"/>
      <c r="TIR39" s="38"/>
      <c r="TIS39" s="38"/>
      <c r="TIT39" s="38"/>
      <c r="TIU39" s="38"/>
      <c r="TIV39" s="38"/>
      <c r="TIW39" s="38"/>
      <c r="TIX39" s="38"/>
      <c r="TIY39" s="38"/>
      <c r="TIZ39" s="38"/>
      <c r="TJA39" s="38"/>
      <c r="TJB39" s="38"/>
      <c r="TJC39" s="38"/>
      <c r="TJD39" s="38"/>
      <c r="TJE39" s="38"/>
      <c r="TJF39" s="38"/>
      <c r="TJG39" s="38"/>
      <c r="TJH39" s="38"/>
      <c r="TJI39" s="38"/>
      <c r="TJJ39" s="38"/>
      <c r="TJK39" s="38"/>
      <c r="TJL39" s="38"/>
      <c r="TJM39" s="38"/>
      <c r="TJN39" s="38"/>
      <c r="TJO39" s="38"/>
      <c r="TJP39" s="38"/>
      <c r="TJQ39" s="38"/>
      <c r="TJR39" s="38"/>
      <c r="TJS39" s="38"/>
      <c r="TJT39" s="38"/>
      <c r="TJU39" s="38"/>
      <c r="TJV39" s="38"/>
      <c r="TJW39" s="38"/>
      <c r="TJX39" s="38"/>
      <c r="TJY39" s="38"/>
      <c r="TJZ39" s="38"/>
      <c r="TKA39" s="38"/>
      <c r="TKB39" s="38"/>
      <c r="TKC39" s="38"/>
      <c r="TKD39" s="38"/>
      <c r="TKE39" s="38"/>
      <c r="TKF39" s="38"/>
      <c r="TKG39" s="38"/>
      <c r="TKH39" s="38"/>
      <c r="TKI39" s="38"/>
      <c r="TKJ39" s="38"/>
      <c r="TKK39" s="38"/>
      <c r="TKL39" s="38"/>
      <c r="TKM39" s="38"/>
      <c r="TKN39" s="38"/>
      <c r="TKO39" s="38"/>
      <c r="TKP39" s="38"/>
      <c r="TKQ39" s="38"/>
      <c r="TKR39" s="38"/>
      <c r="TKS39" s="38"/>
      <c r="TKT39" s="38"/>
      <c r="TKU39" s="38"/>
      <c r="TKV39" s="38"/>
      <c r="TKW39" s="38"/>
      <c r="TKX39" s="38"/>
      <c r="TKY39" s="38"/>
      <c r="TKZ39" s="38"/>
      <c r="TLA39" s="38"/>
      <c r="TLB39" s="38"/>
      <c r="TLC39" s="38"/>
      <c r="TLD39" s="38"/>
      <c r="TLE39" s="38"/>
      <c r="TLF39" s="38"/>
      <c r="TLG39" s="38"/>
      <c r="TLH39" s="38"/>
      <c r="TLI39" s="38"/>
      <c r="TLJ39" s="38"/>
      <c r="TLK39" s="38"/>
      <c r="TLL39" s="38"/>
      <c r="TLM39" s="38"/>
      <c r="TLN39" s="38"/>
      <c r="TLO39" s="38"/>
      <c r="TLP39" s="38"/>
      <c r="TLQ39" s="38"/>
      <c r="TLR39" s="38"/>
      <c r="TLS39" s="38"/>
      <c r="TLT39" s="38"/>
      <c r="TLU39" s="38"/>
      <c r="TLV39" s="38"/>
      <c r="TLW39" s="38"/>
      <c r="TLX39" s="38"/>
      <c r="TLY39" s="38"/>
      <c r="TLZ39" s="38"/>
      <c r="TMA39" s="38"/>
      <c r="TMB39" s="38"/>
      <c r="TMC39" s="38"/>
      <c r="TMD39" s="38"/>
      <c r="TME39" s="38"/>
      <c r="TMF39" s="38"/>
      <c r="TMG39" s="38"/>
      <c r="TMH39" s="38"/>
      <c r="TMI39" s="38"/>
      <c r="TMJ39" s="38"/>
      <c r="TMK39" s="38"/>
      <c r="TML39" s="38"/>
      <c r="TMM39" s="38"/>
      <c r="TMN39" s="38"/>
      <c r="TMO39" s="38"/>
      <c r="TMP39" s="38"/>
      <c r="TMQ39" s="38"/>
      <c r="TMR39" s="38"/>
      <c r="TMS39" s="38"/>
      <c r="TMT39" s="38"/>
      <c r="TMU39" s="38"/>
      <c r="TMV39" s="38"/>
      <c r="TMW39" s="38"/>
      <c r="TMX39" s="38"/>
      <c r="TMY39" s="38"/>
      <c r="TMZ39" s="38"/>
      <c r="TNA39" s="38"/>
      <c r="TNB39" s="38"/>
      <c r="TNC39" s="38"/>
      <c r="TND39" s="38"/>
      <c r="TNE39" s="38"/>
      <c r="TNF39" s="38"/>
      <c r="TNG39" s="38"/>
      <c r="TNH39" s="38"/>
      <c r="TNI39" s="38"/>
      <c r="TNJ39" s="38"/>
      <c r="TNK39" s="38"/>
      <c r="TNL39" s="38"/>
      <c r="TNM39" s="38"/>
      <c r="TNN39" s="38"/>
      <c r="TNO39" s="38"/>
      <c r="TNP39" s="38"/>
      <c r="TNQ39" s="38"/>
      <c r="TNR39" s="38"/>
      <c r="TNS39" s="38"/>
      <c r="TNT39" s="38"/>
      <c r="TNU39" s="38"/>
      <c r="TNV39" s="38"/>
      <c r="TNW39" s="38"/>
      <c r="TNX39" s="38"/>
      <c r="TNY39" s="38"/>
      <c r="TNZ39" s="38"/>
      <c r="TOA39" s="38"/>
      <c r="TOB39" s="38"/>
      <c r="TOC39" s="38"/>
      <c r="TOD39" s="38"/>
      <c r="TOE39" s="38"/>
      <c r="TOF39" s="38"/>
      <c r="TOG39" s="38"/>
      <c r="TOH39" s="38"/>
      <c r="TOI39" s="38"/>
      <c r="TOJ39" s="38"/>
      <c r="TOK39" s="38"/>
      <c r="TOL39" s="38"/>
      <c r="TOM39" s="38"/>
      <c r="TON39" s="38"/>
      <c r="TOO39" s="38"/>
      <c r="TOP39" s="38"/>
      <c r="TOQ39" s="38"/>
      <c r="TOR39" s="38"/>
      <c r="TOS39" s="38"/>
      <c r="TOT39" s="38"/>
      <c r="TOU39" s="38"/>
      <c r="TOV39" s="38"/>
      <c r="TOW39" s="38"/>
      <c r="TOX39" s="38"/>
      <c r="TOY39" s="38"/>
      <c r="TOZ39" s="38"/>
      <c r="TPA39" s="38"/>
      <c r="TPB39" s="38"/>
      <c r="TPC39" s="38"/>
      <c r="TPD39" s="38"/>
      <c r="TPE39" s="38"/>
      <c r="TPF39" s="38"/>
      <c r="TPG39" s="38"/>
      <c r="TPH39" s="38"/>
      <c r="TPI39" s="38"/>
      <c r="TPJ39" s="38"/>
      <c r="TPK39" s="38"/>
      <c r="TPL39" s="38"/>
      <c r="TPM39" s="38"/>
      <c r="TPN39" s="38"/>
      <c r="TPO39" s="38"/>
      <c r="TPP39" s="38"/>
      <c r="TPQ39" s="38"/>
      <c r="TPR39" s="38"/>
      <c r="TPS39" s="38"/>
      <c r="TPT39" s="38"/>
      <c r="TPU39" s="38"/>
      <c r="TPV39" s="38"/>
      <c r="TPW39" s="38"/>
      <c r="TPX39" s="38"/>
      <c r="TPY39" s="38"/>
      <c r="TPZ39" s="38"/>
      <c r="TQA39" s="38"/>
      <c r="TQB39" s="38"/>
      <c r="TQC39" s="38"/>
      <c r="TQD39" s="38"/>
      <c r="TQE39" s="38"/>
      <c r="TQF39" s="38"/>
      <c r="TQG39" s="38"/>
      <c r="TQH39" s="38"/>
      <c r="TQI39" s="38"/>
      <c r="TQJ39" s="38"/>
      <c r="TQK39" s="38"/>
      <c r="TQL39" s="38"/>
      <c r="TQM39" s="38"/>
      <c r="TQN39" s="38"/>
      <c r="TQO39" s="38"/>
      <c r="TQP39" s="38"/>
      <c r="TQQ39" s="38"/>
      <c r="TQR39" s="38"/>
      <c r="TQS39" s="38"/>
      <c r="TQT39" s="38"/>
      <c r="TQU39" s="38"/>
      <c r="TQV39" s="38"/>
      <c r="TQW39" s="38"/>
      <c r="TQX39" s="38"/>
      <c r="TQY39" s="38"/>
      <c r="TQZ39" s="38"/>
      <c r="TRA39" s="38"/>
      <c r="TRB39" s="38"/>
      <c r="TRC39" s="38"/>
      <c r="TRD39" s="38"/>
      <c r="TRE39" s="38"/>
      <c r="TRF39" s="38"/>
      <c r="TRG39" s="38"/>
      <c r="TRH39" s="38"/>
      <c r="TRI39" s="38"/>
      <c r="TRJ39" s="38"/>
      <c r="TRK39" s="38"/>
      <c r="TRL39" s="38"/>
      <c r="TRM39" s="38"/>
      <c r="TRN39" s="38"/>
      <c r="TRO39" s="38"/>
      <c r="TRP39" s="38"/>
      <c r="TRQ39" s="38"/>
      <c r="TRR39" s="38"/>
      <c r="TRS39" s="38"/>
      <c r="TRT39" s="38"/>
      <c r="TRU39" s="38"/>
      <c r="TRV39" s="38"/>
      <c r="TRW39" s="38"/>
      <c r="TRX39" s="38"/>
      <c r="TRY39" s="38"/>
      <c r="TRZ39" s="38"/>
      <c r="TSA39" s="38"/>
      <c r="TSB39" s="38"/>
      <c r="TSC39" s="38"/>
      <c r="TSD39" s="38"/>
      <c r="TSE39" s="38"/>
      <c r="TSF39" s="38"/>
      <c r="TSG39" s="38"/>
      <c r="TSH39" s="38"/>
      <c r="TSI39" s="38"/>
      <c r="TSJ39" s="38"/>
      <c r="TSK39" s="38"/>
      <c r="TSL39" s="38"/>
      <c r="TSM39" s="38"/>
      <c r="TSN39" s="38"/>
      <c r="TSO39" s="38"/>
      <c r="TSP39" s="38"/>
      <c r="TSQ39" s="38"/>
      <c r="TSR39" s="38"/>
      <c r="TSS39" s="38"/>
      <c r="TST39" s="38"/>
      <c r="TSU39" s="38"/>
      <c r="TSV39" s="38"/>
      <c r="TSW39" s="38"/>
      <c r="TSX39" s="38"/>
      <c r="TSY39" s="38"/>
      <c r="TSZ39" s="38"/>
      <c r="TTA39" s="38"/>
      <c r="TTB39" s="38"/>
      <c r="TTC39" s="38"/>
      <c r="TTD39" s="38"/>
      <c r="TTE39" s="38"/>
      <c r="TTF39" s="38"/>
      <c r="TTG39" s="38"/>
      <c r="TTH39" s="38"/>
      <c r="TTI39" s="38"/>
      <c r="TTJ39" s="38"/>
      <c r="TTK39" s="38"/>
      <c r="TTL39" s="38"/>
      <c r="TTM39" s="38"/>
      <c r="TTN39" s="38"/>
      <c r="TTO39" s="38"/>
      <c r="TTP39" s="38"/>
      <c r="TTQ39" s="38"/>
      <c r="TTR39" s="38"/>
      <c r="TTS39" s="38"/>
      <c r="TTT39" s="38"/>
      <c r="TTU39" s="38"/>
      <c r="TTV39" s="38"/>
      <c r="TTW39" s="38"/>
      <c r="TTX39" s="38"/>
      <c r="TTY39" s="38"/>
      <c r="TTZ39" s="38"/>
      <c r="TUA39" s="38"/>
      <c r="TUB39" s="38"/>
      <c r="TUC39" s="38"/>
      <c r="TUD39" s="38"/>
      <c r="TUE39" s="38"/>
      <c r="TUF39" s="38"/>
      <c r="TUG39" s="38"/>
      <c r="TUH39" s="38"/>
      <c r="TUI39" s="38"/>
      <c r="TUJ39" s="38"/>
      <c r="TUK39" s="38"/>
      <c r="TUL39" s="38"/>
      <c r="TUM39" s="38"/>
      <c r="TUN39" s="38"/>
      <c r="TUO39" s="38"/>
      <c r="TUP39" s="38"/>
      <c r="TUQ39" s="38"/>
      <c r="TUR39" s="38"/>
      <c r="TUS39" s="38"/>
      <c r="TUT39" s="38"/>
      <c r="TUU39" s="38"/>
      <c r="TUV39" s="38"/>
      <c r="TUW39" s="38"/>
      <c r="TUX39" s="38"/>
      <c r="TUY39" s="38"/>
      <c r="TUZ39" s="38"/>
      <c r="TVA39" s="38"/>
      <c r="TVB39" s="38"/>
      <c r="TVC39" s="38"/>
      <c r="TVD39" s="38"/>
      <c r="TVE39" s="38"/>
      <c r="TVF39" s="38"/>
      <c r="TVG39" s="38"/>
      <c r="TVH39" s="38"/>
      <c r="TVI39" s="38"/>
      <c r="TVJ39" s="38"/>
      <c r="TVK39" s="38"/>
      <c r="TVL39" s="38"/>
      <c r="TVM39" s="38"/>
      <c r="TVN39" s="38"/>
      <c r="TVO39" s="38"/>
      <c r="TVP39" s="38"/>
      <c r="TVQ39" s="38"/>
      <c r="TVR39" s="38"/>
      <c r="TVS39" s="38"/>
      <c r="TVT39" s="38"/>
      <c r="TVU39" s="38"/>
      <c r="TVV39" s="38"/>
      <c r="TVW39" s="38"/>
      <c r="TVX39" s="38"/>
      <c r="TVY39" s="38"/>
      <c r="TVZ39" s="38"/>
      <c r="TWA39" s="38"/>
      <c r="TWB39" s="38"/>
      <c r="TWC39" s="38"/>
      <c r="TWD39" s="38"/>
      <c r="TWE39" s="38"/>
      <c r="TWF39" s="38"/>
      <c r="TWG39" s="38"/>
      <c r="TWH39" s="38"/>
      <c r="TWI39" s="38"/>
      <c r="TWJ39" s="38"/>
      <c r="TWK39" s="38"/>
      <c r="TWL39" s="38"/>
      <c r="TWM39" s="38"/>
      <c r="TWN39" s="38"/>
      <c r="TWO39" s="38"/>
      <c r="TWP39" s="38"/>
      <c r="TWQ39" s="38"/>
      <c r="TWR39" s="38"/>
      <c r="TWS39" s="38"/>
      <c r="TWT39" s="38"/>
      <c r="TWU39" s="38"/>
      <c r="TWV39" s="38"/>
      <c r="TWW39" s="38"/>
      <c r="TWX39" s="38"/>
      <c r="TWY39" s="38"/>
      <c r="TWZ39" s="38"/>
      <c r="TXA39" s="38"/>
      <c r="TXB39" s="38"/>
      <c r="TXC39" s="38"/>
      <c r="TXD39" s="38"/>
      <c r="TXE39" s="38"/>
      <c r="TXF39" s="38"/>
      <c r="TXG39" s="38"/>
      <c r="TXH39" s="38"/>
      <c r="TXI39" s="38"/>
      <c r="TXJ39" s="38"/>
      <c r="TXK39" s="38"/>
      <c r="TXL39" s="38"/>
      <c r="TXM39" s="38"/>
      <c r="TXN39" s="38"/>
      <c r="TXO39" s="38"/>
      <c r="TXP39" s="38"/>
      <c r="TXQ39" s="38"/>
      <c r="TXR39" s="38"/>
      <c r="TXS39" s="38"/>
      <c r="TXT39" s="38"/>
      <c r="TXU39" s="38"/>
      <c r="TXV39" s="38"/>
      <c r="TXW39" s="38"/>
      <c r="TXX39" s="38"/>
      <c r="TXY39" s="38"/>
      <c r="TXZ39" s="38"/>
      <c r="TYA39" s="38"/>
      <c r="TYB39" s="38"/>
      <c r="TYC39" s="38"/>
      <c r="TYD39" s="38"/>
      <c r="TYE39" s="38"/>
      <c r="TYF39" s="38"/>
      <c r="TYG39" s="38"/>
      <c r="TYH39" s="38"/>
      <c r="TYI39" s="38"/>
      <c r="TYJ39" s="38"/>
      <c r="TYK39" s="38"/>
      <c r="TYL39" s="38"/>
      <c r="TYM39" s="38"/>
      <c r="TYN39" s="38"/>
      <c r="TYO39" s="38"/>
      <c r="TYP39" s="38"/>
      <c r="TYQ39" s="38"/>
      <c r="TYR39" s="38"/>
      <c r="TYS39" s="38"/>
      <c r="TYT39" s="38"/>
      <c r="TYU39" s="38"/>
      <c r="TYV39" s="38"/>
      <c r="TYW39" s="38"/>
      <c r="TYX39" s="38"/>
      <c r="TYY39" s="38"/>
      <c r="TYZ39" s="38"/>
      <c r="TZA39" s="38"/>
      <c r="TZB39" s="38"/>
      <c r="TZC39" s="38"/>
      <c r="TZD39" s="38"/>
      <c r="TZE39" s="38"/>
      <c r="TZF39" s="38"/>
      <c r="TZG39" s="38"/>
      <c r="TZH39" s="38"/>
      <c r="TZI39" s="38"/>
      <c r="TZJ39" s="38"/>
      <c r="TZK39" s="38"/>
      <c r="TZL39" s="38"/>
      <c r="TZM39" s="38"/>
      <c r="TZN39" s="38"/>
      <c r="TZO39" s="38"/>
      <c r="TZP39" s="38"/>
      <c r="TZQ39" s="38"/>
      <c r="TZR39" s="38"/>
      <c r="TZS39" s="38"/>
      <c r="TZT39" s="38"/>
      <c r="TZU39" s="38"/>
      <c r="TZV39" s="38"/>
      <c r="TZW39" s="38"/>
      <c r="TZX39" s="38"/>
      <c r="TZY39" s="38"/>
      <c r="TZZ39" s="38"/>
      <c r="UAA39" s="38"/>
      <c r="UAB39" s="38"/>
      <c r="UAC39" s="38"/>
      <c r="UAD39" s="38"/>
      <c r="UAE39" s="38"/>
      <c r="UAF39" s="38"/>
      <c r="UAG39" s="38"/>
      <c r="UAH39" s="38"/>
      <c r="UAI39" s="38"/>
      <c r="UAJ39" s="38"/>
      <c r="UAK39" s="38"/>
      <c r="UAL39" s="38"/>
      <c r="UAM39" s="38"/>
      <c r="UAN39" s="38"/>
      <c r="UAO39" s="38"/>
      <c r="UAP39" s="38"/>
      <c r="UAQ39" s="38"/>
      <c r="UAR39" s="38"/>
      <c r="UAS39" s="38"/>
      <c r="UAT39" s="38"/>
      <c r="UAU39" s="38"/>
      <c r="UAV39" s="38"/>
      <c r="UAW39" s="38"/>
      <c r="UAX39" s="38"/>
      <c r="UAY39" s="38"/>
      <c r="UAZ39" s="38"/>
      <c r="UBA39" s="38"/>
      <c r="UBB39" s="38"/>
      <c r="UBC39" s="38"/>
      <c r="UBD39" s="38"/>
      <c r="UBE39" s="38"/>
      <c r="UBF39" s="38"/>
      <c r="UBG39" s="38"/>
      <c r="UBH39" s="38"/>
      <c r="UBI39" s="38"/>
      <c r="UBJ39" s="38"/>
      <c r="UBK39" s="38"/>
      <c r="UBL39" s="38"/>
      <c r="UBM39" s="38"/>
      <c r="UBN39" s="38"/>
      <c r="UBO39" s="38"/>
      <c r="UBP39" s="38"/>
      <c r="UBQ39" s="38"/>
      <c r="UBR39" s="38"/>
      <c r="UBS39" s="38"/>
      <c r="UBT39" s="38"/>
      <c r="UBU39" s="38"/>
      <c r="UBV39" s="38"/>
      <c r="UBW39" s="38"/>
      <c r="UBX39" s="38"/>
      <c r="UBY39" s="38"/>
      <c r="UBZ39" s="38"/>
      <c r="UCA39" s="38"/>
      <c r="UCB39" s="38"/>
      <c r="UCC39" s="38"/>
      <c r="UCD39" s="38"/>
      <c r="UCE39" s="38"/>
      <c r="UCF39" s="38"/>
      <c r="UCG39" s="38"/>
      <c r="UCH39" s="38"/>
      <c r="UCI39" s="38"/>
      <c r="UCJ39" s="38"/>
      <c r="UCK39" s="38"/>
      <c r="UCL39" s="38"/>
      <c r="UCM39" s="38"/>
      <c r="UCN39" s="38"/>
      <c r="UCO39" s="38"/>
      <c r="UCP39" s="38"/>
      <c r="UCQ39" s="38"/>
      <c r="UCR39" s="38"/>
      <c r="UCS39" s="38"/>
      <c r="UCT39" s="38"/>
      <c r="UCU39" s="38"/>
      <c r="UCV39" s="38"/>
      <c r="UCW39" s="38"/>
      <c r="UCX39" s="38"/>
      <c r="UCY39" s="38"/>
      <c r="UCZ39" s="38"/>
      <c r="UDA39" s="38"/>
      <c r="UDB39" s="38"/>
      <c r="UDC39" s="38"/>
      <c r="UDD39" s="38"/>
      <c r="UDE39" s="38"/>
      <c r="UDF39" s="38"/>
      <c r="UDG39" s="38"/>
      <c r="UDH39" s="38"/>
      <c r="UDI39" s="38"/>
      <c r="UDJ39" s="38"/>
      <c r="UDK39" s="38"/>
      <c r="UDL39" s="38"/>
      <c r="UDM39" s="38"/>
      <c r="UDN39" s="38"/>
      <c r="UDO39" s="38"/>
      <c r="UDP39" s="38"/>
      <c r="UDQ39" s="38"/>
      <c r="UDR39" s="38"/>
      <c r="UDS39" s="38"/>
      <c r="UDT39" s="38"/>
      <c r="UDU39" s="38"/>
      <c r="UDV39" s="38"/>
      <c r="UDW39" s="38"/>
      <c r="UDX39" s="38"/>
      <c r="UDY39" s="38"/>
      <c r="UDZ39" s="38"/>
      <c r="UEA39" s="38"/>
      <c r="UEB39" s="38"/>
      <c r="UEC39" s="38"/>
      <c r="UED39" s="38"/>
      <c r="UEE39" s="38"/>
      <c r="UEF39" s="38"/>
      <c r="UEG39" s="38"/>
      <c r="UEH39" s="38"/>
      <c r="UEI39" s="38"/>
      <c r="UEJ39" s="38"/>
      <c r="UEK39" s="38"/>
      <c r="UEL39" s="38"/>
      <c r="UEM39" s="38"/>
      <c r="UEN39" s="38"/>
      <c r="UEO39" s="38"/>
      <c r="UEP39" s="38"/>
      <c r="UEQ39" s="38"/>
      <c r="UER39" s="38"/>
      <c r="UES39" s="38"/>
      <c r="UET39" s="38"/>
      <c r="UEU39" s="38"/>
      <c r="UEV39" s="38"/>
      <c r="UEW39" s="38"/>
      <c r="UEX39" s="38"/>
      <c r="UEY39" s="38"/>
      <c r="UEZ39" s="38"/>
      <c r="UFA39" s="38"/>
      <c r="UFB39" s="38"/>
      <c r="UFC39" s="38"/>
      <c r="UFD39" s="38"/>
      <c r="UFE39" s="38"/>
      <c r="UFF39" s="38"/>
      <c r="UFG39" s="38"/>
      <c r="UFH39" s="38"/>
      <c r="UFI39" s="38"/>
      <c r="UFJ39" s="38"/>
      <c r="UFK39" s="38"/>
      <c r="UFL39" s="38"/>
      <c r="UFM39" s="38"/>
      <c r="UFN39" s="38"/>
      <c r="UFO39" s="38"/>
      <c r="UFP39" s="38"/>
      <c r="UFQ39" s="38"/>
      <c r="UFR39" s="38"/>
      <c r="UFS39" s="38"/>
      <c r="UFT39" s="38"/>
      <c r="UFU39" s="38"/>
      <c r="UFV39" s="38"/>
      <c r="UFW39" s="38"/>
      <c r="UFX39" s="38"/>
      <c r="UFY39" s="38"/>
      <c r="UFZ39" s="38"/>
      <c r="UGA39" s="38"/>
      <c r="UGB39" s="38"/>
      <c r="UGC39" s="38"/>
      <c r="UGD39" s="38"/>
      <c r="UGE39" s="38"/>
      <c r="UGF39" s="38"/>
      <c r="UGG39" s="38"/>
      <c r="UGH39" s="38"/>
      <c r="UGI39" s="38"/>
      <c r="UGJ39" s="38"/>
      <c r="UGK39" s="38"/>
      <c r="UGL39" s="38"/>
      <c r="UGM39" s="38"/>
      <c r="UGN39" s="38"/>
      <c r="UGO39" s="38"/>
      <c r="UGP39" s="38"/>
      <c r="UGQ39" s="38"/>
      <c r="UGR39" s="38"/>
      <c r="UGS39" s="38"/>
      <c r="UGT39" s="38"/>
      <c r="UGU39" s="38"/>
      <c r="UGV39" s="38"/>
      <c r="UGW39" s="38"/>
      <c r="UGX39" s="38"/>
      <c r="UGY39" s="38"/>
      <c r="UGZ39" s="38"/>
      <c r="UHA39" s="38"/>
      <c r="UHB39" s="38"/>
      <c r="UHC39" s="38"/>
      <c r="UHD39" s="38"/>
      <c r="UHE39" s="38"/>
      <c r="UHF39" s="38"/>
      <c r="UHG39" s="38"/>
      <c r="UHH39" s="38"/>
      <c r="UHI39" s="38"/>
      <c r="UHJ39" s="38"/>
      <c r="UHK39" s="38"/>
      <c r="UHL39" s="38"/>
      <c r="UHM39" s="38"/>
      <c r="UHN39" s="38"/>
      <c r="UHO39" s="38"/>
      <c r="UHP39" s="38"/>
      <c r="UHQ39" s="38"/>
      <c r="UHR39" s="38"/>
      <c r="UHS39" s="38"/>
      <c r="UHT39" s="38"/>
      <c r="UHU39" s="38"/>
      <c r="UHV39" s="38"/>
      <c r="UHW39" s="38"/>
      <c r="UHX39" s="38"/>
      <c r="UHY39" s="38"/>
      <c r="UHZ39" s="38"/>
      <c r="UIA39" s="38"/>
      <c r="UIB39" s="38"/>
      <c r="UIC39" s="38"/>
      <c r="UID39" s="38"/>
      <c r="UIE39" s="38"/>
      <c r="UIF39" s="38"/>
      <c r="UIG39" s="38"/>
      <c r="UIH39" s="38"/>
      <c r="UII39" s="38"/>
      <c r="UIJ39" s="38"/>
      <c r="UIK39" s="38"/>
      <c r="UIL39" s="38"/>
      <c r="UIM39" s="38"/>
      <c r="UIN39" s="38"/>
      <c r="UIO39" s="38"/>
      <c r="UIP39" s="38"/>
      <c r="UIQ39" s="38"/>
      <c r="UIR39" s="38"/>
      <c r="UIS39" s="38"/>
      <c r="UIT39" s="38"/>
      <c r="UIU39" s="38"/>
      <c r="UIV39" s="38"/>
      <c r="UIW39" s="38"/>
      <c r="UIX39" s="38"/>
      <c r="UIY39" s="38"/>
      <c r="UIZ39" s="38"/>
      <c r="UJA39" s="38"/>
      <c r="UJB39" s="38"/>
      <c r="UJC39" s="38"/>
      <c r="UJD39" s="38"/>
      <c r="UJE39" s="38"/>
      <c r="UJF39" s="38"/>
      <c r="UJG39" s="38"/>
      <c r="UJH39" s="38"/>
      <c r="UJI39" s="38"/>
      <c r="UJJ39" s="38"/>
      <c r="UJK39" s="38"/>
      <c r="UJL39" s="38"/>
      <c r="UJM39" s="38"/>
      <c r="UJN39" s="38"/>
      <c r="UJO39" s="38"/>
      <c r="UJP39" s="38"/>
      <c r="UJQ39" s="38"/>
      <c r="UJR39" s="38"/>
      <c r="UJS39" s="38"/>
      <c r="UJT39" s="38"/>
      <c r="UJU39" s="38"/>
      <c r="UJV39" s="38"/>
      <c r="UJW39" s="38"/>
      <c r="UJX39" s="38"/>
      <c r="UJY39" s="38"/>
      <c r="UJZ39" s="38"/>
      <c r="UKA39" s="38"/>
      <c r="UKB39" s="38"/>
      <c r="UKC39" s="38"/>
      <c r="UKD39" s="38"/>
      <c r="UKE39" s="38"/>
      <c r="UKF39" s="38"/>
      <c r="UKG39" s="38"/>
      <c r="UKH39" s="38"/>
      <c r="UKI39" s="38"/>
      <c r="UKJ39" s="38"/>
      <c r="UKK39" s="38"/>
      <c r="UKL39" s="38"/>
      <c r="UKM39" s="38"/>
      <c r="UKN39" s="38"/>
      <c r="UKO39" s="38"/>
      <c r="UKP39" s="38"/>
      <c r="UKQ39" s="38"/>
      <c r="UKR39" s="38"/>
      <c r="UKS39" s="38"/>
      <c r="UKT39" s="38"/>
      <c r="UKU39" s="38"/>
      <c r="UKV39" s="38"/>
      <c r="UKW39" s="38"/>
      <c r="UKX39" s="38"/>
      <c r="UKY39" s="38"/>
      <c r="UKZ39" s="38"/>
      <c r="ULA39" s="38"/>
      <c r="ULB39" s="38"/>
      <c r="ULC39" s="38"/>
      <c r="ULD39" s="38"/>
      <c r="ULE39" s="38"/>
      <c r="ULF39" s="38"/>
      <c r="ULG39" s="38"/>
      <c r="ULH39" s="38"/>
      <c r="ULI39" s="38"/>
      <c r="ULJ39" s="38"/>
      <c r="ULK39" s="38"/>
      <c r="ULL39" s="38"/>
      <c r="ULM39" s="38"/>
      <c r="ULN39" s="38"/>
      <c r="ULO39" s="38"/>
      <c r="ULP39" s="38"/>
      <c r="ULQ39" s="38"/>
      <c r="ULR39" s="38"/>
      <c r="ULS39" s="38"/>
      <c r="ULT39" s="38"/>
      <c r="ULU39" s="38"/>
      <c r="ULV39" s="38"/>
      <c r="ULW39" s="38"/>
      <c r="ULX39" s="38"/>
      <c r="ULY39" s="38"/>
      <c r="ULZ39" s="38"/>
      <c r="UMA39" s="38"/>
      <c r="UMB39" s="38"/>
      <c r="UMC39" s="38"/>
      <c r="UMD39" s="38"/>
      <c r="UME39" s="38"/>
      <c r="UMF39" s="38"/>
      <c r="UMG39" s="38"/>
      <c r="UMH39" s="38"/>
      <c r="UMI39" s="38"/>
      <c r="UMJ39" s="38"/>
      <c r="UMK39" s="38"/>
      <c r="UML39" s="38"/>
      <c r="UMM39" s="38"/>
      <c r="UMN39" s="38"/>
      <c r="UMO39" s="38"/>
      <c r="UMP39" s="38"/>
      <c r="UMQ39" s="38"/>
      <c r="UMR39" s="38"/>
      <c r="UMS39" s="38"/>
      <c r="UMT39" s="38"/>
      <c r="UMU39" s="38"/>
      <c r="UMV39" s="38"/>
      <c r="UMW39" s="38"/>
      <c r="UMX39" s="38"/>
      <c r="UMY39" s="38"/>
      <c r="UMZ39" s="38"/>
      <c r="UNA39" s="38"/>
      <c r="UNB39" s="38"/>
      <c r="UNC39" s="38"/>
      <c r="UND39" s="38"/>
      <c r="UNE39" s="38"/>
      <c r="UNF39" s="38"/>
      <c r="UNG39" s="38"/>
      <c r="UNH39" s="38"/>
      <c r="UNI39" s="38"/>
      <c r="UNJ39" s="38"/>
      <c r="UNK39" s="38"/>
      <c r="UNL39" s="38"/>
      <c r="UNM39" s="38"/>
      <c r="UNN39" s="38"/>
      <c r="UNO39" s="38"/>
      <c r="UNP39" s="38"/>
      <c r="UNQ39" s="38"/>
      <c r="UNR39" s="38"/>
      <c r="UNS39" s="38"/>
      <c r="UNT39" s="38"/>
      <c r="UNU39" s="38"/>
      <c r="UNV39" s="38"/>
      <c r="UNW39" s="38"/>
      <c r="UNX39" s="38"/>
      <c r="UNY39" s="38"/>
      <c r="UNZ39" s="38"/>
      <c r="UOA39" s="38"/>
      <c r="UOB39" s="38"/>
      <c r="UOC39" s="38"/>
      <c r="UOD39" s="38"/>
      <c r="UOE39" s="38"/>
      <c r="UOF39" s="38"/>
      <c r="UOG39" s="38"/>
      <c r="UOH39" s="38"/>
      <c r="UOI39" s="38"/>
      <c r="UOJ39" s="38"/>
      <c r="UOK39" s="38"/>
      <c r="UOL39" s="38"/>
      <c r="UOM39" s="38"/>
      <c r="UON39" s="38"/>
      <c r="UOO39" s="38"/>
      <c r="UOP39" s="38"/>
      <c r="UOQ39" s="38"/>
      <c r="UOR39" s="38"/>
      <c r="UOS39" s="38"/>
      <c r="UOT39" s="38"/>
      <c r="UOU39" s="38"/>
      <c r="UOV39" s="38"/>
      <c r="UOW39" s="38"/>
      <c r="UOX39" s="38"/>
      <c r="UOY39" s="38"/>
      <c r="UOZ39" s="38"/>
      <c r="UPA39" s="38"/>
      <c r="UPB39" s="38"/>
      <c r="UPC39" s="38"/>
      <c r="UPD39" s="38"/>
      <c r="UPE39" s="38"/>
      <c r="UPF39" s="38"/>
      <c r="UPG39" s="38"/>
      <c r="UPH39" s="38"/>
      <c r="UPI39" s="38"/>
      <c r="UPJ39" s="38"/>
      <c r="UPK39" s="38"/>
      <c r="UPL39" s="38"/>
      <c r="UPM39" s="38"/>
      <c r="UPN39" s="38"/>
      <c r="UPO39" s="38"/>
      <c r="UPP39" s="38"/>
      <c r="UPQ39" s="38"/>
      <c r="UPR39" s="38"/>
      <c r="UPS39" s="38"/>
      <c r="UPT39" s="38"/>
      <c r="UPU39" s="38"/>
      <c r="UPV39" s="38"/>
      <c r="UPW39" s="38"/>
      <c r="UPX39" s="38"/>
      <c r="UPY39" s="38"/>
      <c r="UPZ39" s="38"/>
      <c r="UQA39" s="38"/>
      <c r="UQB39" s="38"/>
      <c r="UQC39" s="38"/>
      <c r="UQD39" s="38"/>
      <c r="UQE39" s="38"/>
      <c r="UQF39" s="38"/>
      <c r="UQG39" s="38"/>
      <c r="UQH39" s="38"/>
      <c r="UQI39" s="38"/>
      <c r="UQJ39" s="38"/>
      <c r="UQK39" s="38"/>
      <c r="UQL39" s="38"/>
      <c r="UQM39" s="38"/>
      <c r="UQN39" s="38"/>
      <c r="UQO39" s="38"/>
      <c r="UQP39" s="38"/>
      <c r="UQQ39" s="38"/>
      <c r="UQR39" s="38"/>
      <c r="UQS39" s="38"/>
      <c r="UQT39" s="38"/>
      <c r="UQU39" s="38"/>
      <c r="UQV39" s="38"/>
      <c r="UQW39" s="38"/>
      <c r="UQX39" s="38"/>
      <c r="UQY39" s="38"/>
      <c r="UQZ39" s="38"/>
      <c r="URA39" s="38"/>
      <c r="URB39" s="38"/>
      <c r="URC39" s="38"/>
      <c r="URD39" s="38"/>
      <c r="URE39" s="38"/>
      <c r="URF39" s="38"/>
      <c r="URG39" s="38"/>
      <c r="URH39" s="38"/>
      <c r="URI39" s="38"/>
      <c r="URJ39" s="38"/>
      <c r="URK39" s="38"/>
      <c r="URL39" s="38"/>
      <c r="URM39" s="38"/>
      <c r="URN39" s="38"/>
      <c r="URO39" s="38"/>
      <c r="URP39" s="38"/>
      <c r="URQ39" s="38"/>
      <c r="URR39" s="38"/>
      <c r="URS39" s="38"/>
      <c r="URT39" s="38"/>
      <c r="URU39" s="38"/>
      <c r="URV39" s="38"/>
      <c r="URW39" s="38"/>
      <c r="URX39" s="38"/>
      <c r="URY39" s="38"/>
      <c r="URZ39" s="38"/>
      <c r="USA39" s="38"/>
      <c r="USB39" s="38"/>
      <c r="USC39" s="38"/>
      <c r="USD39" s="38"/>
      <c r="USE39" s="38"/>
      <c r="USF39" s="38"/>
      <c r="USG39" s="38"/>
      <c r="USH39" s="38"/>
      <c r="USI39" s="38"/>
      <c r="USJ39" s="38"/>
      <c r="USK39" s="38"/>
      <c r="USL39" s="38"/>
      <c r="USM39" s="38"/>
      <c r="USN39" s="38"/>
      <c r="USO39" s="38"/>
      <c r="USP39" s="38"/>
      <c r="USQ39" s="38"/>
      <c r="USR39" s="38"/>
      <c r="USS39" s="38"/>
      <c r="UST39" s="38"/>
      <c r="USU39" s="38"/>
      <c r="USV39" s="38"/>
      <c r="USW39" s="38"/>
      <c r="USX39" s="38"/>
      <c r="USY39" s="38"/>
      <c r="USZ39" s="38"/>
      <c r="UTA39" s="38"/>
      <c r="UTB39" s="38"/>
      <c r="UTC39" s="38"/>
      <c r="UTD39" s="38"/>
      <c r="UTE39" s="38"/>
      <c r="UTF39" s="38"/>
      <c r="UTG39" s="38"/>
      <c r="UTH39" s="38"/>
      <c r="UTI39" s="38"/>
      <c r="UTJ39" s="38"/>
      <c r="UTK39" s="38"/>
      <c r="UTL39" s="38"/>
      <c r="UTM39" s="38"/>
      <c r="UTN39" s="38"/>
      <c r="UTO39" s="38"/>
      <c r="UTP39" s="38"/>
      <c r="UTQ39" s="38"/>
      <c r="UTR39" s="38"/>
      <c r="UTS39" s="38"/>
      <c r="UTT39" s="38"/>
      <c r="UTU39" s="38"/>
      <c r="UTV39" s="38"/>
      <c r="UTW39" s="38"/>
      <c r="UTX39" s="38"/>
      <c r="UTY39" s="38"/>
      <c r="UTZ39" s="38"/>
      <c r="UUA39" s="38"/>
      <c r="UUB39" s="38"/>
      <c r="UUC39" s="38"/>
      <c r="UUD39" s="38"/>
      <c r="UUE39" s="38"/>
      <c r="UUF39" s="38"/>
      <c r="UUG39" s="38"/>
      <c r="UUH39" s="38"/>
      <c r="UUI39" s="38"/>
      <c r="UUJ39" s="38"/>
      <c r="UUK39" s="38"/>
      <c r="UUL39" s="38"/>
      <c r="UUM39" s="38"/>
      <c r="UUN39" s="38"/>
      <c r="UUO39" s="38"/>
      <c r="UUP39" s="38"/>
      <c r="UUQ39" s="38"/>
      <c r="UUR39" s="38"/>
      <c r="UUS39" s="38"/>
      <c r="UUT39" s="38"/>
      <c r="UUU39" s="38"/>
      <c r="UUV39" s="38"/>
      <c r="UUW39" s="38"/>
      <c r="UUX39" s="38"/>
      <c r="UUY39" s="38"/>
      <c r="UUZ39" s="38"/>
      <c r="UVA39" s="38"/>
      <c r="UVB39" s="38"/>
      <c r="UVC39" s="38"/>
      <c r="UVD39" s="38"/>
      <c r="UVE39" s="38"/>
      <c r="UVF39" s="38"/>
      <c r="UVG39" s="38"/>
      <c r="UVH39" s="38"/>
      <c r="UVI39" s="38"/>
      <c r="UVJ39" s="38"/>
      <c r="UVK39" s="38"/>
      <c r="UVL39" s="38"/>
      <c r="UVM39" s="38"/>
      <c r="UVN39" s="38"/>
      <c r="UVO39" s="38"/>
      <c r="UVP39" s="38"/>
      <c r="UVQ39" s="38"/>
      <c r="UVR39" s="38"/>
      <c r="UVS39" s="38"/>
      <c r="UVT39" s="38"/>
      <c r="UVU39" s="38"/>
      <c r="UVV39" s="38"/>
      <c r="UVW39" s="38"/>
      <c r="UVX39" s="38"/>
      <c r="UVY39" s="38"/>
      <c r="UVZ39" s="38"/>
      <c r="UWA39" s="38"/>
      <c r="UWB39" s="38"/>
      <c r="UWC39" s="38"/>
      <c r="UWD39" s="38"/>
      <c r="UWE39" s="38"/>
      <c r="UWF39" s="38"/>
      <c r="UWG39" s="38"/>
      <c r="UWH39" s="38"/>
      <c r="UWI39" s="38"/>
      <c r="UWJ39" s="38"/>
      <c r="UWK39" s="38"/>
      <c r="UWL39" s="38"/>
      <c r="UWM39" s="38"/>
      <c r="UWN39" s="38"/>
      <c r="UWO39" s="38"/>
      <c r="UWP39" s="38"/>
      <c r="UWQ39" s="38"/>
      <c r="UWR39" s="38"/>
      <c r="UWS39" s="38"/>
      <c r="UWT39" s="38"/>
      <c r="UWU39" s="38"/>
      <c r="UWV39" s="38"/>
      <c r="UWW39" s="38"/>
      <c r="UWX39" s="38"/>
      <c r="UWY39" s="38"/>
      <c r="UWZ39" s="38"/>
      <c r="UXA39" s="38"/>
      <c r="UXB39" s="38"/>
      <c r="UXC39" s="38"/>
      <c r="UXD39" s="38"/>
      <c r="UXE39" s="38"/>
      <c r="UXF39" s="38"/>
      <c r="UXG39" s="38"/>
      <c r="UXH39" s="38"/>
      <c r="UXI39" s="38"/>
      <c r="UXJ39" s="38"/>
      <c r="UXK39" s="38"/>
      <c r="UXL39" s="38"/>
      <c r="UXM39" s="38"/>
      <c r="UXN39" s="38"/>
      <c r="UXO39" s="38"/>
      <c r="UXP39" s="38"/>
      <c r="UXQ39" s="38"/>
      <c r="UXR39" s="38"/>
      <c r="UXS39" s="38"/>
      <c r="UXT39" s="38"/>
      <c r="UXU39" s="38"/>
      <c r="UXV39" s="38"/>
      <c r="UXW39" s="38"/>
      <c r="UXX39" s="38"/>
      <c r="UXY39" s="38"/>
      <c r="UXZ39" s="38"/>
      <c r="UYA39" s="38"/>
      <c r="UYB39" s="38"/>
      <c r="UYC39" s="38"/>
      <c r="UYD39" s="38"/>
      <c r="UYE39" s="38"/>
      <c r="UYF39" s="38"/>
      <c r="UYG39" s="38"/>
      <c r="UYH39" s="38"/>
      <c r="UYI39" s="38"/>
      <c r="UYJ39" s="38"/>
      <c r="UYK39" s="38"/>
      <c r="UYL39" s="38"/>
      <c r="UYM39" s="38"/>
      <c r="UYN39" s="38"/>
      <c r="UYO39" s="38"/>
      <c r="UYP39" s="38"/>
      <c r="UYQ39" s="38"/>
      <c r="UYR39" s="38"/>
      <c r="UYS39" s="38"/>
      <c r="UYT39" s="38"/>
      <c r="UYU39" s="38"/>
      <c r="UYV39" s="38"/>
      <c r="UYW39" s="38"/>
      <c r="UYX39" s="38"/>
      <c r="UYY39" s="38"/>
      <c r="UYZ39" s="38"/>
      <c r="UZA39" s="38"/>
      <c r="UZB39" s="38"/>
      <c r="UZC39" s="38"/>
      <c r="UZD39" s="38"/>
      <c r="UZE39" s="38"/>
      <c r="UZF39" s="38"/>
      <c r="UZG39" s="38"/>
      <c r="UZH39" s="38"/>
      <c r="UZI39" s="38"/>
      <c r="UZJ39" s="38"/>
      <c r="UZK39" s="38"/>
      <c r="UZL39" s="38"/>
      <c r="UZM39" s="38"/>
      <c r="UZN39" s="38"/>
      <c r="UZO39" s="38"/>
      <c r="UZP39" s="38"/>
      <c r="UZQ39" s="38"/>
      <c r="UZR39" s="38"/>
      <c r="UZS39" s="38"/>
      <c r="UZT39" s="38"/>
      <c r="UZU39" s="38"/>
      <c r="UZV39" s="38"/>
      <c r="UZW39" s="38"/>
      <c r="UZX39" s="38"/>
      <c r="UZY39" s="38"/>
      <c r="UZZ39" s="38"/>
      <c r="VAA39" s="38"/>
      <c r="VAB39" s="38"/>
      <c r="VAC39" s="38"/>
      <c r="VAD39" s="38"/>
      <c r="VAE39" s="38"/>
      <c r="VAF39" s="38"/>
      <c r="VAG39" s="38"/>
      <c r="VAH39" s="38"/>
      <c r="VAI39" s="38"/>
      <c r="VAJ39" s="38"/>
      <c r="VAK39" s="38"/>
      <c r="VAL39" s="38"/>
      <c r="VAM39" s="38"/>
      <c r="VAN39" s="38"/>
      <c r="VAO39" s="38"/>
      <c r="VAP39" s="38"/>
      <c r="VAQ39" s="38"/>
      <c r="VAR39" s="38"/>
      <c r="VAS39" s="38"/>
      <c r="VAT39" s="38"/>
      <c r="VAU39" s="38"/>
      <c r="VAV39" s="38"/>
      <c r="VAW39" s="38"/>
      <c r="VAX39" s="38"/>
      <c r="VAY39" s="38"/>
      <c r="VAZ39" s="38"/>
      <c r="VBA39" s="38"/>
      <c r="VBB39" s="38"/>
      <c r="VBC39" s="38"/>
      <c r="VBD39" s="38"/>
      <c r="VBE39" s="38"/>
      <c r="VBF39" s="38"/>
      <c r="VBG39" s="38"/>
      <c r="VBH39" s="38"/>
      <c r="VBI39" s="38"/>
      <c r="VBJ39" s="38"/>
      <c r="VBK39" s="38"/>
      <c r="VBL39" s="38"/>
      <c r="VBM39" s="38"/>
      <c r="VBN39" s="38"/>
      <c r="VBO39" s="38"/>
      <c r="VBP39" s="38"/>
      <c r="VBQ39" s="38"/>
      <c r="VBR39" s="38"/>
      <c r="VBS39" s="38"/>
      <c r="VBT39" s="38"/>
      <c r="VBU39" s="38"/>
      <c r="VBV39" s="38"/>
      <c r="VBW39" s="38"/>
      <c r="VBX39" s="38"/>
      <c r="VBY39" s="38"/>
      <c r="VBZ39" s="38"/>
      <c r="VCA39" s="38"/>
      <c r="VCB39" s="38"/>
      <c r="VCC39" s="38"/>
      <c r="VCD39" s="38"/>
      <c r="VCE39" s="38"/>
      <c r="VCF39" s="38"/>
      <c r="VCG39" s="38"/>
      <c r="VCH39" s="38"/>
      <c r="VCI39" s="38"/>
      <c r="VCJ39" s="38"/>
      <c r="VCK39" s="38"/>
      <c r="VCL39" s="38"/>
      <c r="VCM39" s="38"/>
      <c r="VCN39" s="38"/>
      <c r="VCO39" s="38"/>
      <c r="VCP39" s="38"/>
      <c r="VCQ39" s="38"/>
      <c r="VCR39" s="38"/>
      <c r="VCS39" s="38"/>
      <c r="VCT39" s="38"/>
      <c r="VCU39" s="38"/>
      <c r="VCV39" s="38"/>
      <c r="VCW39" s="38"/>
      <c r="VCX39" s="38"/>
      <c r="VCY39" s="38"/>
      <c r="VCZ39" s="38"/>
      <c r="VDA39" s="38"/>
      <c r="VDB39" s="38"/>
      <c r="VDC39" s="38"/>
      <c r="VDD39" s="38"/>
      <c r="VDE39" s="38"/>
      <c r="VDF39" s="38"/>
      <c r="VDG39" s="38"/>
      <c r="VDH39" s="38"/>
      <c r="VDI39" s="38"/>
      <c r="VDJ39" s="38"/>
      <c r="VDK39" s="38"/>
      <c r="VDL39" s="38"/>
      <c r="VDM39" s="38"/>
      <c r="VDN39" s="38"/>
      <c r="VDO39" s="38"/>
      <c r="VDP39" s="38"/>
      <c r="VDQ39" s="38"/>
      <c r="VDR39" s="38"/>
      <c r="VDS39" s="38"/>
      <c r="VDT39" s="38"/>
      <c r="VDU39" s="38"/>
      <c r="VDV39" s="38"/>
      <c r="VDW39" s="38"/>
      <c r="VDX39" s="38"/>
      <c r="VDY39" s="38"/>
      <c r="VDZ39" s="38"/>
      <c r="VEA39" s="38"/>
      <c r="VEB39" s="38"/>
      <c r="VEC39" s="38"/>
      <c r="VED39" s="38"/>
      <c r="VEE39" s="38"/>
      <c r="VEF39" s="38"/>
      <c r="VEG39" s="38"/>
      <c r="VEH39" s="38"/>
      <c r="VEI39" s="38"/>
      <c r="VEJ39" s="38"/>
      <c r="VEK39" s="38"/>
      <c r="VEL39" s="38"/>
      <c r="VEM39" s="38"/>
      <c r="VEN39" s="38"/>
      <c r="VEO39" s="38"/>
      <c r="VEP39" s="38"/>
      <c r="VEQ39" s="38"/>
      <c r="VER39" s="38"/>
      <c r="VES39" s="38"/>
      <c r="VET39" s="38"/>
      <c r="VEU39" s="38"/>
      <c r="VEV39" s="38"/>
      <c r="VEW39" s="38"/>
      <c r="VEX39" s="38"/>
      <c r="VEY39" s="38"/>
      <c r="VEZ39" s="38"/>
      <c r="VFA39" s="38"/>
      <c r="VFB39" s="38"/>
      <c r="VFC39" s="38"/>
      <c r="VFD39" s="38"/>
      <c r="VFE39" s="38"/>
      <c r="VFF39" s="38"/>
      <c r="VFG39" s="38"/>
      <c r="VFH39" s="38"/>
      <c r="VFI39" s="38"/>
      <c r="VFJ39" s="38"/>
      <c r="VFK39" s="38"/>
      <c r="VFL39" s="38"/>
      <c r="VFM39" s="38"/>
      <c r="VFN39" s="38"/>
      <c r="VFO39" s="38"/>
      <c r="VFP39" s="38"/>
      <c r="VFQ39" s="38"/>
      <c r="VFR39" s="38"/>
      <c r="VFS39" s="38"/>
      <c r="VFT39" s="38"/>
      <c r="VFU39" s="38"/>
      <c r="VFV39" s="38"/>
      <c r="VFW39" s="38"/>
      <c r="VFX39" s="38"/>
      <c r="VFY39" s="38"/>
      <c r="VFZ39" s="38"/>
      <c r="VGA39" s="38"/>
      <c r="VGB39" s="38"/>
      <c r="VGC39" s="38"/>
      <c r="VGD39" s="38"/>
      <c r="VGE39" s="38"/>
      <c r="VGF39" s="38"/>
      <c r="VGG39" s="38"/>
      <c r="VGH39" s="38"/>
      <c r="VGI39" s="38"/>
      <c r="VGJ39" s="38"/>
      <c r="VGK39" s="38"/>
      <c r="VGL39" s="38"/>
      <c r="VGM39" s="38"/>
      <c r="VGN39" s="38"/>
      <c r="VGO39" s="38"/>
      <c r="VGP39" s="38"/>
      <c r="VGQ39" s="38"/>
      <c r="VGR39" s="38"/>
      <c r="VGS39" s="38"/>
      <c r="VGT39" s="38"/>
      <c r="VGU39" s="38"/>
      <c r="VGV39" s="38"/>
      <c r="VGW39" s="38"/>
      <c r="VGX39" s="38"/>
      <c r="VGY39" s="38"/>
      <c r="VGZ39" s="38"/>
      <c r="VHA39" s="38"/>
      <c r="VHB39" s="38"/>
      <c r="VHC39" s="38"/>
      <c r="VHD39" s="38"/>
      <c r="VHE39" s="38"/>
      <c r="VHF39" s="38"/>
      <c r="VHG39" s="38"/>
      <c r="VHH39" s="38"/>
      <c r="VHI39" s="38"/>
      <c r="VHJ39" s="38"/>
      <c r="VHK39" s="38"/>
      <c r="VHL39" s="38"/>
      <c r="VHM39" s="38"/>
      <c r="VHN39" s="38"/>
      <c r="VHO39" s="38"/>
      <c r="VHP39" s="38"/>
      <c r="VHQ39" s="38"/>
      <c r="VHR39" s="38"/>
      <c r="VHS39" s="38"/>
      <c r="VHT39" s="38"/>
      <c r="VHU39" s="38"/>
      <c r="VHV39" s="38"/>
      <c r="VHW39" s="38"/>
      <c r="VHX39" s="38"/>
      <c r="VHY39" s="38"/>
      <c r="VHZ39" s="38"/>
      <c r="VIA39" s="38"/>
      <c r="VIB39" s="38"/>
      <c r="VIC39" s="38"/>
      <c r="VID39" s="38"/>
      <c r="VIE39" s="38"/>
      <c r="VIF39" s="38"/>
      <c r="VIG39" s="38"/>
      <c r="VIH39" s="38"/>
      <c r="VII39" s="38"/>
      <c r="VIJ39" s="38"/>
      <c r="VIK39" s="38"/>
      <c r="VIL39" s="38"/>
      <c r="VIM39" s="38"/>
      <c r="VIN39" s="38"/>
      <c r="VIO39" s="38"/>
      <c r="VIP39" s="38"/>
      <c r="VIQ39" s="38"/>
      <c r="VIR39" s="38"/>
      <c r="VIS39" s="38"/>
      <c r="VIT39" s="38"/>
      <c r="VIU39" s="38"/>
      <c r="VIV39" s="38"/>
      <c r="VIW39" s="38"/>
      <c r="VIX39" s="38"/>
      <c r="VIY39" s="38"/>
      <c r="VIZ39" s="38"/>
      <c r="VJA39" s="38"/>
      <c r="VJB39" s="38"/>
      <c r="VJC39" s="38"/>
      <c r="VJD39" s="38"/>
      <c r="VJE39" s="38"/>
      <c r="VJF39" s="38"/>
      <c r="VJG39" s="38"/>
      <c r="VJH39" s="38"/>
      <c r="VJI39" s="38"/>
      <c r="VJJ39" s="38"/>
      <c r="VJK39" s="38"/>
      <c r="VJL39" s="38"/>
      <c r="VJM39" s="38"/>
      <c r="VJN39" s="38"/>
      <c r="VJO39" s="38"/>
      <c r="VJP39" s="38"/>
      <c r="VJQ39" s="38"/>
      <c r="VJR39" s="38"/>
      <c r="VJS39" s="38"/>
      <c r="VJT39" s="38"/>
      <c r="VJU39" s="38"/>
      <c r="VJV39" s="38"/>
      <c r="VJW39" s="38"/>
      <c r="VJX39" s="38"/>
      <c r="VJY39" s="38"/>
      <c r="VJZ39" s="38"/>
      <c r="VKA39" s="38"/>
      <c r="VKB39" s="38"/>
      <c r="VKC39" s="38"/>
      <c r="VKD39" s="38"/>
      <c r="VKE39" s="38"/>
      <c r="VKF39" s="38"/>
      <c r="VKG39" s="38"/>
      <c r="VKH39" s="38"/>
      <c r="VKI39" s="38"/>
      <c r="VKJ39" s="38"/>
      <c r="VKK39" s="38"/>
      <c r="VKL39" s="38"/>
      <c r="VKM39" s="38"/>
      <c r="VKN39" s="38"/>
      <c r="VKO39" s="38"/>
      <c r="VKP39" s="38"/>
      <c r="VKQ39" s="38"/>
      <c r="VKR39" s="38"/>
      <c r="VKS39" s="38"/>
      <c r="VKT39" s="38"/>
      <c r="VKU39" s="38"/>
      <c r="VKV39" s="38"/>
      <c r="VKW39" s="38"/>
      <c r="VKX39" s="38"/>
      <c r="VKY39" s="38"/>
      <c r="VKZ39" s="38"/>
      <c r="VLA39" s="38"/>
      <c r="VLB39" s="38"/>
      <c r="VLC39" s="38"/>
      <c r="VLD39" s="38"/>
      <c r="VLE39" s="38"/>
      <c r="VLF39" s="38"/>
      <c r="VLG39" s="38"/>
      <c r="VLH39" s="38"/>
      <c r="VLI39" s="38"/>
      <c r="VLJ39" s="38"/>
      <c r="VLK39" s="38"/>
      <c r="VLL39" s="38"/>
      <c r="VLM39" s="38"/>
      <c r="VLN39" s="38"/>
      <c r="VLO39" s="38"/>
      <c r="VLP39" s="38"/>
      <c r="VLQ39" s="38"/>
      <c r="VLR39" s="38"/>
      <c r="VLS39" s="38"/>
      <c r="VLT39" s="38"/>
      <c r="VLU39" s="38"/>
      <c r="VLV39" s="38"/>
      <c r="VLW39" s="38"/>
      <c r="VLX39" s="38"/>
      <c r="VLY39" s="38"/>
      <c r="VLZ39" s="38"/>
      <c r="VMA39" s="38"/>
      <c r="VMB39" s="38"/>
      <c r="VMC39" s="38"/>
      <c r="VMD39" s="38"/>
      <c r="VME39" s="38"/>
      <c r="VMF39" s="38"/>
      <c r="VMG39" s="38"/>
      <c r="VMH39" s="38"/>
      <c r="VMI39" s="38"/>
      <c r="VMJ39" s="38"/>
      <c r="VMK39" s="38"/>
      <c r="VML39" s="38"/>
      <c r="VMM39" s="38"/>
      <c r="VMN39" s="38"/>
      <c r="VMO39" s="38"/>
      <c r="VMP39" s="38"/>
      <c r="VMQ39" s="38"/>
      <c r="VMR39" s="38"/>
      <c r="VMS39" s="38"/>
      <c r="VMT39" s="38"/>
      <c r="VMU39" s="38"/>
      <c r="VMV39" s="38"/>
      <c r="VMW39" s="38"/>
      <c r="VMX39" s="38"/>
      <c r="VMY39" s="38"/>
      <c r="VMZ39" s="38"/>
      <c r="VNA39" s="38"/>
      <c r="VNB39" s="38"/>
      <c r="VNC39" s="38"/>
      <c r="VND39" s="38"/>
      <c r="VNE39" s="38"/>
      <c r="VNF39" s="38"/>
      <c r="VNG39" s="38"/>
      <c r="VNH39" s="38"/>
      <c r="VNI39" s="38"/>
      <c r="VNJ39" s="38"/>
      <c r="VNK39" s="38"/>
      <c r="VNL39" s="38"/>
      <c r="VNM39" s="38"/>
      <c r="VNN39" s="38"/>
      <c r="VNO39" s="38"/>
      <c r="VNP39" s="38"/>
      <c r="VNQ39" s="38"/>
      <c r="VNR39" s="38"/>
      <c r="VNS39" s="38"/>
      <c r="VNT39" s="38"/>
      <c r="VNU39" s="38"/>
      <c r="VNV39" s="38"/>
      <c r="VNW39" s="38"/>
      <c r="VNX39" s="38"/>
      <c r="VNY39" s="38"/>
      <c r="VNZ39" s="38"/>
      <c r="VOA39" s="38"/>
      <c r="VOB39" s="38"/>
      <c r="VOC39" s="38"/>
      <c r="VOD39" s="38"/>
      <c r="VOE39" s="38"/>
      <c r="VOF39" s="38"/>
      <c r="VOG39" s="38"/>
      <c r="VOH39" s="38"/>
      <c r="VOI39" s="38"/>
      <c r="VOJ39" s="38"/>
      <c r="VOK39" s="38"/>
      <c r="VOL39" s="38"/>
      <c r="VOM39" s="38"/>
      <c r="VON39" s="38"/>
      <c r="VOO39" s="38"/>
      <c r="VOP39" s="38"/>
      <c r="VOQ39" s="38"/>
      <c r="VOR39" s="38"/>
      <c r="VOS39" s="38"/>
      <c r="VOT39" s="38"/>
      <c r="VOU39" s="38"/>
      <c r="VOV39" s="38"/>
      <c r="VOW39" s="38"/>
      <c r="VOX39" s="38"/>
      <c r="VOY39" s="38"/>
      <c r="VOZ39" s="38"/>
      <c r="VPA39" s="38"/>
      <c r="VPB39" s="38"/>
      <c r="VPC39" s="38"/>
      <c r="VPD39" s="38"/>
      <c r="VPE39" s="38"/>
      <c r="VPF39" s="38"/>
      <c r="VPG39" s="38"/>
      <c r="VPH39" s="38"/>
      <c r="VPI39" s="38"/>
      <c r="VPJ39" s="38"/>
      <c r="VPK39" s="38"/>
      <c r="VPL39" s="38"/>
      <c r="VPM39" s="38"/>
      <c r="VPN39" s="38"/>
      <c r="VPO39" s="38"/>
      <c r="VPP39" s="38"/>
      <c r="VPQ39" s="38"/>
      <c r="VPR39" s="38"/>
      <c r="VPS39" s="38"/>
      <c r="VPT39" s="38"/>
      <c r="VPU39" s="38"/>
      <c r="VPV39" s="38"/>
      <c r="VPW39" s="38"/>
      <c r="VPX39" s="38"/>
      <c r="VPY39" s="38"/>
      <c r="VPZ39" s="38"/>
      <c r="VQA39" s="38"/>
      <c r="VQB39" s="38"/>
      <c r="VQC39" s="38"/>
      <c r="VQD39" s="38"/>
      <c r="VQE39" s="38"/>
      <c r="VQF39" s="38"/>
      <c r="VQG39" s="38"/>
      <c r="VQH39" s="38"/>
      <c r="VQI39" s="38"/>
      <c r="VQJ39" s="38"/>
      <c r="VQK39" s="38"/>
      <c r="VQL39" s="38"/>
      <c r="VQM39" s="38"/>
      <c r="VQN39" s="38"/>
      <c r="VQO39" s="38"/>
      <c r="VQP39" s="38"/>
      <c r="VQQ39" s="38"/>
      <c r="VQR39" s="38"/>
      <c r="VQS39" s="38"/>
      <c r="VQT39" s="38"/>
      <c r="VQU39" s="38"/>
      <c r="VQV39" s="38"/>
      <c r="VQW39" s="38"/>
      <c r="VQX39" s="38"/>
      <c r="VQY39" s="38"/>
      <c r="VQZ39" s="38"/>
      <c r="VRA39" s="38"/>
      <c r="VRB39" s="38"/>
      <c r="VRC39" s="38"/>
      <c r="VRD39" s="38"/>
      <c r="VRE39" s="38"/>
      <c r="VRF39" s="38"/>
      <c r="VRG39" s="38"/>
      <c r="VRH39" s="38"/>
      <c r="VRI39" s="38"/>
      <c r="VRJ39" s="38"/>
      <c r="VRK39" s="38"/>
      <c r="VRL39" s="38"/>
      <c r="VRM39" s="38"/>
      <c r="VRN39" s="38"/>
      <c r="VRO39" s="38"/>
      <c r="VRP39" s="38"/>
      <c r="VRQ39" s="38"/>
      <c r="VRR39" s="38"/>
      <c r="VRS39" s="38"/>
      <c r="VRT39" s="38"/>
      <c r="VRU39" s="38"/>
      <c r="VRV39" s="38"/>
      <c r="VRW39" s="38"/>
      <c r="VRX39" s="38"/>
      <c r="VRY39" s="38"/>
      <c r="VRZ39" s="38"/>
      <c r="VSA39" s="38"/>
      <c r="VSB39" s="38"/>
      <c r="VSC39" s="38"/>
      <c r="VSD39" s="38"/>
      <c r="VSE39" s="38"/>
      <c r="VSF39" s="38"/>
      <c r="VSG39" s="38"/>
      <c r="VSH39" s="38"/>
      <c r="VSI39" s="38"/>
      <c r="VSJ39" s="38"/>
      <c r="VSK39" s="38"/>
      <c r="VSL39" s="38"/>
      <c r="VSM39" s="38"/>
      <c r="VSN39" s="38"/>
      <c r="VSO39" s="38"/>
      <c r="VSP39" s="38"/>
      <c r="VSQ39" s="38"/>
      <c r="VSR39" s="38"/>
      <c r="VSS39" s="38"/>
      <c r="VST39" s="38"/>
      <c r="VSU39" s="38"/>
      <c r="VSV39" s="38"/>
      <c r="VSW39" s="38"/>
      <c r="VSX39" s="38"/>
      <c r="VSY39" s="38"/>
      <c r="VSZ39" s="38"/>
      <c r="VTA39" s="38"/>
      <c r="VTB39" s="38"/>
      <c r="VTC39" s="38"/>
      <c r="VTD39" s="38"/>
      <c r="VTE39" s="38"/>
      <c r="VTF39" s="38"/>
      <c r="VTG39" s="38"/>
      <c r="VTH39" s="38"/>
      <c r="VTI39" s="38"/>
      <c r="VTJ39" s="38"/>
      <c r="VTK39" s="38"/>
      <c r="VTL39" s="38"/>
      <c r="VTM39" s="38"/>
      <c r="VTN39" s="38"/>
      <c r="VTO39" s="38"/>
      <c r="VTP39" s="38"/>
      <c r="VTQ39" s="38"/>
      <c r="VTR39" s="38"/>
      <c r="VTS39" s="38"/>
      <c r="VTT39" s="38"/>
      <c r="VTU39" s="38"/>
      <c r="VTV39" s="38"/>
      <c r="VTW39" s="38"/>
      <c r="VTX39" s="38"/>
      <c r="VTY39" s="38"/>
      <c r="VTZ39" s="38"/>
      <c r="VUA39" s="38"/>
      <c r="VUB39" s="38"/>
      <c r="VUC39" s="38"/>
      <c r="VUD39" s="38"/>
      <c r="VUE39" s="38"/>
      <c r="VUF39" s="38"/>
      <c r="VUG39" s="38"/>
      <c r="VUH39" s="38"/>
      <c r="VUI39" s="38"/>
      <c r="VUJ39" s="38"/>
      <c r="VUK39" s="38"/>
      <c r="VUL39" s="38"/>
      <c r="VUM39" s="38"/>
      <c r="VUN39" s="38"/>
      <c r="VUO39" s="38"/>
      <c r="VUP39" s="38"/>
      <c r="VUQ39" s="38"/>
      <c r="VUR39" s="38"/>
      <c r="VUS39" s="38"/>
      <c r="VUT39" s="38"/>
      <c r="VUU39" s="38"/>
      <c r="VUV39" s="38"/>
      <c r="VUW39" s="38"/>
      <c r="VUX39" s="38"/>
      <c r="VUY39" s="38"/>
      <c r="VUZ39" s="38"/>
      <c r="VVA39" s="38"/>
      <c r="VVB39" s="38"/>
      <c r="VVC39" s="38"/>
      <c r="VVD39" s="38"/>
      <c r="VVE39" s="38"/>
      <c r="VVF39" s="38"/>
      <c r="VVG39" s="38"/>
      <c r="VVH39" s="38"/>
      <c r="VVI39" s="38"/>
      <c r="VVJ39" s="38"/>
      <c r="VVK39" s="38"/>
      <c r="VVL39" s="38"/>
      <c r="VVM39" s="38"/>
      <c r="VVN39" s="38"/>
      <c r="VVO39" s="38"/>
      <c r="VVP39" s="38"/>
      <c r="VVQ39" s="38"/>
      <c r="VVR39" s="38"/>
      <c r="VVS39" s="38"/>
      <c r="VVT39" s="38"/>
      <c r="VVU39" s="38"/>
      <c r="VVV39" s="38"/>
      <c r="VVW39" s="38"/>
      <c r="VVX39" s="38"/>
      <c r="VVY39" s="38"/>
      <c r="VVZ39" s="38"/>
      <c r="VWA39" s="38"/>
      <c r="VWB39" s="38"/>
      <c r="VWC39" s="38"/>
      <c r="VWD39" s="38"/>
      <c r="VWE39" s="38"/>
      <c r="VWF39" s="38"/>
      <c r="VWG39" s="38"/>
      <c r="VWH39" s="38"/>
      <c r="VWI39" s="38"/>
      <c r="VWJ39" s="38"/>
      <c r="VWK39" s="38"/>
      <c r="VWL39" s="38"/>
      <c r="VWM39" s="38"/>
      <c r="VWN39" s="38"/>
      <c r="VWO39" s="38"/>
      <c r="VWP39" s="38"/>
      <c r="VWQ39" s="38"/>
      <c r="VWR39" s="38"/>
      <c r="VWS39" s="38"/>
      <c r="VWT39" s="38"/>
      <c r="VWU39" s="38"/>
      <c r="VWV39" s="38"/>
      <c r="VWW39" s="38"/>
      <c r="VWX39" s="38"/>
      <c r="VWY39" s="38"/>
      <c r="VWZ39" s="38"/>
      <c r="VXA39" s="38"/>
      <c r="VXB39" s="38"/>
      <c r="VXC39" s="38"/>
      <c r="VXD39" s="38"/>
      <c r="VXE39" s="38"/>
      <c r="VXF39" s="38"/>
      <c r="VXG39" s="38"/>
      <c r="VXH39" s="38"/>
      <c r="VXI39" s="38"/>
      <c r="VXJ39" s="38"/>
      <c r="VXK39" s="38"/>
      <c r="VXL39" s="38"/>
      <c r="VXM39" s="38"/>
      <c r="VXN39" s="38"/>
      <c r="VXO39" s="38"/>
      <c r="VXP39" s="38"/>
      <c r="VXQ39" s="38"/>
      <c r="VXR39" s="38"/>
      <c r="VXS39" s="38"/>
      <c r="VXT39" s="38"/>
      <c r="VXU39" s="38"/>
      <c r="VXV39" s="38"/>
      <c r="VXW39" s="38"/>
      <c r="VXX39" s="38"/>
      <c r="VXY39" s="38"/>
      <c r="VXZ39" s="38"/>
      <c r="VYA39" s="38"/>
      <c r="VYB39" s="38"/>
      <c r="VYC39" s="38"/>
      <c r="VYD39" s="38"/>
      <c r="VYE39" s="38"/>
      <c r="VYF39" s="38"/>
      <c r="VYG39" s="38"/>
      <c r="VYH39" s="38"/>
      <c r="VYI39" s="38"/>
      <c r="VYJ39" s="38"/>
      <c r="VYK39" s="38"/>
      <c r="VYL39" s="38"/>
      <c r="VYM39" s="38"/>
      <c r="VYN39" s="38"/>
      <c r="VYO39" s="38"/>
      <c r="VYP39" s="38"/>
      <c r="VYQ39" s="38"/>
      <c r="VYR39" s="38"/>
      <c r="VYS39" s="38"/>
      <c r="VYT39" s="38"/>
      <c r="VYU39" s="38"/>
      <c r="VYV39" s="38"/>
      <c r="VYW39" s="38"/>
      <c r="VYX39" s="38"/>
      <c r="VYY39" s="38"/>
      <c r="VYZ39" s="38"/>
      <c r="VZA39" s="38"/>
      <c r="VZB39" s="38"/>
      <c r="VZC39" s="38"/>
      <c r="VZD39" s="38"/>
      <c r="VZE39" s="38"/>
      <c r="VZF39" s="38"/>
      <c r="VZG39" s="38"/>
      <c r="VZH39" s="38"/>
      <c r="VZI39" s="38"/>
      <c r="VZJ39" s="38"/>
      <c r="VZK39" s="38"/>
      <c r="VZL39" s="38"/>
      <c r="VZM39" s="38"/>
      <c r="VZN39" s="38"/>
      <c r="VZO39" s="38"/>
      <c r="VZP39" s="38"/>
      <c r="VZQ39" s="38"/>
      <c r="VZR39" s="38"/>
      <c r="VZS39" s="38"/>
      <c r="VZT39" s="38"/>
      <c r="VZU39" s="38"/>
      <c r="VZV39" s="38"/>
      <c r="VZW39" s="38"/>
      <c r="VZX39" s="38"/>
      <c r="VZY39" s="38"/>
      <c r="VZZ39" s="38"/>
      <c r="WAA39" s="38"/>
      <c r="WAB39" s="38"/>
      <c r="WAC39" s="38"/>
      <c r="WAD39" s="38"/>
      <c r="WAE39" s="38"/>
      <c r="WAF39" s="38"/>
      <c r="WAG39" s="38"/>
      <c r="WAH39" s="38"/>
      <c r="WAI39" s="38"/>
      <c r="WAJ39" s="38"/>
      <c r="WAK39" s="38"/>
      <c r="WAL39" s="38"/>
      <c r="WAM39" s="38"/>
      <c r="WAN39" s="38"/>
      <c r="WAO39" s="38"/>
      <c r="WAP39" s="38"/>
      <c r="WAQ39" s="38"/>
      <c r="WAR39" s="38"/>
      <c r="WAS39" s="38"/>
      <c r="WAT39" s="38"/>
      <c r="WAU39" s="38"/>
      <c r="WAV39" s="38"/>
      <c r="WAW39" s="38"/>
      <c r="WAX39" s="38"/>
      <c r="WAY39" s="38"/>
      <c r="WAZ39" s="38"/>
      <c r="WBA39" s="38"/>
      <c r="WBB39" s="38"/>
      <c r="WBC39" s="38"/>
      <c r="WBD39" s="38"/>
      <c r="WBE39" s="38"/>
      <c r="WBF39" s="38"/>
      <c r="WBG39" s="38"/>
      <c r="WBH39" s="38"/>
      <c r="WBI39" s="38"/>
      <c r="WBJ39" s="38"/>
      <c r="WBK39" s="38"/>
      <c r="WBL39" s="38"/>
      <c r="WBM39" s="38"/>
      <c r="WBN39" s="38"/>
      <c r="WBO39" s="38"/>
      <c r="WBP39" s="38"/>
      <c r="WBQ39" s="38"/>
      <c r="WBR39" s="38"/>
      <c r="WBS39" s="38"/>
      <c r="WBT39" s="38"/>
      <c r="WBU39" s="38"/>
      <c r="WBV39" s="38"/>
      <c r="WBW39" s="38"/>
      <c r="WBX39" s="38"/>
      <c r="WBY39" s="38"/>
      <c r="WBZ39" s="38"/>
      <c r="WCA39" s="38"/>
      <c r="WCB39" s="38"/>
      <c r="WCC39" s="38"/>
      <c r="WCD39" s="38"/>
      <c r="WCE39" s="38"/>
      <c r="WCF39" s="38"/>
      <c r="WCG39" s="38"/>
      <c r="WCH39" s="38"/>
      <c r="WCI39" s="38"/>
      <c r="WCJ39" s="38"/>
      <c r="WCK39" s="38"/>
      <c r="WCL39" s="38"/>
      <c r="WCM39" s="38"/>
      <c r="WCN39" s="38"/>
      <c r="WCO39" s="38"/>
      <c r="WCP39" s="38"/>
      <c r="WCQ39" s="38"/>
      <c r="WCR39" s="38"/>
      <c r="WCS39" s="38"/>
      <c r="WCT39" s="38"/>
      <c r="WCU39" s="38"/>
      <c r="WCV39" s="38"/>
      <c r="WCW39" s="38"/>
      <c r="WCX39" s="38"/>
      <c r="WCY39" s="38"/>
      <c r="WCZ39" s="38"/>
      <c r="WDA39" s="38"/>
      <c r="WDB39" s="38"/>
      <c r="WDC39" s="38"/>
      <c r="WDD39" s="38"/>
      <c r="WDE39" s="38"/>
      <c r="WDF39" s="38"/>
      <c r="WDG39" s="38"/>
      <c r="WDH39" s="38"/>
      <c r="WDI39" s="38"/>
      <c r="WDJ39" s="38"/>
      <c r="WDK39" s="38"/>
      <c r="WDL39" s="38"/>
      <c r="WDM39" s="38"/>
      <c r="WDN39" s="38"/>
      <c r="WDO39" s="38"/>
      <c r="WDP39" s="38"/>
      <c r="WDQ39" s="38"/>
      <c r="WDR39" s="38"/>
      <c r="WDS39" s="38"/>
      <c r="WDT39" s="38"/>
      <c r="WDU39" s="38"/>
      <c r="WDV39" s="38"/>
      <c r="WDW39" s="38"/>
      <c r="WDX39" s="38"/>
      <c r="WDY39" s="38"/>
      <c r="WDZ39" s="38"/>
      <c r="WEA39" s="38"/>
      <c r="WEB39" s="38"/>
      <c r="WEC39" s="38"/>
      <c r="WED39" s="38"/>
      <c r="WEE39" s="38"/>
      <c r="WEF39" s="38"/>
      <c r="WEG39" s="38"/>
      <c r="WEH39" s="38"/>
      <c r="WEI39" s="38"/>
      <c r="WEJ39" s="38"/>
      <c r="WEK39" s="38"/>
      <c r="WEL39" s="38"/>
      <c r="WEM39" s="38"/>
      <c r="WEN39" s="38"/>
      <c r="WEO39" s="38"/>
      <c r="WEP39" s="38"/>
      <c r="WEQ39" s="38"/>
      <c r="WER39" s="38"/>
      <c r="WES39" s="38"/>
      <c r="WET39" s="38"/>
      <c r="WEU39" s="38"/>
      <c r="WEV39" s="38"/>
      <c r="WEW39" s="38"/>
      <c r="WEX39" s="38"/>
      <c r="WEY39" s="38"/>
      <c r="WEZ39" s="38"/>
      <c r="WFA39" s="38"/>
      <c r="WFB39" s="38"/>
      <c r="WFC39" s="38"/>
      <c r="WFD39" s="38"/>
      <c r="WFE39" s="38"/>
      <c r="WFF39" s="38"/>
      <c r="WFG39" s="38"/>
      <c r="WFH39" s="38"/>
      <c r="WFI39" s="38"/>
      <c r="WFJ39" s="38"/>
      <c r="WFK39" s="38"/>
      <c r="WFL39" s="38"/>
      <c r="WFM39" s="38"/>
      <c r="WFN39" s="38"/>
      <c r="WFO39" s="38"/>
      <c r="WFP39" s="38"/>
      <c r="WFQ39" s="38"/>
      <c r="WFR39" s="38"/>
      <c r="WFS39" s="38"/>
      <c r="WFT39" s="38"/>
      <c r="WFU39" s="38"/>
      <c r="WFV39" s="38"/>
      <c r="WFW39" s="38"/>
      <c r="WFX39" s="38"/>
      <c r="WFY39" s="38"/>
      <c r="WFZ39" s="38"/>
      <c r="WGA39" s="38"/>
      <c r="WGB39" s="38"/>
      <c r="WGC39" s="38"/>
      <c r="WGD39" s="38"/>
      <c r="WGE39" s="38"/>
      <c r="WGF39" s="38"/>
      <c r="WGG39" s="38"/>
      <c r="WGH39" s="38"/>
      <c r="WGI39" s="38"/>
      <c r="WGJ39" s="38"/>
      <c r="WGK39" s="38"/>
      <c r="WGL39" s="38"/>
      <c r="WGM39" s="38"/>
      <c r="WGN39" s="38"/>
      <c r="WGO39" s="38"/>
      <c r="WGP39" s="38"/>
      <c r="WGQ39" s="38"/>
      <c r="WGR39" s="38"/>
      <c r="WGS39" s="38"/>
      <c r="WGT39" s="38"/>
      <c r="WGU39" s="38"/>
      <c r="WGV39" s="38"/>
      <c r="WGW39" s="38"/>
      <c r="WGX39" s="38"/>
      <c r="WGY39" s="38"/>
      <c r="WGZ39" s="38"/>
      <c r="WHA39" s="38"/>
      <c r="WHB39" s="38"/>
      <c r="WHC39" s="38"/>
      <c r="WHD39" s="38"/>
      <c r="WHE39" s="38"/>
      <c r="WHF39" s="38"/>
      <c r="WHG39" s="38"/>
      <c r="WHH39" s="38"/>
      <c r="WHI39" s="38"/>
      <c r="WHJ39" s="38"/>
      <c r="WHK39" s="38"/>
      <c r="WHL39" s="38"/>
      <c r="WHM39" s="38"/>
      <c r="WHN39" s="38"/>
      <c r="WHO39" s="38"/>
      <c r="WHP39" s="38"/>
      <c r="WHQ39" s="38"/>
      <c r="WHR39" s="38"/>
      <c r="WHS39" s="38"/>
      <c r="WHT39" s="38"/>
      <c r="WHU39" s="38"/>
      <c r="WHV39" s="38"/>
      <c r="WHW39" s="38"/>
      <c r="WHX39" s="38"/>
      <c r="WHY39" s="38"/>
      <c r="WHZ39" s="38"/>
      <c r="WIA39" s="38"/>
      <c r="WIB39" s="38"/>
      <c r="WIC39" s="38"/>
      <c r="WID39" s="38"/>
      <c r="WIE39" s="38"/>
      <c r="WIF39" s="38"/>
      <c r="WIG39" s="38"/>
      <c r="WIH39" s="38"/>
      <c r="WII39" s="38"/>
      <c r="WIJ39" s="38"/>
      <c r="WIK39" s="38"/>
      <c r="WIL39" s="38"/>
      <c r="WIM39" s="38"/>
      <c r="WIN39" s="38"/>
      <c r="WIO39" s="38"/>
      <c r="WIP39" s="38"/>
      <c r="WIQ39" s="38"/>
      <c r="WIR39" s="38"/>
      <c r="WIS39" s="38"/>
      <c r="WIT39" s="38"/>
      <c r="WIU39" s="38"/>
      <c r="WIV39" s="38"/>
      <c r="WIW39" s="38"/>
      <c r="WIX39" s="38"/>
      <c r="WIY39" s="38"/>
      <c r="WIZ39" s="38"/>
      <c r="WJA39" s="38"/>
      <c r="WJB39" s="38"/>
      <c r="WJC39" s="38"/>
      <c r="WJD39" s="38"/>
      <c r="WJE39" s="38"/>
      <c r="WJF39" s="38"/>
      <c r="WJG39" s="38"/>
      <c r="WJH39" s="38"/>
      <c r="WJI39" s="38"/>
      <c r="WJJ39" s="38"/>
      <c r="WJK39" s="38"/>
      <c r="WJL39" s="38"/>
      <c r="WJM39" s="38"/>
      <c r="WJN39" s="38"/>
      <c r="WJO39" s="38"/>
      <c r="WJP39" s="38"/>
      <c r="WJQ39" s="38"/>
      <c r="WJR39" s="38"/>
      <c r="WJS39" s="38"/>
      <c r="WJT39" s="38"/>
      <c r="WJU39" s="38"/>
      <c r="WJV39" s="38"/>
      <c r="WJW39" s="38"/>
      <c r="WJX39" s="38"/>
      <c r="WJY39" s="38"/>
      <c r="WJZ39" s="38"/>
      <c r="WKA39" s="38"/>
      <c r="WKB39" s="38"/>
      <c r="WKC39" s="38"/>
      <c r="WKD39" s="38"/>
      <c r="WKE39" s="38"/>
      <c r="WKF39" s="38"/>
      <c r="WKG39" s="38"/>
      <c r="WKH39" s="38"/>
      <c r="WKI39" s="38"/>
      <c r="WKJ39" s="38"/>
      <c r="WKK39" s="38"/>
      <c r="WKL39" s="38"/>
      <c r="WKM39" s="38"/>
      <c r="WKN39" s="38"/>
      <c r="WKO39" s="38"/>
      <c r="WKP39" s="38"/>
      <c r="WKQ39" s="38"/>
      <c r="WKR39" s="38"/>
      <c r="WKS39" s="38"/>
      <c r="WKT39" s="38"/>
      <c r="WKU39" s="38"/>
      <c r="WKV39" s="38"/>
      <c r="WKW39" s="38"/>
      <c r="WKX39" s="38"/>
      <c r="WKY39" s="38"/>
      <c r="WKZ39" s="38"/>
      <c r="WLA39" s="38"/>
      <c r="WLB39" s="38"/>
      <c r="WLC39" s="38"/>
      <c r="WLD39" s="38"/>
      <c r="WLE39" s="38"/>
      <c r="WLF39" s="38"/>
      <c r="WLG39" s="38"/>
      <c r="WLH39" s="38"/>
      <c r="WLI39" s="38"/>
      <c r="WLJ39" s="38"/>
      <c r="WLK39" s="38"/>
      <c r="WLL39" s="38"/>
      <c r="WLM39" s="38"/>
      <c r="WLN39" s="38"/>
      <c r="WLO39" s="38"/>
      <c r="WLP39" s="38"/>
      <c r="WLQ39" s="38"/>
      <c r="WLR39" s="38"/>
      <c r="WLS39" s="38"/>
      <c r="WLT39" s="38"/>
      <c r="WLU39" s="38"/>
      <c r="WLV39" s="38"/>
      <c r="WLW39" s="38"/>
      <c r="WLX39" s="38"/>
      <c r="WLY39" s="38"/>
      <c r="WLZ39" s="38"/>
      <c r="WMA39" s="38"/>
      <c r="WMB39" s="38"/>
      <c r="WMC39" s="38"/>
      <c r="WMD39" s="38"/>
      <c r="WME39" s="38"/>
      <c r="WMF39" s="38"/>
      <c r="WMG39" s="38"/>
      <c r="WMH39" s="38"/>
      <c r="WMI39" s="38"/>
      <c r="WMJ39" s="38"/>
      <c r="WMK39" s="38"/>
      <c r="WML39" s="38"/>
      <c r="WMM39" s="38"/>
      <c r="WMN39" s="38"/>
      <c r="WMO39" s="38"/>
      <c r="WMP39" s="38"/>
      <c r="WMQ39" s="38"/>
      <c r="WMR39" s="38"/>
      <c r="WMS39" s="38"/>
      <c r="WMT39" s="38"/>
      <c r="WMU39" s="38"/>
      <c r="WMV39" s="38"/>
      <c r="WMW39" s="38"/>
      <c r="WMX39" s="38"/>
      <c r="WMY39" s="38"/>
      <c r="WMZ39" s="38"/>
      <c r="WNA39" s="38"/>
      <c r="WNB39" s="38"/>
      <c r="WNC39" s="38"/>
      <c r="WND39" s="38"/>
      <c r="WNE39" s="38"/>
      <c r="WNF39" s="38"/>
      <c r="WNG39" s="38"/>
      <c r="WNH39" s="38"/>
      <c r="WNI39" s="38"/>
      <c r="WNJ39" s="38"/>
      <c r="WNK39" s="38"/>
      <c r="WNL39" s="38"/>
      <c r="WNM39" s="38"/>
      <c r="WNN39" s="38"/>
      <c r="WNO39" s="38"/>
      <c r="WNP39" s="38"/>
      <c r="WNQ39" s="38"/>
      <c r="WNR39" s="38"/>
      <c r="WNS39" s="38"/>
      <c r="WNT39" s="38"/>
      <c r="WNU39" s="38"/>
      <c r="WNV39" s="38"/>
      <c r="WNW39" s="38"/>
      <c r="WNX39" s="38"/>
      <c r="WNY39" s="38"/>
      <c r="WNZ39" s="38"/>
      <c r="WOA39" s="38"/>
      <c r="WOB39" s="38"/>
      <c r="WOC39" s="38"/>
      <c r="WOD39" s="38"/>
      <c r="WOE39" s="38"/>
      <c r="WOF39" s="38"/>
      <c r="WOG39" s="38"/>
      <c r="WOH39" s="38"/>
      <c r="WOI39" s="38"/>
      <c r="WOJ39" s="38"/>
      <c r="WOK39" s="38"/>
      <c r="WOL39" s="38"/>
      <c r="WOM39" s="38"/>
      <c r="WON39" s="38"/>
      <c r="WOO39" s="38"/>
      <c r="WOP39" s="38"/>
      <c r="WOQ39" s="38"/>
      <c r="WOR39" s="38"/>
      <c r="WOS39" s="38"/>
      <c r="WOT39" s="38"/>
      <c r="WOU39" s="38"/>
      <c r="WOV39" s="38"/>
      <c r="WOW39" s="38"/>
      <c r="WOX39" s="38"/>
      <c r="WOY39" s="38"/>
      <c r="WOZ39" s="38"/>
      <c r="WPA39" s="38"/>
      <c r="WPB39" s="38"/>
      <c r="WPC39" s="38"/>
      <c r="WPD39" s="38"/>
      <c r="WPE39" s="38"/>
      <c r="WPF39" s="38"/>
      <c r="WPG39" s="38"/>
      <c r="WPH39" s="38"/>
      <c r="WPI39" s="38"/>
      <c r="WPJ39" s="38"/>
      <c r="WPK39" s="38"/>
      <c r="WPL39" s="38"/>
      <c r="WPM39" s="38"/>
      <c r="WPN39" s="38"/>
      <c r="WPO39" s="38"/>
      <c r="WPP39" s="38"/>
      <c r="WPQ39" s="38"/>
      <c r="WPR39" s="38"/>
      <c r="WPS39" s="38"/>
      <c r="WPT39" s="38"/>
      <c r="WPU39" s="38"/>
      <c r="WPV39" s="38"/>
      <c r="WPW39" s="38"/>
      <c r="WPX39" s="38"/>
      <c r="WPY39" s="38"/>
      <c r="WPZ39" s="38"/>
      <c r="WQA39" s="38"/>
      <c r="WQB39" s="38"/>
      <c r="WQC39" s="38"/>
      <c r="WQD39" s="38"/>
      <c r="WQE39" s="38"/>
      <c r="WQF39" s="38"/>
      <c r="WQG39" s="38"/>
      <c r="WQH39" s="38"/>
      <c r="WQI39" s="38"/>
      <c r="WQJ39" s="38"/>
      <c r="WQK39" s="38"/>
      <c r="WQL39" s="38"/>
      <c r="WQM39" s="38"/>
      <c r="WQN39" s="38"/>
      <c r="WQO39" s="38"/>
      <c r="WQP39" s="38"/>
      <c r="WQQ39" s="38"/>
      <c r="WQR39" s="38"/>
      <c r="WQS39" s="38"/>
      <c r="WQT39" s="38"/>
      <c r="WQU39" s="38"/>
      <c r="WQV39" s="38"/>
      <c r="WQW39" s="38"/>
      <c r="WQX39" s="38"/>
      <c r="WQY39" s="38"/>
      <c r="WQZ39" s="38"/>
      <c r="WRA39" s="38"/>
      <c r="WRB39" s="38"/>
      <c r="WRC39" s="38"/>
      <c r="WRD39" s="38"/>
      <c r="WRE39" s="38"/>
      <c r="WRF39" s="38"/>
      <c r="WRG39" s="38"/>
      <c r="WRH39" s="38"/>
      <c r="WRI39" s="38"/>
      <c r="WRJ39" s="38"/>
      <c r="WRK39" s="38"/>
      <c r="WRL39" s="38"/>
      <c r="WRM39" s="38"/>
      <c r="WRN39" s="38"/>
      <c r="WRO39" s="38"/>
      <c r="WRP39" s="38"/>
      <c r="WRQ39" s="38"/>
      <c r="WRR39" s="38"/>
      <c r="WRS39" s="38"/>
      <c r="WRT39" s="38"/>
      <c r="WRU39" s="38"/>
      <c r="WRV39" s="38"/>
      <c r="WRW39" s="38"/>
      <c r="WRX39" s="38"/>
      <c r="WRY39" s="38"/>
      <c r="WRZ39" s="38"/>
      <c r="WSA39" s="38"/>
      <c r="WSB39" s="38"/>
      <c r="WSC39" s="38"/>
      <c r="WSD39" s="38"/>
      <c r="WSE39" s="38"/>
      <c r="WSF39" s="38"/>
      <c r="WSG39" s="38"/>
      <c r="WSH39" s="38"/>
      <c r="WSI39" s="38"/>
      <c r="WSJ39" s="38"/>
      <c r="WSK39" s="38"/>
      <c r="WSL39" s="38"/>
      <c r="WSM39" s="38"/>
      <c r="WSN39" s="38"/>
      <c r="WSO39" s="38"/>
      <c r="WSP39" s="38"/>
      <c r="WSQ39" s="38"/>
      <c r="WSR39" s="38"/>
      <c r="WSS39" s="38"/>
      <c r="WST39" s="38"/>
      <c r="WSU39" s="38"/>
      <c r="WSV39" s="38"/>
      <c r="WSW39" s="38"/>
      <c r="WSX39" s="38"/>
      <c r="WSY39" s="38"/>
      <c r="WSZ39" s="38"/>
      <c r="WTA39" s="38"/>
      <c r="WTB39" s="38"/>
      <c r="WTC39" s="38"/>
      <c r="WTD39" s="38"/>
      <c r="WTE39" s="38"/>
      <c r="WTF39" s="38"/>
      <c r="WTG39" s="38"/>
      <c r="WTH39" s="38"/>
      <c r="WTI39" s="38"/>
      <c r="WTJ39" s="38"/>
      <c r="WTK39" s="38"/>
      <c r="WTL39" s="38"/>
      <c r="WTM39" s="38"/>
      <c r="WTN39" s="38"/>
      <c r="WTO39" s="38"/>
      <c r="WTP39" s="38"/>
      <c r="WTQ39" s="38"/>
      <c r="WTR39" s="38"/>
      <c r="WTS39" s="38"/>
      <c r="WTT39" s="38"/>
      <c r="WTU39" s="38"/>
      <c r="WTV39" s="38"/>
      <c r="WTW39" s="38"/>
      <c r="WTX39" s="38"/>
      <c r="WTY39" s="38"/>
      <c r="WTZ39" s="38"/>
      <c r="WUA39" s="38"/>
      <c r="WUB39" s="38"/>
      <c r="WUC39" s="38"/>
      <c r="WUD39" s="38"/>
      <c r="WUE39" s="38"/>
      <c r="WUF39" s="38"/>
      <c r="WUG39" s="38"/>
      <c r="WUH39" s="38"/>
      <c r="WUI39" s="38"/>
      <c r="WUJ39" s="38"/>
      <c r="WUK39" s="38"/>
      <c r="WUL39" s="38"/>
      <c r="WUM39" s="38"/>
      <c r="WUN39" s="38"/>
      <c r="WUO39" s="38"/>
      <c r="WUP39" s="38"/>
      <c r="WUQ39" s="38"/>
      <c r="WUR39" s="38"/>
      <c r="WUS39" s="38"/>
      <c r="WUT39" s="38"/>
      <c r="WUU39" s="38"/>
      <c r="WUV39" s="38"/>
      <c r="WUW39" s="38"/>
      <c r="WUX39" s="38"/>
      <c r="WUY39" s="38"/>
      <c r="WUZ39" s="38"/>
      <c r="WVA39" s="38"/>
      <c r="WVB39" s="38"/>
      <c r="WVC39" s="38"/>
      <c r="WVD39" s="38"/>
      <c r="WVE39" s="38"/>
      <c r="WVF39" s="38"/>
      <c r="WVG39" s="38"/>
      <c r="WVH39" s="38"/>
      <c r="WVI39" s="38"/>
      <c r="WVJ39" s="38"/>
      <c r="WVK39" s="38"/>
      <c r="WVL39" s="38"/>
      <c r="WVM39" s="38"/>
      <c r="WVN39" s="38"/>
      <c r="WVO39" s="38"/>
      <c r="WVP39" s="38"/>
      <c r="WVQ39" s="38"/>
      <c r="WVR39" s="38"/>
      <c r="WVS39" s="38"/>
      <c r="WVT39" s="38"/>
      <c r="WVU39" s="38"/>
      <c r="WVV39" s="38"/>
      <c r="WVW39" s="38"/>
      <c r="WVX39" s="38"/>
      <c r="WVY39" s="38"/>
      <c r="WVZ39" s="38"/>
      <c r="WWA39" s="38"/>
      <c r="WWB39" s="38"/>
      <c r="WWC39" s="38"/>
      <c r="WWD39" s="38"/>
      <c r="WWE39" s="38"/>
      <c r="WWF39" s="38"/>
      <c r="WWG39" s="38"/>
      <c r="WWH39" s="38"/>
      <c r="WWI39" s="38"/>
      <c r="WWJ39" s="38"/>
      <c r="WWK39" s="38"/>
      <c r="WWL39" s="38"/>
      <c r="WWM39" s="38"/>
      <c r="WWN39" s="38"/>
      <c r="WWO39" s="38"/>
      <c r="WWP39" s="38"/>
      <c r="WWQ39" s="38"/>
      <c r="WWR39" s="38"/>
      <c r="WWS39" s="38"/>
      <c r="WWT39" s="38"/>
      <c r="WWU39" s="38"/>
      <c r="WWV39" s="38"/>
      <c r="WWW39" s="38"/>
      <c r="WWX39" s="38"/>
      <c r="WWY39" s="38"/>
      <c r="WWZ39" s="38"/>
      <c r="WXA39" s="38"/>
      <c r="WXB39" s="38"/>
      <c r="WXC39" s="38"/>
      <c r="WXD39" s="38"/>
      <c r="WXE39" s="38"/>
      <c r="WXF39" s="38"/>
      <c r="WXG39" s="38"/>
      <c r="WXH39" s="38"/>
      <c r="WXI39" s="38"/>
      <c r="WXJ39" s="38"/>
      <c r="WXK39" s="38"/>
      <c r="WXL39" s="38"/>
      <c r="WXM39" s="38"/>
      <c r="WXN39" s="38"/>
      <c r="WXO39" s="38"/>
      <c r="WXP39" s="38"/>
      <c r="WXQ39" s="38"/>
      <c r="WXR39" s="38"/>
      <c r="WXS39" s="38"/>
      <c r="WXT39" s="38"/>
      <c r="WXU39" s="38"/>
      <c r="WXV39" s="38"/>
      <c r="WXW39" s="38"/>
      <c r="WXX39" s="38"/>
      <c r="WXY39" s="38"/>
      <c r="WXZ39" s="38"/>
      <c r="WYA39" s="38"/>
      <c r="WYB39" s="38"/>
      <c r="WYC39" s="38"/>
      <c r="WYD39" s="38"/>
      <c r="WYE39" s="38"/>
      <c r="WYF39" s="38"/>
      <c r="WYG39" s="38"/>
      <c r="WYH39" s="38"/>
      <c r="WYI39" s="38"/>
      <c r="WYJ39" s="38"/>
      <c r="WYK39" s="38"/>
      <c r="WYL39" s="38"/>
      <c r="WYM39" s="38"/>
      <c r="WYN39" s="38"/>
      <c r="WYO39" s="38"/>
      <c r="WYP39" s="38"/>
      <c r="WYQ39" s="38"/>
      <c r="WYR39" s="38"/>
      <c r="WYS39" s="38"/>
      <c r="WYT39" s="38"/>
      <c r="WYU39" s="38"/>
      <c r="WYV39" s="38"/>
      <c r="WYW39" s="38"/>
      <c r="WYX39" s="38"/>
      <c r="WYY39" s="38"/>
      <c r="WYZ39" s="38"/>
      <c r="WZA39" s="38"/>
      <c r="WZB39" s="38"/>
      <c r="WZC39" s="38"/>
      <c r="WZD39" s="38"/>
      <c r="WZE39" s="38"/>
      <c r="WZF39" s="38"/>
      <c r="WZG39" s="38"/>
      <c r="WZH39" s="38"/>
      <c r="WZI39" s="38"/>
      <c r="WZJ39" s="38"/>
      <c r="WZK39" s="38"/>
      <c r="WZL39" s="38"/>
      <c r="WZM39" s="38"/>
      <c r="WZN39" s="38"/>
      <c r="WZO39" s="38"/>
      <c r="WZP39" s="38"/>
      <c r="WZQ39" s="38"/>
      <c r="WZR39" s="38"/>
      <c r="WZS39" s="38"/>
      <c r="WZT39" s="38"/>
      <c r="WZU39" s="38"/>
      <c r="WZV39" s="38"/>
      <c r="WZW39" s="38"/>
      <c r="WZX39" s="38"/>
      <c r="WZY39" s="38"/>
      <c r="WZZ39" s="38"/>
      <c r="XAA39" s="38"/>
      <c r="XAB39" s="38"/>
      <c r="XAC39" s="38"/>
      <c r="XAD39" s="38"/>
      <c r="XAE39" s="38"/>
      <c r="XAF39" s="38"/>
      <c r="XAG39" s="38"/>
      <c r="XAH39" s="38"/>
      <c r="XAI39" s="38"/>
      <c r="XAJ39" s="38"/>
      <c r="XAK39" s="38"/>
      <c r="XAL39" s="38"/>
      <c r="XAM39" s="38"/>
      <c r="XAN39" s="38"/>
      <c r="XAO39" s="38"/>
      <c r="XAP39" s="38"/>
      <c r="XAQ39" s="38"/>
      <c r="XAR39" s="38"/>
      <c r="XAS39" s="38"/>
      <c r="XAT39" s="38"/>
      <c r="XAU39" s="38"/>
      <c r="XAV39" s="38"/>
      <c r="XAW39" s="38"/>
      <c r="XAX39" s="38"/>
      <c r="XAY39" s="38"/>
      <c r="XAZ39" s="38"/>
      <c r="XBA39" s="38"/>
      <c r="XBB39" s="38"/>
      <c r="XBC39" s="38"/>
      <c r="XBD39" s="38"/>
      <c r="XBE39" s="38"/>
      <c r="XBF39" s="38"/>
      <c r="XBG39" s="38"/>
      <c r="XBH39" s="38"/>
      <c r="XBI39" s="38"/>
      <c r="XBJ39" s="38"/>
      <c r="XBK39" s="38"/>
      <c r="XBL39" s="38"/>
      <c r="XBM39" s="38"/>
      <c r="XBN39" s="38"/>
      <c r="XBO39" s="38"/>
      <c r="XBP39" s="38"/>
      <c r="XBQ39" s="38"/>
      <c r="XBR39" s="38"/>
      <c r="XBS39" s="38"/>
      <c r="XBT39" s="38"/>
      <c r="XBU39" s="38"/>
      <c r="XBV39" s="38"/>
      <c r="XBW39" s="38"/>
      <c r="XBX39" s="38"/>
      <c r="XBY39" s="38"/>
      <c r="XBZ39" s="38"/>
      <c r="XCA39" s="38"/>
      <c r="XCB39" s="38"/>
      <c r="XCC39" s="38"/>
      <c r="XCD39" s="38"/>
      <c r="XCE39" s="38"/>
      <c r="XCF39" s="38"/>
      <c r="XCG39" s="38"/>
      <c r="XCH39" s="38"/>
      <c r="XCI39" s="38"/>
      <c r="XCJ39" s="38"/>
      <c r="XCK39" s="38"/>
      <c r="XCL39" s="38"/>
      <c r="XCM39" s="38"/>
      <c r="XCN39" s="38"/>
      <c r="XCO39" s="38"/>
      <c r="XCP39" s="38"/>
      <c r="XCQ39" s="38"/>
      <c r="XCR39" s="38"/>
      <c r="XCS39" s="38"/>
      <c r="XCT39" s="38"/>
      <c r="XCU39" s="38"/>
      <c r="XCV39" s="38"/>
      <c r="XCW39" s="38"/>
      <c r="XCX39" s="38"/>
      <c r="XCY39" s="38"/>
      <c r="XCZ39" s="38"/>
      <c r="XDA39" s="38"/>
      <c r="XDB39" s="38"/>
      <c r="XDC39" s="38"/>
      <c r="XDD39" s="38"/>
      <c r="XDE39" s="38"/>
      <c r="XDF39" s="38"/>
      <c r="XDG39" s="38"/>
      <c r="XDH39" s="38"/>
      <c r="XDI39" s="38"/>
      <c r="XDJ39" s="38"/>
      <c r="XDK39" s="38"/>
      <c r="XDL39" s="38"/>
      <c r="XDM39" s="38"/>
      <c r="XDN39" s="38"/>
      <c r="XDO39" s="38"/>
      <c r="XDP39" s="38"/>
      <c r="XDQ39" s="38"/>
      <c r="XDR39" s="38"/>
      <c r="XDS39" s="38"/>
      <c r="XDT39" s="38"/>
      <c r="XDU39" s="38"/>
      <c r="XDV39" s="38"/>
      <c r="XDW39" s="38"/>
      <c r="XDX39" s="38"/>
      <c r="XDY39" s="38"/>
      <c r="XDZ39" s="38"/>
      <c r="XEA39" s="38"/>
      <c r="XEB39" s="38"/>
      <c r="XEC39" s="38"/>
      <c r="XED39" s="38"/>
      <c r="XEE39" s="38"/>
      <c r="XEF39" s="38"/>
      <c r="XEG39" s="38"/>
      <c r="XEH39" s="38"/>
      <c r="XEI39" s="38"/>
      <c r="XEJ39" s="38"/>
      <c r="XEK39" s="38"/>
      <c r="XEL39" s="38"/>
      <c r="XEM39" s="38"/>
      <c r="XEN39" s="38"/>
      <c r="XEO39" s="38"/>
      <c r="XEP39" s="38"/>
      <c r="XEQ39" s="38"/>
      <c r="XER39" s="38"/>
      <c r="XES39" s="38"/>
      <c r="XET39" s="38"/>
      <c r="XEU39" s="38"/>
      <c r="XEV39" s="38"/>
      <c r="XEW39" s="38"/>
      <c r="XEX39" s="38"/>
      <c r="XEY39" s="38"/>
      <c r="XEZ39" s="38"/>
      <c r="XFA39" s="38"/>
      <c r="XFB39" s="38"/>
      <c r="XFC39" s="38"/>
      <c r="XFD39" s="38"/>
    </row>
    <row r="40" spans="1:16384" ht="23" hidden="1">
      <c r="B40" s="55"/>
      <c r="C40" s="56"/>
      <c r="D40" s="56"/>
      <c r="E40" s="56"/>
      <c r="F40" s="102"/>
      <c r="I40" s="102"/>
      <c r="J40" s="102"/>
      <c r="K40" s="102"/>
      <c r="L40" s="102"/>
      <c r="P40" s="449" t="str">
        <f>IF('c2a1'!H3=0,"",'c2a1'!H3)</f>
        <v/>
      </c>
      <c r="Q40" s="430">
        <f>'c2a1'!$R$77</f>
        <v>1</v>
      </c>
    </row>
    <row r="41" spans="1:16384" ht="23" hidden="1">
      <c r="B41" s="55"/>
      <c r="C41" s="115"/>
      <c r="D41" s="116"/>
      <c r="E41" s="116"/>
      <c r="F41" s="115"/>
      <c r="G41" s="377"/>
      <c r="H41" s="376"/>
      <c r="I41" s="101"/>
      <c r="J41" s="101"/>
      <c r="K41" s="101"/>
      <c r="L41" s="101"/>
      <c r="P41" s="449" t="str">
        <f>IF('c2a2'!H3=0,"",'c2a2'!H3)</f>
        <v/>
      </c>
      <c r="Q41" s="430">
        <f>'c2a2'!R77</f>
        <v>1</v>
      </c>
    </row>
    <row r="42" spans="1:16384" ht="23" hidden="1">
      <c r="B42" s="55"/>
      <c r="C42" s="56"/>
      <c r="D42" s="116"/>
      <c r="E42" s="116"/>
      <c r="F42" s="116"/>
      <c r="G42" s="377"/>
      <c r="H42" s="377"/>
      <c r="I42" s="101"/>
      <c r="J42" s="101"/>
      <c r="K42" s="101"/>
      <c r="L42" s="101"/>
      <c r="P42" s="449" t="str">
        <f>IF('c2a3'!H3=0,"",'c2a3'!H3)</f>
        <v/>
      </c>
      <c r="Q42" s="430">
        <f>'c2a3'!R77</f>
        <v>1</v>
      </c>
    </row>
    <row r="43" spans="1:16384" ht="23" hidden="1">
      <c r="B43" s="55"/>
      <c r="C43" s="8"/>
      <c r="D43" s="8"/>
      <c r="E43" s="8"/>
      <c r="F43" s="116"/>
      <c r="G43" s="56"/>
      <c r="H43" s="55"/>
      <c r="I43" s="103"/>
      <c r="J43" s="103"/>
      <c r="K43" s="103"/>
      <c r="L43" s="103"/>
      <c r="P43" s="449" t="str">
        <f>IF('c2a4'!H3=0,"",'c2a4'!H3)</f>
        <v/>
      </c>
      <c r="Q43" s="430">
        <f>'c2a4'!R77</f>
        <v>1</v>
      </c>
    </row>
    <row r="44" spans="1:16384" ht="20" hidden="1">
      <c r="C44" s="8"/>
      <c r="D44" s="8"/>
      <c r="E44" s="8"/>
      <c r="F44" s="93"/>
      <c r="G44" s="97"/>
      <c r="H44" s="96"/>
      <c r="I44" s="104"/>
      <c r="J44" s="104"/>
      <c r="K44" s="104"/>
      <c r="L44" s="104"/>
      <c r="M44" s="56"/>
      <c r="O44" s="56"/>
      <c r="P44" s="449" t="str">
        <f>IF('c2a5'!H3=0,"",'c2a5'!H3)</f>
        <v/>
      </c>
      <c r="Q44" s="430">
        <f>'c2a5'!R77</f>
        <v>1</v>
      </c>
      <c r="T44" s="56"/>
      <c r="U44" s="56"/>
      <c r="V44" s="56"/>
      <c r="W44" s="56"/>
      <c r="X44" s="56"/>
      <c r="Y44" s="56"/>
      <c r="Z44" s="56"/>
      <c r="AA44" s="56"/>
    </row>
    <row r="45" spans="1:16384" ht="20" hidden="1">
      <c r="F45" s="93"/>
      <c r="G45" s="97"/>
      <c r="H45" s="96"/>
      <c r="I45" s="104"/>
      <c r="J45" s="104"/>
      <c r="K45" s="104"/>
      <c r="L45" s="104"/>
      <c r="M45" s="56"/>
      <c r="O45" s="56"/>
      <c r="P45" s="449" t="str">
        <f>IF('c2a6'!H3=0,"",'c2a6'!H3)</f>
        <v/>
      </c>
      <c r="Q45" s="431">
        <f>'c2a6'!R77</f>
        <v>1</v>
      </c>
      <c r="T45" s="56"/>
      <c r="U45" s="56"/>
      <c r="V45" s="56"/>
      <c r="W45" s="56"/>
      <c r="X45" s="56"/>
      <c r="Y45" s="56"/>
      <c r="Z45" s="56"/>
      <c r="AA45" s="56"/>
    </row>
    <row r="46" spans="1:16384" ht="20" hidden="1">
      <c r="F46" s="93"/>
      <c r="G46" s="96"/>
      <c r="H46" s="96"/>
      <c r="I46" s="104"/>
      <c r="J46" s="104"/>
      <c r="K46" s="104"/>
      <c r="L46" s="104"/>
      <c r="M46" s="56"/>
      <c r="O46" s="56"/>
      <c r="P46" s="449" t="str">
        <f>IF('c2a7'!H3=0,"",'c2a7'!H3)</f>
        <v/>
      </c>
      <c r="Q46" s="430">
        <f>'c2a7'!R77</f>
        <v>1</v>
      </c>
      <c r="T46" s="56"/>
      <c r="U46" s="56"/>
      <c r="V46" s="56"/>
      <c r="W46" s="56"/>
      <c r="X46" s="56"/>
      <c r="Y46" s="56"/>
      <c r="Z46" s="56"/>
      <c r="AA46" s="56"/>
    </row>
    <row r="47" spans="1:16384" ht="20" hidden="1">
      <c r="F47" s="93"/>
      <c r="G47" s="96"/>
      <c r="H47" s="96"/>
      <c r="I47" s="104"/>
      <c r="J47" s="104"/>
      <c r="K47" s="104"/>
      <c r="L47" s="104"/>
      <c r="M47" s="56"/>
      <c r="O47" s="56"/>
      <c r="P47" s="449" t="str">
        <f>IF('c2a8'!H3=0,"",'c2a8'!H3)</f>
        <v/>
      </c>
      <c r="Q47" s="430">
        <f>'c2a8'!R77</f>
        <v>1</v>
      </c>
      <c r="T47" s="56"/>
      <c r="U47" s="56"/>
      <c r="V47" s="56"/>
      <c r="W47" s="56"/>
      <c r="X47" s="56"/>
      <c r="Y47" s="56"/>
      <c r="Z47" s="56"/>
      <c r="AA47" s="56"/>
    </row>
    <row r="48" spans="1:16384" ht="21" hidden="1" thickBot="1">
      <c r="F48" s="93"/>
      <c r="G48" s="98"/>
      <c r="H48" s="98"/>
      <c r="I48" s="104"/>
      <c r="J48" s="104"/>
      <c r="K48" s="104"/>
      <c r="L48" s="104"/>
      <c r="M48" s="56"/>
      <c r="O48" s="56"/>
      <c r="P48" s="449" t="str">
        <f>IF('c2a9'!H3=0,"",'c2a9'!H3)</f>
        <v/>
      </c>
      <c r="Q48" s="430">
        <f>'c2a9'!R77</f>
        <v>1</v>
      </c>
      <c r="T48" s="56"/>
      <c r="U48" s="56"/>
      <c r="V48" s="56"/>
      <c r="W48" s="56"/>
      <c r="X48" s="56"/>
      <c r="Y48" s="56"/>
      <c r="Z48" s="56"/>
      <c r="AA48" s="56"/>
    </row>
    <row r="49" spans="2:27" ht="12" hidden="1" customHeight="1">
      <c r="F49" s="94"/>
      <c r="G49" s="50"/>
      <c r="H49" s="99"/>
      <c r="I49" s="105"/>
      <c r="J49" s="105"/>
      <c r="K49" s="105"/>
      <c r="L49" s="105"/>
      <c r="M49" s="56"/>
      <c r="O49" s="56"/>
      <c r="P49" s="449" t="str">
        <f>IF('c2a10'!H3=0,"",'c2a10'!H3)</f>
        <v/>
      </c>
      <c r="Q49" s="430">
        <f>'c2a10'!R77</f>
        <v>1</v>
      </c>
      <c r="T49" s="56"/>
      <c r="U49" s="56"/>
      <c r="V49" s="56"/>
      <c r="W49" s="56"/>
      <c r="X49" s="56"/>
      <c r="Y49" s="56"/>
      <c r="Z49" s="56"/>
      <c r="AA49" s="56"/>
    </row>
    <row r="50" spans="2:27" ht="12" hidden="1" customHeight="1">
      <c r="G50" s="54"/>
      <c r="H50" s="96"/>
      <c r="M50" s="56"/>
      <c r="O50" s="56"/>
      <c r="P50" s="96"/>
      <c r="Q50" s="96"/>
      <c r="T50" s="56"/>
      <c r="U50" s="56"/>
      <c r="V50" s="56"/>
      <c r="W50" s="56"/>
      <c r="X50" s="56"/>
      <c r="Y50" s="56"/>
      <c r="Z50" s="56"/>
      <c r="AA50" s="56"/>
    </row>
    <row r="51" spans="2:27" ht="12" hidden="1" customHeight="1" thickBot="1">
      <c r="G51" s="51"/>
      <c r="H51" s="96"/>
      <c r="M51" s="56"/>
      <c r="O51" s="56"/>
      <c r="P51" s="96"/>
      <c r="Q51" s="96"/>
      <c r="T51" s="56"/>
      <c r="U51" s="56"/>
      <c r="V51" s="56"/>
      <c r="W51" s="56"/>
      <c r="X51" s="56"/>
      <c r="Y51" s="56"/>
      <c r="Z51" s="56"/>
      <c r="AA51" s="56"/>
    </row>
    <row r="52" spans="2:27" ht="12" hidden="1" customHeight="1">
      <c r="G52" s="86"/>
      <c r="H52" s="96"/>
      <c r="M52" s="56"/>
      <c r="O52" s="56"/>
      <c r="P52" s="96"/>
      <c r="Q52" s="96"/>
      <c r="T52" s="56"/>
      <c r="U52" s="56"/>
      <c r="V52" s="56"/>
      <c r="W52" s="56"/>
      <c r="X52" s="56"/>
      <c r="Y52" s="56"/>
      <c r="Z52" s="56"/>
      <c r="AA52" s="56"/>
    </row>
    <row r="53" spans="2:27" ht="12" hidden="1" customHeight="1">
      <c r="M53" s="56"/>
      <c r="O53" s="56"/>
      <c r="P53" s="96"/>
      <c r="Q53" s="96"/>
      <c r="T53" s="56"/>
      <c r="U53" s="56"/>
      <c r="V53" s="56"/>
      <c r="W53" s="56"/>
      <c r="X53" s="56"/>
      <c r="Y53" s="56"/>
      <c r="Z53" s="56"/>
      <c r="AA53" s="56"/>
    </row>
    <row r="54" spans="2:27" ht="12" hidden="1" customHeight="1">
      <c r="M54" s="56"/>
      <c r="O54" s="56"/>
      <c r="P54" s="96"/>
      <c r="Q54" s="96"/>
      <c r="T54" s="56"/>
      <c r="U54" s="56"/>
      <c r="V54" s="56"/>
      <c r="W54" s="56"/>
      <c r="X54" s="56"/>
      <c r="Y54" s="56"/>
      <c r="Z54" s="56"/>
      <c r="AA54" s="56"/>
    </row>
    <row r="55" spans="2:27" ht="12" hidden="1" customHeight="1">
      <c r="M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</row>
    <row r="56" spans="2:27" ht="12" hidden="1" customHeight="1">
      <c r="M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</row>
    <row r="57" spans="2:27" ht="12" hidden="1" customHeight="1">
      <c r="B57" s="3" t="str">
        <f>"Resumo dos planos táticos - "&amp;Referência!D7</f>
        <v xml:space="preserve">Resumo dos planos táticos - </v>
      </c>
      <c r="M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</row>
    <row r="58" spans="2:27" ht="12" hidden="1" customHeight="1">
      <c r="M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</row>
    <row r="59" spans="2:27" ht="12" hidden="1" customHeight="1">
      <c r="M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</row>
    <row r="60" spans="2:27" ht="12" hidden="1" customHeight="1">
      <c r="M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</row>
    <row r="61" spans="2:27" ht="12" hidden="1" customHeight="1">
      <c r="M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</row>
    <row r="62" spans="2:27" ht="12" hidden="1" customHeight="1">
      <c r="M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</row>
    <row r="63" spans="2:27" ht="12" hidden="1" customHeight="1">
      <c r="M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</row>
    <row r="64" spans="2:27" ht="12" hidden="1" customHeight="1">
      <c r="M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</row>
    <row r="65" spans="2:27" ht="12" hidden="1" customHeight="1">
      <c r="M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</row>
    <row r="66" spans="2:27" ht="12" hidden="1" customHeight="1">
      <c r="M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</row>
    <row r="67" spans="2:27" ht="12" hidden="1" customHeight="1">
      <c r="M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</row>
    <row r="68" spans="2:27" ht="12" hidden="1" customHeight="1">
      <c r="M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</row>
    <row r="69" spans="2:27" ht="12" hidden="1" customHeight="1">
      <c r="C69" s="53"/>
      <c r="D69" s="53"/>
      <c r="E69" s="53"/>
      <c r="M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</row>
    <row r="70" spans="2:27" ht="12" hidden="1" customHeight="1">
      <c r="B70" s="53"/>
      <c r="C70" s="53"/>
      <c r="D70" s="53"/>
      <c r="E70" s="53"/>
      <c r="F70" s="53"/>
      <c r="M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</row>
    <row r="71" spans="2:27" ht="12" hidden="1" customHeight="1">
      <c r="B71" s="53"/>
      <c r="C71" s="53"/>
      <c r="D71" s="55"/>
      <c r="E71" s="55"/>
      <c r="F71" s="53"/>
      <c r="M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</row>
    <row r="72" spans="2:27" ht="12" hidden="1" customHeight="1">
      <c r="B72" s="53"/>
      <c r="C72" s="53"/>
      <c r="D72" s="55"/>
      <c r="E72" s="55"/>
      <c r="F72" s="55"/>
      <c r="G72" s="96"/>
      <c r="H72" s="96"/>
      <c r="M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</row>
    <row r="73" spans="2:27" ht="12" hidden="1" customHeight="1">
      <c r="B73" s="53"/>
      <c r="C73" s="53"/>
      <c r="D73" s="55"/>
      <c r="E73" s="55"/>
      <c r="F73" s="55"/>
      <c r="G73" s="96"/>
      <c r="H73" s="96"/>
      <c r="M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</row>
    <row r="74" spans="2:27" ht="12" hidden="1" customHeight="1">
      <c r="B74" s="53"/>
      <c r="C74" s="53"/>
      <c r="D74" s="55"/>
      <c r="E74" s="55"/>
      <c r="F74" s="55"/>
      <c r="G74" s="96"/>
      <c r="H74" s="96"/>
      <c r="M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</row>
    <row r="75" spans="2:27" ht="12" hidden="1" customHeight="1">
      <c r="B75" s="53"/>
      <c r="C75" s="53"/>
      <c r="D75" s="55"/>
      <c r="E75" s="55"/>
      <c r="F75" s="55"/>
      <c r="G75" s="96"/>
      <c r="H75" s="96"/>
      <c r="M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</row>
    <row r="76" spans="2:27" ht="12" hidden="1" customHeight="1">
      <c r="B76" s="53"/>
      <c r="C76" s="53"/>
      <c r="D76" s="55"/>
      <c r="E76" s="55"/>
      <c r="F76" s="55"/>
      <c r="G76" s="96"/>
      <c r="H76" s="96"/>
      <c r="M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</row>
    <row r="77" spans="2:27" ht="12" hidden="1" customHeight="1">
      <c r="B77" s="53"/>
      <c r="C77" s="53"/>
      <c r="D77" s="55"/>
      <c r="E77" s="55"/>
      <c r="F77" s="55"/>
      <c r="G77" s="96"/>
      <c r="H77" s="96"/>
      <c r="M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</row>
    <row r="78" spans="2:27" ht="12" hidden="1" customHeight="1">
      <c r="B78" s="53"/>
      <c r="C78" s="53"/>
      <c r="D78" s="55"/>
      <c r="E78" s="55"/>
      <c r="F78" s="55"/>
      <c r="G78" s="96"/>
      <c r="H78" s="96"/>
      <c r="M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</row>
    <row r="79" spans="2:27" ht="12" hidden="1" customHeight="1">
      <c r="B79" s="53"/>
      <c r="C79" s="53"/>
      <c r="D79" s="55"/>
      <c r="E79" s="55"/>
      <c r="F79" s="55"/>
      <c r="G79" s="96"/>
      <c r="H79" s="96"/>
      <c r="M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</row>
    <row r="80" spans="2:27" ht="12" hidden="1" customHeight="1">
      <c r="B80" s="53"/>
      <c r="C80" s="53"/>
      <c r="D80" s="55"/>
      <c r="E80" s="55"/>
      <c r="F80" s="55"/>
      <c r="G80" s="96"/>
      <c r="H80" s="96"/>
      <c r="M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</row>
    <row r="81" spans="2:27" ht="12" hidden="1" customHeight="1">
      <c r="B81" s="53"/>
      <c r="C81" s="53"/>
      <c r="D81" s="55"/>
      <c r="E81" s="55"/>
      <c r="F81" s="55"/>
      <c r="G81" s="96"/>
      <c r="H81" s="96"/>
      <c r="M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</row>
    <row r="82" spans="2:27" ht="12" hidden="1" customHeight="1">
      <c r="B82" s="53"/>
      <c r="C82" s="53"/>
      <c r="D82" s="55"/>
      <c r="E82" s="55"/>
      <c r="F82" s="55"/>
      <c r="G82" s="96"/>
      <c r="H82" s="96"/>
      <c r="M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</row>
    <row r="83" spans="2:27" ht="12" hidden="1" customHeight="1">
      <c r="B83" s="53"/>
      <c r="C83" s="53"/>
      <c r="D83" s="55"/>
      <c r="E83" s="55"/>
      <c r="F83" s="55"/>
      <c r="G83" s="96"/>
      <c r="H83" s="96"/>
      <c r="M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</row>
    <row r="84" spans="2:27" ht="12" hidden="1" customHeight="1">
      <c r="B84" s="53"/>
      <c r="C84" s="53"/>
      <c r="D84" s="55"/>
      <c r="E84" s="55"/>
      <c r="F84" s="55"/>
      <c r="G84" s="96"/>
      <c r="H84" s="96"/>
      <c r="M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</row>
    <row r="85" spans="2:27" ht="12" hidden="1" customHeight="1">
      <c r="B85" s="53"/>
      <c r="C85" s="53"/>
      <c r="D85" s="55"/>
      <c r="E85" s="55"/>
      <c r="F85" s="55"/>
      <c r="G85" s="96"/>
      <c r="H85" s="96"/>
      <c r="M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</row>
    <row r="86" spans="2:27" ht="12" hidden="1" customHeight="1">
      <c r="B86" s="53"/>
      <c r="C86" s="53"/>
      <c r="D86" s="55"/>
      <c r="E86" s="55"/>
      <c r="F86" s="55"/>
      <c r="G86" s="96"/>
      <c r="H86" s="96"/>
      <c r="M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</row>
    <row r="87" spans="2:27" ht="14.25" hidden="1" customHeight="1">
      <c r="B87" s="53"/>
      <c r="C87" s="53"/>
      <c r="D87" s="55"/>
      <c r="E87" s="55"/>
      <c r="F87" s="55"/>
      <c r="G87" s="96"/>
      <c r="H87" s="96"/>
      <c r="M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</row>
    <row r="88" spans="2:27" ht="12" hidden="1" customHeight="1">
      <c r="B88" s="53"/>
      <c r="C88" s="53"/>
      <c r="D88" s="55"/>
      <c r="E88" s="55"/>
      <c r="F88" s="55"/>
      <c r="G88" s="96"/>
      <c r="H88" s="96"/>
      <c r="M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</row>
    <row r="89" spans="2:27" ht="12" hidden="1" customHeight="1">
      <c r="B89" s="53"/>
      <c r="C89" s="53"/>
      <c r="D89" s="55"/>
      <c r="E89" s="55"/>
      <c r="F89" s="55"/>
      <c r="G89" s="96"/>
      <c r="H89" s="96"/>
      <c r="M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</row>
    <row r="90" spans="2:27" ht="12" hidden="1" customHeight="1">
      <c r="B90" s="53"/>
      <c r="C90" s="53"/>
      <c r="D90" s="55"/>
      <c r="E90" s="55"/>
      <c r="F90" s="55"/>
      <c r="G90" s="96"/>
      <c r="H90" s="96"/>
      <c r="M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</row>
    <row r="91" spans="2:27" ht="12" hidden="1" customHeight="1">
      <c r="B91" s="53"/>
      <c r="C91" s="53"/>
      <c r="D91" s="55"/>
      <c r="E91" s="55"/>
      <c r="F91" s="55"/>
      <c r="G91" s="96"/>
      <c r="H91" s="96"/>
      <c r="M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</row>
    <row r="92" spans="2:27" ht="12" hidden="1" customHeight="1">
      <c r="B92" s="53"/>
      <c r="C92" s="53"/>
      <c r="D92" s="55"/>
      <c r="E92" s="55"/>
      <c r="F92" s="55"/>
      <c r="G92" s="96"/>
      <c r="H92" s="96"/>
      <c r="M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</row>
    <row r="93" spans="2:27" ht="12" hidden="1" customHeight="1">
      <c r="B93" s="53"/>
      <c r="C93" s="53"/>
      <c r="D93" s="55"/>
      <c r="E93" s="55"/>
      <c r="F93" s="55"/>
      <c r="G93" s="96"/>
      <c r="H93" s="96"/>
      <c r="M93" s="56"/>
      <c r="N93" s="87"/>
      <c r="O93" s="56"/>
      <c r="P93" s="56"/>
      <c r="Q93" s="56"/>
      <c r="R93" s="87"/>
      <c r="S93" s="56"/>
      <c r="T93" s="56"/>
      <c r="U93" s="87"/>
      <c r="V93" s="56"/>
      <c r="W93" s="56"/>
      <c r="X93" s="87"/>
      <c r="Y93" s="56"/>
      <c r="Z93" s="56"/>
      <c r="AA93" s="56"/>
    </row>
    <row r="94" spans="2:27" ht="12" hidden="1" customHeight="1">
      <c r="B94" s="53"/>
      <c r="C94" s="53"/>
      <c r="D94" s="55"/>
      <c r="E94" s="55"/>
      <c r="F94" s="55"/>
      <c r="G94" s="96"/>
      <c r="H94" s="96"/>
      <c r="M94" s="88"/>
      <c r="O94" s="56"/>
      <c r="P94" s="56"/>
      <c r="Q94" s="88"/>
      <c r="R94" s="56"/>
      <c r="S94" s="56"/>
      <c r="T94" s="88"/>
      <c r="U94" s="56"/>
      <c r="V94" s="56"/>
      <c r="W94" s="88"/>
      <c r="X94" s="56"/>
      <c r="Y94" s="56"/>
      <c r="Z94" s="56"/>
      <c r="AA94" s="56"/>
    </row>
    <row r="95" spans="2:27" ht="12" hidden="1" customHeight="1">
      <c r="B95" s="53"/>
      <c r="C95" s="53"/>
      <c r="D95" s="55"/>
      <c r="E95" s="55"/>
      <c r="F95" s="55"/>
      <c r="G95" s="96"/>
      <c r="H95" s="96"/>
      <c r="M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</row>
    <row r="96" spans="2:27" ht="12" hidden="1" customHeight="1">
      <c r="B96" s="53"/>
      <c r="C96" s="53"/>
      <c r="D96" s="55"/>
      <c r="E96" s="55"/>
      <c r="F96" s="55"/>
      <c r="G96" s="96"/>
      <c r="H96" s="96"/>
      <c r="M96" s="56" t="s">
        <v>148</v>
      </c>
      <c r="N96" s="56">
        <f>B33</f>
        <v>0.99999999999999989</v>
      </c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</row>
    <row r="97" spans="2:31" ht="12" hidden="1" customHeight="1">
      <c r="B97" s="53"/>
      <c r="C97" s="53"/>
      <c r="D97" s="55"/>
      <c r="E97" s="55"/>
      <c r="F97" s="55"/>
      <c r="G97" s="96"/>
      <c r="H97" s="96"/>
      <c r="M97" s="56"/>
      <c r="O97" s="56">
        <f>Referência!D7</f>
        <v>0</v>
      </c>
      <c r="P97" s="56"/>
      <c r="Q97" s="56">
        <f>Referência!D8</f>
        <v>0</v>
      </c>
      <c r="R97" s="56">
        <f>Referência!D9</f>
        <v>0</v>
      </c>
      <c r="S97" s="56">
        <f>Referência!D10</f>
        <v>0</v>
      </c>
      <c r="T97" s="56">
        <f>Referência!D11</f>
        <v>0</v>
      </c>
      <c r="U97" s="56">
        <f>Referência!D12</f>
        <v>0</v>
      </c>
      <c r="V97" s="56">
        <f>Referência!D13</f>
        <v>0</v>
      </c>
      <c r="W97" s="56">
        <f>Referência!D14</f>
        <v>0</v>
      </c>
      <c r="X97" s="56" t="str">
        <f>Referência!D15</f>
        <v>Miscelânea</v>
      </c>
      <c r="Y97" s="56"/>
      <c r="Z97" s="56"/>
      <c r="AA97" s="56"/>
    </row>
    <row r="98" spans="2:31" ht="12.75" hidden="1" customHeight="1" thickBot="1">
      <c r="B98" s="53"/>
      <c r="C98" s="53"/>
      <c r="D98" s="55"/>
      <c r="E98" s="55"/>
      <c r="F98" s="55"/>
      <c r="G98" s="96"/>
      <c r="H98" s="96"/>
    </row>
    <row r="99" spans="2:31" ht="12.75" hidden="1" customHeight="1" thickBot="1">
      <c r="B99" s="53"/>
      <c r="C99" s="53"/>
      <c r="D99" s="55"/>
      <c r="E99" s="55"/>
      <c r="F99" s="55"/>
      <c r="G99" s="96"/>
      <c r="H99" s="96"/>
      <c r="M99" s="106" t="s">
        <v>103</v>
      </c>
      <c r="N99" s="117" t="s">
        <v>15</v>
      </c>
      <c r="O99" s="55" t="s">
        <v>16</v>
      </c>
      <c r="Q99" s="55" t="s">
        <v>17</v>
      </c>
      <c r="R99" s="55" t="s">
        <v>18</v>
      </c>
      <c r="S99" s="55" t="s">
        <v>19</v>
      </c>
      <c r="T99" s="55" t="s">
        <v>20</v>
      </c>
      <c r="U99" s="55" t="s">
        <v>21</v>
      </c>
      <c r="V99" s="55" t="s">
        <v>22</v>
      </c>
      <c r="W99" s="55" t="s">
        <v>23</v>
      </c>
      <c r="X99" s="55" t="s">
        <v>24</v>
      </c>
      <c r="Y99" s="55" t="s">
        <v>25</v>
      </c>
      <c r="Z99" s="55" t="s">
        <v>26</v>
      </c>
      <c r="AA99" s="55" t="s">
        <v>29</v>
      </c>
      <c r="AC99" s="55">
        <f>'c2a1'!O51</f>
        <v>0</v>
      </c>
      <c r="AE99" s="55">
        <f>'c2a1'!O51</f>
        <v>0</v>
      </c>
    </row>
    <row r="100" spans="2:31" ht="12" hidden="1" customHeight="1">
      <c r="B100" s="53"/>
      <c r="C100" s="53"/>
      <c r="D100" s="55"/>
      <c r="E100" s="55"/>
      <c r="F100" s="55"/>
      <c r="G100" s="96"/>
      <c r="H100" s="96"/>
      <c r="L100" s="55" t="s">
        <v>182</v>
      </c>
      <c r="M100" s="57">
        <f>'c2a1'!H3</f>
        <v>0</v>
      </c>
      <c r="N100" s="56">
        <f>'c2a1'!C54</f>
        <v>0</v>
      </c>
      <c r="O100" s="108">
        <f>'c2a1'!D54</f>
        <v>0</v>
      </c>
      <c r="P100" s="108"/>
      <c r="Q100" s="108">
        <f>'c2a1'!E54</f>
        <v>0</v>
      </c>
      <c r="R100" s="108">
        <f>'c2a1'!F54</f>
        <v>0</v>
      </c>
      <c r="S100" s="108">
        <f>'c2a1'!G54</f>
        <v>0</v>
      </c>
      <c r="T100" s="108">
        <f>'c2a1'!H54</f>
        <v>0</v>
      </c>
      <c r="U100" s="108">
        <f>'c2a1'!I54</f>
        <v>0</v>
      </c>
      <c r="V100" s="108">
        <f>'c2a1'!J54</f>
        <v>0</v>
      </c>
      <c r="W100" s="108">
        <f>'c2a1'!K54</f>
        <v>0</v>
      </c>
      <c r="X100" s="108">
        <f>'c2a1'!L54</f>
        <v>0</v>
      </c>
      <c r="Y100" s="108">
        <f>'c2a1'!M54</f>
        <v>0</v>
      </c>
      <c r="Z100" s="58">
        <f>'c2a1'!N54</f>
        <v>0</v>
      </c>
      <c r="AA100" s="58">
        <f>'c2a1'!O54</f>
        <v>0</v>
      </c>
      <c r="AB100" s="58"/>
      <c r="AC100" s="58">
        <f>AA100</f>
        <v>0</v>
      </c>
      <c r="AD100" s="58">
        <f>AE99</f>
        <v>0</v>
      </c>
      <c r="AE100" s="59">
        <f>AC99+AC100</f>
        <v>0</v>
      </c>
    </row>
    <row r="101" spans="2:31" ht="12" hidden="1" customHeight="1">
      <c r="B101" s="53"/>
      <c r="C101" s="53"/>
      <c r="D101" s="55"/>
      <c r="E101" s="55"/>
      <c r="F101" s="55"/>
      <c r="G101" s="96"/>
      <c r="H101" s="96"/>
      <c r="L101" s="55" t="s">
        <v>183</v>
      </c>
      <c r="M101" s="60">
        <f>'c2a2'!H3</f>
        <v>0</v>
      </c>
      <c r="N101" s="56">
        <f>'c2a2'!C54</f>
        <v>0</v>
      </c>
      <c r="O101" s="109">
        <f>'c2a2'!D54</f>
        <v>0</v>
      </c>
      <c r="P101" s="109"/>
      <c r="Q101" s="109">
        <f>'c2a2'!E54</f>
        <v>0</v>
      </c>
      <c r="R101" s="109">
        <f>'c2a2'!F54</f>
        <v>0</v>
      </c>
      <c r="S101" s="109">
        <f>'c2a2'!G54</f>
        <v>0</v>
      </c>
      <c r="T101" s="109">
        <f>'c2a2'!H54</f>
        <v>0</v>
      </c>
      <c r="U101" s="109">
        <f>'c2a2'!I54</f>
        <v>0</v>
      </c>
      <c r="V101" s="109">
        <f>'c2a2'!J54</f>
        <v>0</v>
      </c>
      <c r="W101" s="109">
        <f>'c2a2'!K54</f>
        <v>0</v>
      </c>
      <c r="X101" s="109">
        <f>'c2a2'!L54</f>
        <v>0</v>
      </c>
      <c r="Y101" s="109">
        <f>'c2a2'!M54</f>
        <v>0</v>
      </c>
      <c r="Z101" s="56">
        <f>'c2a2'!N54</f>
        <v>0</v>
      </c>
      <c r="AA101" s="56">
        <f>'c2a2'!O54</f>
        <v>0</v>
      </c>
      <c r="AB101" s="61"/>
      <c r="AC101" s="56">
        <f t="shared" ref="AC101:AC108" si="6">AA101</f>
        <v>0</v>
      </c>
      <c r="AD101" s="56">
        <f>AC99+AC100</f>
        <v>0</v>
      </c>
      <c r="AE101" s="62">
        <f t="shared" ref="AE101:AE109" si="7">AE100+AC101</f>
        <v>0</v>
      </c>
    </row>
    <row r="102" spans="2:31" ht="12" hidden="1" customHeight="1">
      <c r="B102" s="53"/>
      <c r="C102" s="53"/>
      <c r="D102" s="55"/>
      <c r="E102" s="55"/>
      <c r="F102" s="55"/>
      <c r="G102" s="96"/>
      <c r="H102" s="96"/>
      <c r="L102" s="55" t="s">
        <v>184</v>
      </c>
      <c r="M102" s="60">
        <f>'c2a3'!H3</f>
        <v>0</v>
      </c>
      <c r="N102" s="63">
        <f>'c2a3'!C54</f>
        <v>0</v>
      </c>
      <c r="O102" s="63">
        <f>'c2a3'!D54</f>
        <v>0</v>
      </c>
      <c r="P102" s="63"/>
      <c r="Q102" s="63">
        <f>'c2a3'!E54</f>
        <v>0</v>
      </c>
      <c r="R102" s="63">
        <f>'c2a3'!F54</f>
        <v>0</v>
      </c>
      <c r="S102" s="63">
        <f>'c2a3'!G54</f>
        <v>0</v>
      </c>
      <c r="T102" s="63">
        <f>'c2a3'!H54</f>
        <v>0</v>
      </c>
      <c r="U102" s="63">
        <f>'c2a3'!I54</f>
        <v>0</v>
      </c>
      <c r="V102" s="63">
        <f>'c2a3'!J54</f>
        <v>0</v>
      </c>
      <c r="W102" s="63">
        <f>'c2a3'!K54</f>
        <v>0</v>
      </c>
      <c r="X102" s="63">
        <f>'c2a3'!L54</f>
        <v>0</v>
      </c>
      <c r="Y102" s="63">
        <f>'c2a3'!M54</f>
        <v>0</v>
      </c>
      <c r="Z102" s="63">
        <f>'c2a3'!N54</f>
        <v>0</v>
      </c>
      <c r="AA102" s="56">
        <f>'c2a3'!O54</f>
        <v>0</v>
      </c>
      <c r="AB102" s="61"/>
      <c r="AC102" s="83">
        <f t="shared" si="6"/>
        <v>0</v>
      </c>
      <c r="AD102" s="66">
        <f t="shared" ref="AD102:AD109" si="8">AD101+AC101</f>
        <v>0</v>
      </c>
      <c r="AE102" s="84">
        <f t="shared" si="7"/>
        <v>0</v>
      </c>
    </row>
    <row r="103" spans="2:31" ht="12" hidden="1" customHeight="1">
      <c r="B103" s="53"/>
      <c r="C103" s="53"/>
      <c r="D103" s="55"/>
      <c r="E103" s="55"/>
      <c r="F103" s="55"/>
      <c r="G103" s="96"/>
      <c r="H103" s="96"/>
      <c r="L103" s="55" t="s">
        <v>185</v>
      </c>
      <c r="M103" s="60">
        <f>'c2a4'!H3</f>
        <v>0</v>
      </c>
      <c r="N103" s="64">
        <f>'c2a4'!C54</f>
        <v>0</v>
      </c>
      <c r="O103" s="64">
        <f>'c2a4'!D54</f>
        <v>0</v>
      </c>
      <c r="P103" s="64"/>
      <c r="Q103" s="64">
        <f>'c2a4'!E54</f>
        <v>0</v>
      </c>
      <c r="R103" s="64">
        <f>'c2a4'!F54</f>
        <v>0</v>
      </c>
      <c r="S103" s="64">
        <f>'c2a4'!G54</f>
        <v>0</v>
      </c>
      <c r="T103" s="64">
        <f>'c2a4'!H54</f>
        <v>0</v>
      </c>
      <c r="U103" s="64">
        <f>'c2a4'!I54</f>
        <v>0</v>
      </c>
      <c r="V103" s="64">
        <f>'c2a4'!J54</f>
        <v>0</v>
      </c>
      <c r="W103" s="64">
        <f>'c2a4'!K54</f>
        <v>0</v>
      </c>
      <c r="X103" s="64">
        <f>'c2a4'!L54</f>
        <v>0</v>
      </c>
      <c r="Y103" s="64">
        <f>'c2a4'!M54</f>
        <v>0</v>
      </c>
      <c r="Z103" s="64">
        <f>'c2a4'!N54</f>
        <v>0</v>
      </c>
      <c r="AA103" s="64">
        <f>'c2a4'!O54</f>
        <v>0</v>
      </c>
      <c r="AB103" s="61"/>
      <c r="AC103" s="83">
        <f t="shared" si="6"/>
        <v>0</v>
      </c>
      <c r="AD103" s="66">
        <f t="shared" si="8"/>
        <v>0</v>
      </c>
      <c r="AE103" s="85">
        <f t="shared" si="7"/>
        <v>0</v>
      </c>
    </row>
    <row r="104" spans="2:31" ht="12" hidden="1" customHeight="1">
      <c r="B104" s="53"/>
      <c r="C104" s="53"/>
      <c r="D104" s="55"/>
      <c r="E104" s="55"/>
      <c r="F104" s="55"/>
      <c r="G104" s="96"/>
      <c r="H104" s="96"/>
      <c r="L104" s="55" t="s">
        <v>186</v>
      </c>
      <c r="M104" s="60">
        <f>'c2a5'!H3</f>
        <v>0</v>
      </c>
      <c r="N104" s="64">
        <f>'c2a5'!C54</f>
        <v>0</v>
      </c>
      <c r="O104" s="64">
        <f>'c2a5'!D54</f>
        <v>0</v>
      </c>
      <c r="P104" s="64"/>
      <c r="Q104" s="64">
        <f>'c2a5'!E54</f>
        <v>0</v>
      </c>
      <c r="R104" s="64">
        <f>'c2a5'!F54</f>
        <v>0</v>
      </c>
      <c r="S104" s="64">
        <f>'c2a5'!G54</f>
        <v>0</v>
      </c>
      <c r="T104" s="64">
        <f>'c2a5'!H54</f>
        <v>0</v>
      </c>
      <c r="U104" s="64">
        <f>'c2a5'!I54</f>
        <v>0</v>
      </c>
      <c r="V104" s="64">
        <f>'c2a5'!J54</f>
        <v>0</v>
      </c>
      <c r="W104" s="64">
        <f>'c2a5'!K54</f>
        <v>0</v>
      </c>
      <c r="X104" s="64">
        <f>'c2a5'!L54</f>
        <v>0</v>
      </c>
      <c r="Y104" s="64">
        <f>'c2a5'!M54</f>
        <v>0</v>
      </c>
      <c r="Z104" s="64">
        <f>'c2a5'!N54</f>
        <v>0</v>
      </c>
      <c r="AA104" s="64">
        <f>'c2a5'!O54</f>
        <v>0</v>
      </c>
      <c r="AB104" s="61"/>
      <c r="AC104" s="83">
        <f t="shared" si="6"/>
        <v>0</v>
      </c>
      <c r="AD104" s="66">
        <f t="shared" si="8"/>
        <v>0</v>
      </c>
      <c r="AE104" s="85">
        <f t="shared" si="7"/>
        <v>0</v>
      </c>
    </row>
    <row r="105" spans="2:31" ht="12" hidden="1" customHeight="1">
      <c r="B105" s="53"/>
      <c r="C105" s="53"/>
      <c r="D105" s="55"/>
      <c r="E105" s="55"/>
      <c r="F105" s="55"/>
      <c r="G105" s="96"/>
      <c r="H105" s="96"/>
      <c r="L105" s="55" t="s">
        <v>187</v>
      </c>
      <c r="M105" s="60">
        <f>'c2a6'!H3</f>
        <v>0</v>
      </c>
      <c r="N105" s="64">
        <f>'c2a6'!C54</f>
        <v>0</v>
      </c>
      <c r="O105" s="64">
        <f>'c2a6'!D54</f>
        <v>0</v>
      </c>
      <c r="P105" s="64"/>
      <c r="Q105" s="64">
        <f>'c2a6'!E54</f>
        <v>0</v>
      </c>
      <c r="R105" s="64">
        <f>'c2a6'!F54</f>
        <v>0</v>
      </c>
      <c r="S105" s="64">
        <f>'c2a6'!G54</f>
        <v>0</v>
      </c>
      <c r="T105" s="64">
        <f>'c2a6'!H54</f>
        <v>0</v>
      </c>
      <c r="U105" s="64">
        <f>'c2a6'!I54</f>
        <v>0</v>
      </c>
      <c r="V105" s="64">
        <f>'c2a6'!J54</f>
        <v>0</v>
      </c>
      <c r="W105" s="64">
        <f>'c2a6'!K54</f>
        <v>0</v>
      </c>
      <c r="X105" s="64">
        <f>'c2a6'!L54</f>
        <v>0</v>
      </c>
      <c r="Y105" s="64">
        <f>'c2a6'!M54</f>
        <v>0</v>
      </c>
      <c r="Z105" s="64">
        <f>'c2a6'!N54</f>
        <v>0</v>
      </c>
      <c r="AA105" s="64">
        <f>'c2a6'!O54</f>
        <v>0</v>
      </c>
      <c r="AB105" s="61"/>
      <c r="AC105" s="83">
        <f t="shared" si="6"/>
        <v>0</v>
      </c>
      <c r="AD105" s="66">
        <f t="shared" si="8"/>
        <v>0</v>
      </c>
      <c r="AE105" s="85">
        <f t="shared" si="7"/>
        <v>0</v>
      </c>
    </row>
    <row r="106" spans="2:31" ht="12" hidden="1" customHeight="1">
      <c r="B106" s="53"/>
      <c r="C106" s="53"/>
      <c r="D106" s="55"/>
      <c r="E106" s="55"/>
      <c r="F106" s="55"/>
      <c r="G106" s="96"/>
      <c r="H106" s="96"/>
      <c r="L106" s="55" t="s">
        <v>188</v>
      </c>
      <c r="M106" s="60">
        <f>'c2a7'!H3</f>
        <v>0</v>
      </c>
      <c r="N106" s="64">
        <f>'c2a7'!C54</f>
        <v>0</v>
      </c>
      <c r="O106" s="64">
        <f>'c2a7'!D54</f>
        <v>0</v>
      </c>
      <c r="P106" s="64"/>
      <c r="Q106" s="64">
        <f>'c2a7'!E54</f>
        <v>0</v>
      </c>
      <c r="R106" s="64">
        <f>'c2a7'!F54</f>
        <v>0</v>
      </c>
      <c r="S106" s="64">
        <f>'c2a7'!G54</f>
        <v>0</v>
      </c>
      <c r="T106" s="64">
        <f>'c2a7'!H54</f>
        <v>0</v>
      </c>
      <c r="U106" s="64">
        <f>'c2a7'!I54</f>
        <v>0</v>
      </c>
      <c r="V106" s="64">
        <f>'c2a7'!J54</f>
        <v>0</v>
      </c>
      <c r="W106" s="64">
        <f>'c2a7'!K54</f>
        <v>0</v>
      </c>
      <c r="X106" s="64">
        <f>'c2a7'!L54</f>
        <v>0</v>
      </c>
      <c r="Y106" s="64">
        <f>'c2a7'!M54</f>
        <v>0</v>
      </c>
      <c r="Z106" s="64">
        <f>'c2a7'!N54</f>
        <v>0</v>
      </c>
      <c r="AA106" s="64">
        <f>'c2a7'!O54</f>
        <v>0</v>
      </c>
      <c r="AB106" s="61"/>
      <c r="AC106" s="83">
        <f t="shared" si="6"/>
        <v>0</v>
      </c>
      <c r="AD106" s="66">
        <f t="shared" si="8"/>
        <v>0</v>
      </c>
      <c r="AE106" s="85">
        <f t="shared" si="7"/>
        <v>0</v>
      </c>
    </row>
    <row r="107" spans="2:31" ht="12" hidden="1" customHeight="1">
      <c r="B107" s="53"/>
      <c r="C107" s="53"/>
      <c r="D107" s="55"/>
      <c r="E107" s="55"/>
      <c r="F107" s="55"/>
      <c r="G107" s="96"/>
      <c r="H107" s="96"/>
      <c r="L107" s="55" t="s">
        <v>189</v>
      </c>
      <c r="M107" s="60">
        <f>'c2a8'!H3</f>
        <v>0</v>
      </c>
      <c r="N107" s="64">
        <f>'c2a8'!C54</f>
        <v>0</v>
      </c>
      <c r="O107" s="64">
        <f>'c2a8'!D54</f>
        <v>0</v>
      </c>
      <c r="P107" s="64"/>
      <c r="Q107" s="64">
        <f>'c2a8'!E54</f>
        <v>0</v>
      </c>
      <c r="R107" s="64">
        <f>'c2a8'!F54</f>
        <v>0</v>
      </c>
      <c r="S107" s="64">
        <f>'c2a8'!G54</f>
        <v>0</v>
      </c>
      <c r="T107" s="64">
        <f>'c2a8'!H54</f>
        <v>0</v>
      </c>
      <c r="U107" s="64">
        <f>'c2a8'!I54</f>
        <v>0</v>
      </c>
      <c r="V107" s="64">
        <f>'c2a8'!J54</f>
        <v>0</v>
      </c>
      <c r="W107" s="64">
        <f>'c2a8'!K54</f>
        <v>0</v>
      </c>
      <c r="X107" s="64">
        <f>'c2a8'!L54</f>
        <v>0</v>
      </c>
      <c r="Y107" s="64">
        <f>'c2a8'!M54</f>
        <v>0</v>
      </c>
      <c r="Z107" s="64">
        <f>'c2a8'!N54</f>
        <v>0</v>
      </c>
      <c r="AA107" s="64">
        <f>'c2a8'!O54</f>
        <v>0</v>
      </c>
      <c r="AB107" s="61"/>
      <c r="AC107" s="83">
        <f t="shared" si="6"/>
        <v>0</v>
      </c>
      <c r="AD107" s="66">
        <f t="shared" si="8"/>
        <v>0</v>
      </c>
      <c r="AE107" s="85">
        <f t="shared" si="7"/>
        <v>0</v>
      </c>
    </row>
    <row r="108" spans="2:31" ht="12" hidden="1" customHeight="1">
      <c r="B108" s="53"/>
      <c r="C108" s="53"/>
      <c r="D108" s="55"/>
      <c r="E108" s="55"/>
      <c r="F108" s="55"/>
      <c r="G108" s="96"/>
      <c r="H108" s="96"/>
      <c r="L108" s="55" t="s">
        <v>190</v>
      </c>
      <c r="M108" s="60">
        <f>'c2a9'!H3</f>
        <v>0</v>
      </c>
      <c r="N108" s="64">
        <f>'c2a9'!C54</f>
        <v>0</v>
      </c>
      <c r="O108" s="64">
        <f>'c2a9'!D54</f>
        <v>0</v>
      </c>
      <c r="P108" s="64"/>
      <c r="Q108" s="64">
        <f>'c2a9'!E54</f>
        <v>0</v>
      </c>
      <c r="R108" s="64">
        <f>'c2a9'!F54</f>
        <v>0</v>
      </c>
      <c r="S108" s="64">
        <f>'c2a9'!G54</f>
        <v>0</v>
      </c>
      <c r="T108" s="64">
        <f>'c2a9'!H54</f>
        <v>0</v>
      </c>
      <c r="U108" s="64">
        <f>'c2a9'!I54</f>
        <v>0</v>
      </c>
      <c r="V108" s="64">
        <f>'c2a9'!J54</f>
        <v>0</v>
      </c>
      <c r="W108" s="64">
        <f>'c2a9'!K54</f>
        <v>0</v>
      </c>
      <c r="X108" s="64">
        <f>'c2a9'!L54</f>
        <v>0</v>
      </c>
      <c r="Y108" s="64">
        <f>'c2a9'!M54</f>
        <v>0</v>
      </c>
      <c r="Z108" s="64">
        <f>'c2a9'!N54</f>
        <v>0</v>
      </c>
      <c r="AA108" s="64">
        <f>'c2a9'!O54</f>
        <v>0</v>
      </c>
      <c r="AB108" s="61"/>
      <c r="AC108" s="83">
        <f t="shared" si="6"/>
        <v>0</v>
      </c>
      <c r="AD108" s="66">
        <f t="shared" si="8"/>
        <v>0</v>
      </c>
      <c r="AE108" s="85">
        <f t="shared" si="7"/>
        <v>0</v>
      </c>
    </row>
    <row r="109" spans="2:31" ht="12" hidden="1" customHeight="1">
      <c r="B109" s="53"/>
      <c r="C109" s="53"/>
      <c r="D109" s="55"/>
      <c r="E109" s="55"/>
      <c r="F109" s="55"/>
      <c r="G109" s="96"/>
      <c r="H109" s="96"/>
      <c r="L109" s="55" t="s">
        <v>191</v>
      </c>
      <c r="M109" s="60">
        <f>'c2a10'!H3</f>
        <v>0</v>
      </c>
      <c r="N109" s="64">
        <f>'c2a10'!C54</f>
        <v>0</v>
      </c>
      <c r="O109" s="64">
        <f>'c2a10'!D54</f>
        <v>0</v>
      </c>
      <c r="P109" s="64"/>
      <c r="Q109" s="64">
        <f>'c2a10'!E54</f>
        <v>0</v>
      </c>
      <c r="R109" s="64">
        <f>'c2a10'!F54</f>
        <v>0</v>
      </c>
      <c r="S109" s="64">
        <f>'c2a10'!G54</f>
        <v>0</v>
      </c>
      <c r="T109" s="64">
        <f>'c2a10'!H54</f>
        <v>0</v>
      </c>
      <c r="U109" s="64">
        <f>'c2a10'!I54</f>
        <v>0</v>
      </c>
      <c r="V109" s="64">
        <f>'c2a10'!J54</f>
        <v>0</v>
      </c>
      <c r="W109" s="64">
        <f>'c2a10'!K54</f>
        <v>0</v>
      </c>
      <c r="X109" s="64">
        <f>'c2a10'!L54</f>
        <v>0</v>
      </c>
      <c r="Y109" s="64">
        <f>'c2a10'!M54</f>
        <v>0</v>
      </c>
      <c r="Z109" s="64">
        <f>'c2a10'!N54</f>
        <v>0</v>
      </c>
      <c r="AA109" s="64">
        <f>'c2a10'!O54</f>
        <v>0</v>
      </c>
      <c r="AB109" s="61"/>
      <c r="AC109" s="83">
        <f>AA109</f>
        <v>0</v>
      </c>
      <c r="AD109" s="66">
        <f t="shared" si="8"/>
        <v>0</v>
      </c>
      <c r="AE109" s="85">
        <f t="shared" si="7"/>
        <v>0</v>
      </c>
    </row>
    <row r="110" spans="2:31" ht="12" hidden="1" customHeight="1">
      <c r="B110" s="53"/>
      <c r="C110" s="53"/>
      <c r="D110" s="55"/>
      <c r="E110" s="55"/>
      <c r="F110" s="55"/>
      <c r="G110" s="96"/>
      <c r="H110" s="96"/>
      <c r="M110" s="60" t="s">
        <v>104</v>
      </c>
      <c r="N110" s="64">
        <f>SUM(N100:N109)</f>
        <v>0</v>
      </c>
      <c r="O110" s="64">
        <f t="shared" ref="O110:AA110" si="9">SUM(O100:O109)</f>
        <v>0</v>
      </c>
      <c r="P110" s="64"/>
      <c r="Q110" s="64">
        <f t="shared" si="9"/>
        <v>0</v>
      </c>
      <c r="R110" s="64">
        <f t="shared" si="9"/>
        <v>0</v>
      </c>
      <c r="S110" s="64">
        <f t="shared" si="9"/>
        <v>0</v>
      </c>
      <c r="T110" s="64">
        <f t="shared" si="9"/>
        <v>0</v>
      </c>
      <c r="U110" s="64">
        <f t="shared" si="9"/>
        <v>0</v>
      </c>
      <c r="V110" s="64">
        <f t="shared" si="9"/>
        <v>0</v>
      </c>
      <c r="W110" s="64">
        <f t="shared" si="9"/>
        <v>0</v>
      </c>
      <c r="X110" s="64">
        <f t="shared" si="9"/>
        <v>0</v>
      </c>
      <c r="Y110" s="64">
        <f t="shared" si="9"/>
        <v>0</v>
      </c>
      <c r="Z110" s="64">
        <f t="shared" si="9"/>
        <v>0</v>
      </c>
      <c r="AA110" s="64">
        <f t="shared" si="9"/>
        <v>0</v>
      </c>
      <c r="AB110" s="61"/>
      <c r="AC110" s="83">
        <f>AD109+AC109</f>
        <v>0</v>
      </c>
      <c r="AD110" s="66"/>
      <c r="AE110" s="85"/>
    </row>
    <row r="111" spans="2:31" ht="12" hidden="1" customHeight="1">
      <c r="B111" s="53"/>
      <c r="C111" s="53"/>
      <c r="D111" s="55"/>
      <c r="E111" s="55"/>
      <c r="F111" s="55"/>
      <c r="G111" s="96"/>
      <c r="H111" s="96"/>
      <c r="M111" s="60" t="s">
        <v>103</v>
      </c>
      <c r="N111" s="64">
        <f>'c2a1'!O51</f>
        <v>0</v>
      </c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1"/>
      <c r="AC111" s="83"/>
      <c r="AD111" s="66"/>
      <c r="AE111" s="85"/>
    </row>
    <row r="112" spans="2:31" ht="12" hidden="1" customHeight="1">
      <c r="B112" s="53"/>
      <c r="C112" s="53"/>
      <c r="D112" s="55"/>
      <c r="E112" s="55"/>
      <c r="F112" s="55"/>
      <c r="G112" s="96"/>
      <c r="H112" s="96"/>
      <c r="M112" s="60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1"/>
      <c r="AC112" s="83"/>
      <c r="AD112" s="66"/>
      <c r="AE112" s="85"/>
    </row>
    <row r="113" spans="2:33" ht="12" hidden="1" customHeight="1">
      <c r="B113" s="53"/>
      <c r="C113" s="53"/>
      <c r="D113" s="55"/>
      <c r="E113" s="55"/>
      <c r="F113" s="55"/>
      <c r="G113" s="96"/>
      <c r="H113" s="96"/>
      <c r="M113" s="60" t="s">
        <v>103</v>
      </c>
      <c r="N113" s="64"/>
      <c r="O113" s="64">
        <f>R113</f>
        <v>0</v>
      </c>
      <c r="P113" s="64"/>
      <c r="Q113" s="64"/>
      <c r="R113" s="64">
        <f>'c2a1'!O51</f>
        <v>0</v>
      </c>
      <c r="S113" s="64"/>
      <c r="T113" s="64"/>
      <c r="U113" s="64"/>
      <c r="V113" s="64"/>
      <c r="W113" s="64"/>
      <c r="X113" s="64"/>
      <c r="Y113" s="64"/>
      <c r="Z113" s="64"/>
      <c r="AA113" s="64"/>
      <c r="AB113" s="61"/>
      <c r="AC113" s="66"/>
      <c r="AD113" s="66"/>
      <c r="AE113" s="85"/>
    </row>
    <row r="114" spans="2:33" ht="12" hidden="1" customHeight="1">
      <c r="B114" s="53"/>
      <c r="C114" s="53"/>
      <c r="D114" s="55"/>
      <c r="E114" s="55"/>
      <c r="F114" s="55"/>
      <c r="G114" s="96"/>
      <c r="H114" s="96"/>
      <c r="M114" s="60" t="s">
        <v>91</v>
      </c>
      <c r="N114" s="65"/>
      <c r="O114" s="56">
        <f>N110</f>
        <v>0</v>
      </c>
      <c r="P114" s="56"/>
      <c r="Q114" s="56">
        <f>R113</f>
        <v>0</v>
      </c>
      <c r="R114" s="56">
        <f t="shared" ref="R114:R125" si="10">R113+O114</f>
        <v>0</v>
      </c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62"/>
    </row>
    <row r="115" spans="2:33" ht="12" hidden="1" customHeight="1">
      <c r="B115" s="53"/>
      <c r="C115" s="53"/>
      <c r="D115" s="55"/>
      <c r="E115" s="55"/>
      <c r="F115" s="55"/>
      <c r="G115" s="96"/>
      <c r="H115" s="96"/>
      <c r="M115" s="60" t="s">
        <v>92</v>
      </c>
      <c r="O115" s="56">
        <f>O110</f>
        <v>0</v>
      </c>
      <c r="P115" s="56"/>
      <c r="Q115" s="56">
        <f t="shared" ref="Q115:Q125" si="11">R114</f>
        <v>0</v>
      </c>
      <c r="R115" s="56">
        <f t="shared" si="10"/>
        <v>0</v>
      </c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62"/>
    </row>
    <row r="116" spans="2:33" ht="12" hidden="1" customHeight="1">
      <c r="B116" s="53"/>
      <c r="C116" s="53"/>
      <c r="D116" s="55"/>
      <c r="E116" s="55"/>
      <c r="F116" s="55"/>
      <c r="G116" s="96"/>
      <c r="H116" s="96"/>
      <c r="M116" s="60" t="s">
        <v>93</v>
      </c>
      <c r="O116" s="66">
        <f>Q110</f>
        <v>0</v>
      </c>
      <c r="P116" s="66"/>
      <c r="Q116" s="56">
        <f t="shared" si="11"/>
        <v>0</v>
      </c>
      <c r="R116" s="66">
        <f t="shared" si="10"/>
        <v>0</v>
      </c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62"/>
    </row>
    <row r="117" spans="2:33" ht="12" hidden="1" customHeight="1">
      <c r="B117" s="53"/>
      <c r="C117" s="53"/>
      <c r="D117" s="55"/>
      <c r="E117" s="55"/>
      <c r="F117" s="55"/>
      <c r="G117" s="96"/>
      <c r="H117" s="96"/>
      <c r="M117" s="67" t="s">
        <v>94</v>
      </c>
      <c r="O117" s="64">
        <f>R110</f>
        <v>0</v>
      </c>
      <c r="P117" s="64"/>
      <c r="Q117" s="66">
        <f t="shared" si="11"/>
        <v>0</v>
      </c>
      <c r="R117" s="66">
        <f t="shared" si="10"/>
        <v>0</v>
      </c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62"/>
    </row>
    <row r="118" spans="2:33" ht="12" hidden="1" customHeight="1">
      <c r="B118" s="53"/>
      <c r="C118" s="53"/>
      <c r="D118" s="55"/>
      <c r="E118" s="55"/>
      <c r="F118" s="55"/>
      <c r="G118" s="96"/>
      <c r="H118" s="96"/>
      <c r="M118" s="67" t="s">
        <v>95</v>
      </c>
      <c r="O118" s="64">
        <f>S110</f>
        <v>0</v>
      </c>
      <c r="P118" s="64"/>
      <c r="Q118" s="66">
        <f t="shared" si="11"/>
        <v>0</v>
      </c>
      <c r="R118" s="66">
        <f t="shared" si="10"/>
        <v>0</v>
      </c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62"/>
    </row>
    <row r="119" spans="2:33" ht="12" hidden="1" customHeight="1">
      <c r="B119" s="53"/>
      <c r="C119" s="53"/>
      <c r="D119" s="55"/>
      <c r="E119" s="55"/>
      <c r="F119" s="55"/>
      <c r="G119" s="96"/>
      <c r="H119" s="96"/>
      <c r="M119" s="67" t="s">
        <v>96</v>
      </c>
      <c r="O119" s="64">
        <f>T110</f>
        <v>0</v>
      </c>
      <c r="P119" s="64"/>
      <c r="Q119" s="66">
        <f t="shared" si="11"/>
        <v>0</v>
      </c>
      <c r="R119" s="66">
        <f t="shared" si="10"/>
        <v>0</v>
      </c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62"/>
    </row>
    <row r="120" spans="2:33" ht="12" hidden="1" customHeight="1">
      <c r="B120" s="53"/>
      <c r="C120" s="53"/>
      <c r="D120" s="55"/>
      <c r="E120" s="55"/>
      <c r="F120" s="55"/>
      <c r="G120" s="96"/>
      <c r="H120" s="96"/>
      <c r="M120" s="67" t="s">
        <v>97</v>
      </c>
      <c r="O120" s="64">
        <f>U110</f>
        <v>0</v>
      </c>
      <c r="P120" s="64"/>
      <c r="Q120" s="66">
        <f t="shared" si="11"/>
        <v>0</v>
      </c>
      <c r="R120" s="66">
        <f t="shared" si="10"/>
        <v>0</v>
      </c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62"/>
    </row>
    <row r="121" spans="2:33" ht="12" hidden="1" customHeight="1">
      <c r="B121" s="53"/>
      <c r="C121" s="53"/>
      <c r="D121" s="55"/>
      <c r="E121" s="55"/>
      <c r="F121" s="55"/>
      <c r="G121" s="96"/>
      <c r="H121" s="96"/>
      <c r="M121" s="67" t="s">
        <v>98</v>
      </c>
      <c r="O121" s="64">
        <f>V110</f>
        <v>0</v>
      </c>
      <c r="P121" s="64"/>
      <c r="Q121" s="66">
        <f t="shared" si="11"/>
        <v>0</v>
      </c>
      <c r="R121" s="66">
        <f t="shared" si="10"/>
        <v>0</v>
      </c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62"/>
    </row>
    <row r="122" spans="2:33" ht="12" hidden="1" customHeight="1">
      <c r="B122" s="53"/>
      <c r="C122" s="53"/>
      <c r="D122" s="55"/>
      <c r="E122" s="55"/>
      <c r="F122" s="55"/>
      <c r="G122" s="96"/>
      <c r="H122" s="96"/>
      <c r="M122" s="67" t="s">
        <v>99</v>
      </c>
      <c r="O122" s="64">
        <f>W110</f>
        <v>0</v>
      </c>
      <c r="P122" s="64"/>
      <c r="Q122" s="66">
        <f t="shared" si="11"/>
        <v>0</v>
      </c>
      <c r="R122" s="66">
        <f t="shared" si="10"/>
        <v>0</v>
      </c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62"/>
    </row>
    <row r="123" spans="2:33" ht="12" hidden="1" customHeight="1">
      <c r="B123" s="53"/>
      <c r="C123" s="53"/>
      <c r="D123" s="55"/>
      <c r="E123" s="55"/>
      <c r="F123" s="55"/>
      <c r="G123" s="96"/>
      <c r="H123" s="96"/>
      <c r="M123" s="67" t="s">
        <v>100</v>
      </c>
      <c r="O123" s="64">
        <f>X110</f>
        <v>0</v>
      </c>
      <c r="P123" s="64"/>
      <c r="Q123" s="66">
        <f t="shared" si="11"/>
        <v>0</v>
      </c>
      <c r="R123" s="66">
        <f t="shared" si="10"/>
        <v>0</v>
      </c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62"/>
    </row>
    <row r="124" spans="2:33" ht="12" hidden="1" customHeight="1">
      <c r="B124" s="53"/>
      <c r="C124" s="53"/>
      <c r="D124" s="55"/>
      <c r="E124" s="55"/>
      <c r="F124" s="55"/>
      <c r="G124" s="96"/>
      <c r="H124" s="96"/>
      <c r="M124" s="67" t="s">
        <v>101</v>
      </c>
      <c r="O124" s="64">
        <f>Y110</f>
        <v>0</v>
      </c>
      <c r="P124" s="64"/>
      <c r="Q124" s="66">
        <f t="shared" si="11"/>
        <v>0</v>
      </c>
      <c r="R124" s="66">
        <f t="shared" si="10"/>
        <v>0</v>
      </c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62"/>
    </row>
    <row r="125" spans="2:33" ht="12" hidden="1" customHeight="1">
      <c r="B125" s="53"/>
      <c r="C125" s="53"/>
      <c r="D125" s="55"/>
      <c r="E125" s="55"/>
      <c r="F125" s="55"/>
      <c r="G125" s="96"/>
      <c r="H125" s="96"/>
      <c r="M125" s="67" t="s">
        <v>102</v>
      </c>
      <c r="O125" s="64">
        <f>Z110</f>
        <v>0</v>
      </c>
      <c r="P125" s="64"/>
      <c r="Q125" s="66">
        <f t="shared" si="11"/>
        <v>0</v>
      </c>
      <c r="R125" s="66">
        <f t="shared" si="10"/>
        <v>0</v>
      </c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62"/>
    </row>
    <row r="126" spans="2:33" ht="12" hidden="1" customHeight="1">
      <c r="B126" s="53"/>
      <c r="C126" s="53"/>
      <c r="D126" s="55"/>
      <c r="E126" s="55"/>
      <c r="F126" s="55"/>
      <c r="G126" s="96"/>
      <c r="H126" s="96"/>
      <c r="M126" s="67" t="s">
        <v>104</v>
      </c>
      <c r="O126" s="64">
        <f>O125+Q125</f>
        <v>0</v>
      </c>
      <c r="P126" s="64"/>
      <c r="Q126" s="66"/>
      <c r="R126" s="6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 t="s">
        <v>105</v>
      </c>
      <c r="AE126" s="62"/>
    </row>
    <row r="127" spans="2:33" ht="12" hidden="1" customHeight="1">
      <c r="B127" s="53"/>
      <c r="C127" s="53"/>
      <c r="D127" s="55"/>
      <c r="E127" s="55"/>
      <c r="F127" s="55"/>
      <c r="G127" s="96"/>
      <c r="H127" s="96"/>
      <c r="M127" s="67"/>
      <c r="O127" s="64"/>
      <c r="P127" s="64"/>
      <c r="Q127" s="66"/>
      <c r="R127" s="6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62"/>
    </row>
    <row r="128" spans="2:33" ht="12" hidden="1" customHeight="1">
      <c r="B128" s="53"/>
      <c r="C128" s="53"/>
      <c r="D128" s="55"/>
      <c r="E128" s="55"/>
      <c r="F128" s="55"/>
      <c r="G128" s="96"/>
      <c r="H128" s="96"/>
      <c r="M128" s="67"/>
      <c r="O128" s="64"/>
      <c r="P128" s="64"/>
      <c r="Q128" s="66"/>
      <c r="R128" s="66"/>
      <c r="T128" s="56"/>
      <c r="U128" s="56"/>
      <c r="W128" s="56"/>
      <c r="X128" s="56"/>
      <c r="Z128" s="56"/>
      <c r="AA128" s="56"/>
      <c r="AB128" s="56"/>
      <c r="AC128" s="56"/>
      <c r="AD128" s="56"/>
      <c r="AE128" s="56"/>
      <c r="AF128" s="56"/>
      <c r="AG128" s="56"/>
    </row>
    <row r="129" spans="2:39" ht="12.75" hidden="1" customHeight="1" thickBot="1">
      <c r="B129" s="53"/>
      <c r="C129" s="53"/>
      <c r="D129" s="55"/>
      <c r="E129" s="55"/>
      <c r="F129" s="55"/>
      <c r="G129" s="96"/>
      <c r="H129" s="96"/>
      <c r="M129" s="68" t="s">
        <v>108</v>
      </c>
      <c r="O129" s="70"/>
      <c r="P129" s="70"/>
      <c r="Q129" s="69"/>
      <c r="R129" s="69"/>
      <c r="T129" s="69"/>
      <c r="U129" s="69"/>
      <c r="W129" s="69"/>
      <c r="X129" s="69"/>
      <c r="Z129" s="69"/>
      <c r="AA129" s="69"/>
      <c r="AB129" s="69"/>
      <c r="AC129" s="69"/>
      <c r="AD129" s="69"/>
      <c r="AE129" s="69"/>
      <c r="AF129" s="69"/>
      <c r="AG129" s="69"/>
    </row>
    <row r="130" spans="2:39" ht="12" hidden="1" customHeight="1">
      <c r="B130" s="53"/>
      <c r="C130" s="53"/>
      <c r="D130" s="55"/>
      <c r="E130" s="55"/>
      <c r="F130" s="55"/>
      <c r="G130" s="96"/>
      <c r="H130" s="96"/>
    </row>
    <row r="131" spans="2:39" ht="12.75" hidden="1" customHeight="1" thickBot="1">
      <c r="B131" s="53"/>
      <c r="C131" s="53"/>
      <c r="D131" s="55"/>
      <c r="E131" s="55"/>
      <c r="F131" s="55"/>
      <c r="G131" s="96"/>
      <c r="H131" s="96"/>
    </row>
    <row r="132" spans="2:39" ht="12" hidden="1" customHeight="1">
      <c r="B132" s="53"/>
      <c r="C132" s="53"/>
      <c r="D132" s="55"/>
      <c r="E132" s="55"/>
      <c r="F132" s="55"/>
      <c r="G132" s="96"/>
      <c r="H132" s="96"/>
      <c r="M132" s="57"/>
      <c r="N132" s="58"/>
      <c r="O132" s="58"/>
      <c r="Q132" s="58"/>
      <c r="R132" s="58"/>
      <c r="S132" s="58"/>
      <c r="U132" s="58"/>
      <c r="V132" s="58"/>
      <c r="W132" s="58"/>
      <c r="Y132" s="58"/>
      <c r="Z132" s="58"/>
      <c r="AA132" s="58"/>
      <c r="AC132" s="58"/>
      <c r="AD132" s="58"/>
      <c r="AE132" s="58"/>
      <c r="AG132" s="58"/>
      <c r="AH132" s="59"/>
      <c r="AI132" s="58"/>
      <c r="AJ132" s="58"/>
      <c r="AK132" s="58"/>
      <c r="AL132" s="58"/>
      <c r="AM132" s="59"/>
    </row>
    <row r="133" spans="2:39" ht="12" hidden="1" customHeight="1">
      <c r="B133" s="53"/>
      <c r="C133" s="53"/>
      <c r="D133" s="55"/>
      <c r="E133" s="55"/>
      <c r="F133" s="55"/>
      <c r="G133" s="96"/>
      <c r="H133" s="96"/>
      <c r="M133" s="60"/>
      <c r="O133" s="56"/>
      <c r="Q133" s="56"/>
      <c r="R133" s="56"/>
      <c r="S133" s="56"/>
      <c r="U133" s="56"/>
      <c r="V133" s="56"/>
      <c r="W133" s="56"/>
      <c r="Y133" s="56"/>
      <c r="Z133" s="56"/>
      <c r="AA133" s="56"/>
      <c r="AC133" s="56"/>
      <c r="AD133" s="56"/>
      <c r="AE133" s="56"/>
      <c r="AG133" s="56"/>
      <c r="AH133" s="62"/>
      <c r="AI133" s="56"/>
      <c r="AJ133" s="56"/>
      <c r="AK133" s="56"/>
      <c r="AL133" s="56"/>
      <c r="AM133" s="62"/>
    </row>
    <row r="134" spans="2:39" ht="12" hidden="1" customHeight="1" thickBot="1">
      <c r="B134" s="53"/>
      <c r="C134" s="53"/>
      <c r="D134" s="55"/>
      <c r="E134" s="55"/>
      <c r="F134" s="55"/>
      <c r="G134" s="96"/>
      <c r="H134" s="96"/>
      <c r="M134" s="60"/>
      <c r="O134" s="56"/>
      <c r="Q134" s="56"/>
      <c r="R134" s="56"/>
      <c r="S134" s="56"/>
      <c r="U134" s="56"/>
      <c r="V134" s="56"/>
      <c r="W134" s="56"/>
      <c r="Y134" s="56"/>
      <c r="Z134" s="56"/>
      <c r="AA134" s="56"/>
      <c r="AC134" s="56"/>
      <c r="AD134" s="56"/>
      <c r="AE134" s="56"/>
      <c r="AG134" s="56"/>
      <c r="AH134" s="62"/>
      <c r="AI134" s="56"/>
      <c r="AJ134" s="56"/>
      <c r="AK134" s="56"/>
      <c r="AL134" s="56"/>
      <c r="AM134" s="62"/>
    </row>
    <row r="135" spans="2:39" ht="12" hidden="1" customHeight="1">
      <c r="B135" s="53"/>
      <c r="C135" s="53"/>
      <c r="D135" s="55"/>
      <c r="E135" s="55"/>
      <c r="F135" s="55"/>
      <c r="G135" s="96"/>
      <c r="H135" s="96"/>
      <c r="M135" s="67"/>
      <c r="N135" s="318" t="s">
        <v>0</v>
      </c>
      <c r="O135" s="312" t="s">
        <v>106</v>
      </c>
      <c r="P135" s="313" t="s">
        <v>176</v>
      </c>
      <c r="Q135" s="316" t="s">
        <v>111</v>
      </c>
      <c r="R135" s="318" t="s">
        <v>1</v>
      </c>
      <c r="S135" s="312" t="s">
        <v>106</v>
      </c>
      <c r="T135" s="313" t="s">
        <v>176</v>
      </c>
      <c r="U135" s="321" t="s">
        <v>111</v>
      </c>
      <c r="V135" s="318" t="s">
        <v>2</v>
      </c>
      <c r="W135" s="312" t="s">
        <v>106</v>
      </c>
      <c r="X135" s="313" t="s">
        <v>176</v>
      </c>
      <c r="Y135" s="316" t="s">
        <v>111</v>
      </c>
      <c r="Z135" s="318" t="s">
        <v>33</v>
      </c>
      <c r="AA135" s="312" t="s">
        <v>106</v>
      </c>
      <c r="AB135" s="313" t="s">
        <v>176</v>
      </c>
      <c r="AC135" s="316" t="s">
        <v>111</v>
      </c>
      <c r="AD135" s="318" t="s">
        <v>32</v>
      </c>
      <c r="AE135" s="312" t="s">
        <v>106</v>
      </c>
      <c r="AF135" s="313" t="s">
        <v>176</v>
      </c>
      <c r="AG135" s="316" t="s">
        <v>111</v>
      </c>
      <c r="AH135" s="325" t="s">
        <v>35</v>
      </c>
      <c r="AI135" s="326" t="s">
        <v>107</v>
      </c>
      <c r="AJ135" s="56" t="str">
        <f>"--&gt;"</f>
        <v>--&gt;</v>
      </c>
      <c r="AK135" s="56"/>
      <c r="AL135" s="56"/>
      <c r="AM135" s="62"/>
    </row>
    <row r="136" spans="2:39" ht="12" hidden="1" customHeight="1">
      <c r="B136" s="53"/>
      <c r="C136" s="53"/>
      <c r="D136" s="55"/>
      <c r="E136" s="55"/>
      <c r="F136" s="55"/>
      <c r="G136" s="96"/>
      <c r="H136" s="96"/>
      <c r="M136" s="67" t="s">
        <v>128</v>
      </c>
      <c r="N136" s="67">
        <f>'c2a1'!B80</f>
        <v>0</v>
      </c>
      <c r="O136" s="72">
        <f>'c2a1'!D78</f>
        <v>0.2</v>
      </c>
      <c r="P136" s="63" t="str">
        <f>IF(N136=0,"",N136)</f>
        <v/>
      </c>
      <c r="Q136" s="319" t="str">
        <f t="shared" ref="Q136:Q145" si="12">IF(N136*O136=0,"",N136*O136)</f>
        <v/>
      </c>
      <c r="R136" s="67">
        <f>'c2a1'!E80</f>
        <v>0</v>
      </c>
      <c r="S136" s="72">
        <f>'c2a1'!G78</f>
        <v>0.2</v>
      </c>
      <c r="T136" s="63" t="str">
        <f>IF(R136=0,"",R136)</f>
        <v/>
      </c>
      <c r="U136" s="319" t="str">
        <f t="shared" ref="U136:U144" si="13">IF(R136*S136=0,"",R136*S136)</f>
        <v/>
      </c>
      <c r="V136" s="67">
        <f>'c2a1'!H80</f>
        <v>0</v>
      </c>
      <c r="W136" s="72">
        <f>'c2a1'!J78</f>
        <v>0.2</v>
      </c>
      <c r="X136" s="63" t="str">
        <f>IF(V136=0,"",V136)</f>
        <v/>
      </c>
      <c r="Y136" s="319" t="str">
        <f t="shared" ref="Y136:Y145" si="14">IF(V136*W136=0,"",V136*W136)</f>
        <v/>
      </c>
      <c r="Z136" s="67">
        <f>'c2a1'!K80</f>
        <v>0</v>
      </c>
      <c r="AA136" s="72">
        <f>'c2a1'!M78</f>
        <v>0.2</v>
      </c>
      <c r="AB136" s="63" t="str">
        <f>IF(Z136=0,"",Z136)</f>
        <v/>
      </c>
      <c r="AC136" s="319" t="str">
        <f t="shared" ref="AC136:AC145" si="15">IF(Z136*AA136=0,"",Z136*AA136)</f>
        <v/>
      </c>
      <c r="AD136" s="67">
        <f>'c2a1'!N80</f>
        <v>5</v>
      </c>
      <c r="AE136" s="72">
        <f>'c2a1'!P78</f>
        <v>0.2</v>
      </c>
      <c r="AF136" s="63">
        <f>IF(AD136=0,"",AD136)</f>
        <v>5</v>
      </c>
      <c r="AG136" s="319">
        <f>IF(AD136*AE136=0,"",AD136*AE136)</f>
        <v>1</v>
      </c>
      <c r="AH136" s="325">
        <f>IFERROR(P135*O135+T135*S135+X135*W135+AB135*AA135+AF135*AE135,N136*O136+R136*S136+V136*W136+Z136*AA136+AD136*AE136)</f>
        <v>1</v>
      </c>
      <c r="AI136" s="327">
        <f t="shared" ref="AI136:AI141" si="16">O136+S136+W136+AA136+AE136</f>
        <v>1</v>
      </c>
      <c r="AJ136" s="56">
        <f>'c2a1'!N80</f>
        <v>5</v>
      </c>
      <c r="AK136" s="56">
        <f>'c2a1'!O80</f>
        <v>0</v>
      </c>
      <c r="AL136" s="56">
        <f>'c2a1'!P80</f>
        <v>0</v>
      </c>
      <c r="AM136" s="62">
        <f>'c2a1'!Q80</f>
        <v>1</v>
      </c>
    </row>
    <row r="137" spans="2:39" ht="12" hidden="1" customHeight="1">
      <c r="B137" s="53"/>
      <c r="C137" s="53"/>
      <c r="D137" s="55"/>
      <c r="E137" s="55"/>
      <c r="F137" s="55"/>
      <c r="G137" s="96"/>
      <c r="H137" s="96"/>
      <c r="M137" s="67" t="s">
        <v>129</v>
      </c>
      <c r="N137" s="67">
        <f>'c2a2'!B80</f>
        <v>0</v>
      </c>
      <c r="O137" s="72">
        <f>'c2a2'!D78</f>
        <v>0.2</v>
      </c>
      <c r="P137" s="63" t="str">
        <f t="shared" ref="P137:P145" si="17">IF(N137=0,"",N137)</f>
        <v/>
      </c>
      <c r="Q137" s="319" t="str">
        <f t="shared" si="12"/>
        <v/>
      </c>
      <c r="R137" s="67">
        <f>'c2a2'!E80</f>
        <v>0</v>
      </c>
      <c r="S137" s="72">
        <f>'c2a2'!G78</f>
        <v>0.2</v>
      </c>
      <c r="T137" s="63" t="str">
        <f t="shared" ref="T137:T145" si="18">IF(R137=0,"",R137)</f>
        <v/>
      </c>
      <c r="U137" s="319" t="str">
        <f t="shared" si="13"/>
        <v/>
      </c>
      <c r="V137" s="67">
        <f>'c2a2'!H80</f>
        <v>0</v>
      </c>
      <c r="W137" s="72">
        <f>'c2a2'!J78</f>
        <v>0.2</v>
      </c>
      <c r="X137" s="63" t="str">
        <f t="shared" ref="X137:X145" si="19">IF(V137=0,"",V137)</f>
        <v/>
      </c>
      <c r="Y137" s="319" t="str">
        <f t="shared" si="14"/>
        <v/>
      </c>
      <c r="Z137" s="67">
        <f>'c2a2'!K80</f>
        <v>0</v>
      </c>
      <c r="AA137" s="72">
        <f>'c2a2'!M78</f>
        <v>0.2</v>
      </c>
      <c r="AB137" s="63" t="str">
        <f t="shared" ref="AB137:AB145" si="20">IF(Z137=0,"",Z137)</f>
        <v/>
      </c>
      <c r="AC137" s="319" t="str">
        <f t="shared" si="15"/>
        <v/>
      </c>
      <c r="AD137" s="67">
        <f>'c2a2'!N80</f>
        <v>5</v>
      </c>
      <c r="AE137" s="72">
        <f>'c2a2'!P78</f>
        <v>0.2</v>
      </c>
      <c r="AF137" s="63">
        <f t="shared" ref="AF137:AF145" si="21">IF(AD137=0,"",AD137)</f>
        <v>5</v>
      </c>
      <c r="AG137" s="319">
        <f t="shared" ref="AG137:AG145" si="22">IF(AD137*AE137=0,"",AD137*AE137)</f>
        <v>1</v>
      </c>
      <c r="AH137" s="325" t="e">
        <f>IFERROR(P136*O136+T136*S136+X136*W136+AB136*AA136+AF136*AE136,P137*O137+T137*S137+X137*W137+AB137*AA137+AF137*AE137)</f>
        <v>#VALUE!</v>
      </c>
      <c r="AI137" s="327">
        <f t="shared" si="16"/>
        <v>1</v>
      </c>
      <c r="AJ137" s="56">
        <f>'c2a2'!N80</f>
        <v>5</v>
      </c>
      <c r="AK137" s="56">
        <f>'c2a2'!O80</f>
        <v>0</v>
      </c>
      <c r="AL137" s="56">
        <f>'c2a2'!P80</f>
        <v>0</v>
      </c>
      <c r="AM137" s="62">
        <f>'c2a2'!Q80</f>
        <v>1</v>
      </c>
    </row>
    <row r="138" spans="2:39" ht="12" hidden="1" customHeight="1">
      <c r="B138" s="53"/>
      <c r="C138" s="53"/>
      <c r="D138" s="55"/>
      <c r="E138" s="55"/>
      <c r="F138" s="55"/>
      <c r="G138" s="96"/>
      <c r="H138" s="96"/>
      <c r="M138" s="67" t="s">
        <v>130</v>
      </c>
      <c r="N138" s="67">
        <f>'c2a3'!B80</f>
        <v>0</v>
      </c>
      <c r="O138" s="72">
        <f>'c2a3'!D78</f>
        <v>0.2</v>
      </c>
      <c r="P138" s="63" t="str">
        <f t="shared" si="17"/>
        <v/>
      </c>
      <c r="Q138" s="319" t="str">
        <f t="shared" si="12"/>
        <v/>
      </c>
      <c r="R138" s="67">
        <f>'c2a3'!E80</f>
        <v>0</v>
      </c>
      <c r="S138" s="72">
        <f>'c1a3'!G78</f>
        <v>0.2</v>
      </c>
      <c r="T138" s="63" t="str">
        <f t="shared" si="18"/>
        <v/>
      </c>
      <c r="U138" s="319" t="str">
        <f t="shared" si="13"/>
        <v/>
      </c>
      <c r="V138" s="67">
        <f>'c2a3'!H80</f>
        <v>0</v>
      </c>
      <c r="W138" s="72">
        <f>'c2a3'!J78</f>
        <v>0.2</v>
      </c>
      <c r="X138" s="63" t="str">
        <f t="shared" si="19"/>
        <v/>
      </c>
      <c r="Y138" s="319" t="str">
        <f t="shared" si="14"/>
        <v/>
      </c>
      <c r="Z138" s="67">
        <f>'c2a3'!K80</f>
        <v>0</v>
      </c>
      <c r="AA138" s="72">
        <f>'c2a3'!M78</f>
        <v>0.2</v>
      </c>
      <c r="AB138" s="63" t="str">
        <f t="shared" si="20"/>
        <v/>
      </c>
      <c r="AC138" s="319" t="str">
        <f t="shared" si="15"/>
        <v/>
      </c>
      <c r="AD138" s="67">
        <f>'c2a3'!N80</f>
        <v>5</v>
      </c>
      <c r="AE138" s="72">
        <f>'c2a3'!P78</f>
        <v>0.2</v>
      </c>
      <c r="AF138" s="63">
        <f t="shared" si="21"/>
        <v>5</v>
      </c>
      <c r="AG138" s="319">
        <f t="shared" si="22"/>
        <v>1</v>
      </c>
      <c r="AH138" s="325">
        <f>IFERROR(P137*O137+T137*S137+X137*W137+AB137*AA137+AF137*AE137,N138*O138+R138*S138+V138*W138+Z138*AA138+AD138*AE138)</f>
        <v>1</v>
      </c>
      <c r="AI138" s="327">
        <f t="shared" si="16"/>
        <v>1</v>
      </c>
      <c r="AJ138" s="56">
        <f>'c2a3'!N80</f>
        <v>5</v>
      </c>
      <c r="AK138" s="56">
        <f>'c2a3'!O80</f>
        <v>0</v>
      </c>
      <c r="AL138" s="56">
        <f>'c2a3'!P80</f>
        <v>0</v>
      </c>
      <c r="AM138" s="62">
        <f>'c2a3'!Q80</f>
        <v>1</v>
      </c>
    </row>
    <row r="139" spans="2:39" ht="12" hidden="1" customHeight="1">
      <c r="B139" s="53"/>
      <c r="C139" s="53"/>
      <c r="D139" s="55"/>
      <c r="E139" s="55"/>
      <c r="F139" s="55"/>
      <c r="G139" s="96"/>
      <c r="H139" s="96"/>
      <c r="M139" s="67" t="s">
        <v>131</v>
      </c>
      <c r="N139" s="67">
        <f>'c2a4'!B80</f>
        <v>0</v>
      </c>
      <c r="O139" s="72">
        <f>'c2a4'!D78</f>
        <v>0.2</v>
      </c>
      <c r="P139" s="63" t="str">
        <f t="shared" si="17"/>
        <v/>
      </c>
      <c r="Q139" s="319" t="str">
        <f>IF(N139*O139=0,"",N139*O139)</f>
        <v/>
      </c>
      <c r="R139" s="67">
        <f>'c2a4'!E80</f>
        <v>0</v>
      </c>
      <c r="S139" s="72">
        <f>'c2a4'!G78</f>
        <v>0.2</v>
      </c>
      <c r="T139" s="63" t="str">
        <f t="shared" si="18"/>
        <v/>
      </c>
      <c r="U139" s="319" t="str">
        <f t="shared" si="13"/>
        <v/>
      </c>
      <c r="V139" s="67">
        <f>'c2a4'!H80</f>
        <v>0</v>
      </c>
      <c r="W139" s="72">
        <f>'c2a4'!J78</f>
        <v>0.2</v>
      </c>
      <c r="X139" s="63" t="str">
        <f t="shared" si="19"/>
        <v/>
      </c>
      <c r="Y139" s="319" t="str">
        <f t="shared" si="14"/>
        <v/>
      </c>
      <c r="Z139" s="67">
        <f>'c2a4'!K80</f>
        <v>0</v>
      </c>
      <c r="AA139" s="72">
        <f>'c2a4'!M78</f>
        <v>0.2</v>
      </c>
      <c r="AB139" s="63" t="str">
        <f t="shared" si="20"/>
        <v/>
      </c>
      <c r="AC139" s="319" t="str">
        <f t="shared" si="15"/>
        <v/>
      </c>
      <c r="AD139" s="67">
        <f>'c2a4'!N80</f>
        <v>5</v>
      </c>
      <c r="AE139" s="72">
        <f>'c2a4'!P78</f>
        <v>0.2</v>
      </c>
      <c r="AF139" s="63">
        <f t="shared" si="21"/>
        <v>5</v>
      </c>
      <c r="AG139" s="319">
        <f t="shared" si="22"/>
        <v>1</v>
      </c>
      <c r="AH139" s="325">
        <f t="shared" ref="AH139:AH145" si="23">IFERROR(P138*O138+T138*S138+X138*W138+AB138*AA138+AF138*AE138,N139*O139+R139*S139+V139*W139+Z139*AA139+AD139*AE139)</f>
        <v>1</v>
      </c>
      <c r="AI139" s="327">
        <f t="shared" si="16"/>
        <v>1</v>
      </c>
      <c r="AJ139" s="74">
        <f>'c2a4'!N80</f>
        <v>5</v>
      </c>
      <c r="AK139" s="74">
        <f>'c2a4'!O80</f>
        <v>0</v>
      </c>
      <c r="AL139" s="74">
        <f>'c2a4'!P80</f>
        <v>0</v>
      </c>
      <c r="AM139" s="73">
        <f>'c2a4'!Q80</f>
        <v>1</v>
      </c>
    </row>
    <row r="140" spans="2:39" ht="12" hidden="1" customHeight="1">
      <c r="B140" s="53"/>
      <c r="C140" s="53"/>
      <c r="D140" s="55"/>
      <c r="E140" s="55"/>
      <c r="F140" s="55"/>
      <c r="G140" s="96"/>
      <c r="H140" s="96"/>
      <c r="M140" s="67" t="s">
        <v>132</v>
      </c>
      <c r="N140" s="67">
        <f>'c2a5'!B80</f>
        <v>0</v>
      </c>
      <c r="O140" s="72">
        <f>'c2a5'!D78</f>
        <v>0.2</v>
      </c>
      <c r="P140" s="63" t="str">
        <f t="shared" si="17"/>
        <v/>
      </c>
      <c r="Q140" s="319" t="str">
        <f t="shared" si="12"/>
        <v/>
      </c>
      <c r="R140" s="67">
        <f>'c2a5'!E80</f>
        <v>0</v>
      </c>
      <c r="S140" s="72">
        <f>'c2a5'!G78</f>
        <v>0.2</v>
      </c>
      <c r="T140" s="63" t="str">
        <f t="shared" si="18"/>
        <v/>
      </c>
      <c r="U140" s="319" t="str">
        <f t="shared" si="13"/>
        <v/>
      </c>
      <c r="V140" s="67">
        <f>'c2a5'!H80</f>
        <v>0</v>
      </c>
      <c r="W140" s="72">
        <f>'c2a5'!J78</f>
        <v>0.2</v>
      </c>
      <c r="X140" s="63" t="str">
        <f t="shared" si="19"/>
        <v/>
      </c>
      <c r="Y140" s="319" t="str">
        <f t="shared" si="14"/>
        <v/>
      </c>
      <c r="Z140" s="67">
        <f>'c2a5'!K80</f>
        <v>0</v>
      </c>
      <c r="AA140" s="72">
        <f>'c2a5'!M78</f>
        <v>0.2</v>
      </c>
      <c r="AB140" s="63" t="str">
        <f t="shared" si="20"/>
        <v/>
      </c>
      <c r="AC140" s="319" t="str">
        <f t="shared" si="15"/>
        <v/>
      </c>
      <c r="AD140" s="67">
        <f>'c2a5'!N80</f>
        <v>5</v>
      </c>
      <c r="AE140" s="72">
        <f>'c2a5'!P78</f>
        <v>0.2</v>
      </c>
      <c r="AF140" s="63">
        <f t="shared" si="21"/>
        <v>5</v>
      </c>
      <c r="AG140" s="319">
        <f t="shared" si="22"/>
        <v>1</v>
      </c>
      <c r="AH140" s="325">
        <f t="shared" si="23"/>
        <v>1</v>
      </c>
      <c r="AI140" s="327">
        <f t="shared" si="16"/>
        <v>1</v>
      </c>
      <c r="AJ140" s="74">
        <f>'c2a5'!N80</f>
        <v>5</v>
      </c>
      <c r="AK140" s="74">
        <f>'c2a5'!O80</f>
        <v>0</v>
      </c>
      <c r="AL140" s="74">
        <f>'c2a5'!P80</f>
        <v>0</v>
      </c>
      <c r="AM140" s="73">
        <f>'c2a5'!Q80</f>
        <v>1</v>
      </c>
    </row>
    <row r="141" spans="2:39" ht="12" hidden="1" customHeight="1">
      <c r="B141" s="53"/>
      <c r="C141" s="53"/>
      <c r="D141" s="55"/>
      <c r="E141" s="55"/>
      <c r="F141" s="55"/>
      <c r="G141" s="96"/>
      <c r="H141" s="96"/>
      <c r="M141" s="67" t="s">
        <v>133</v>
      </c>
      <c r="N141" s="67">
        <f>'c2a6'!B80</f>
        <v>0</v>
      </c>
      <c r="O141" s="72">
        <f>'c2a6'!D78</f>
        <v>0.2</v>
      </c>
      <c r="P141" s="63" t="str">
        <f t="shared" si="17"/>
        <v/>
      </c>
      <c r="Q141" s="319" t="str">
        <f t="shared" si="12"/>
        <v/>
      </c>
      <c r="R141" s="67">
        <f>'c2a6'!E80</f>
        <v>0</v>
      </c>
      <c r="S141" s="72">
        <f>'c2a6'!G78</f>
        <v>0.2</v>
      </c>
      <c r="T141" s="63" t="str">
        <f t="shared" si="18"/>
        <v/>
      </c>
      <c r="U141" s="319" t="str">
        <f t="shared" si="13"/>
        <v/>
      </c>
      <c r="V141" s="67">
        <f>'c2a6'!H80</f>
        <v>0</v>
      </c>
      <c r="W141" s="72">
        <f>'c2a6'!J78</f>
        <v>0.2</v>
      </c>
      <c r="X141" s="63" t="str">
        <f t="shared" si="19"/>
        <v/>
      </c>
      <c r="Y141" s="319" t="str">
        <f t="shared" si="14"/>
        <v/>
      </c>
      <c r="Z141" s="67">
        <f>'c2a6'!K80</f>
        <v>0</v>
      </c>
      <c r="AA141" s="72">
        <f>'c2a6'!M78</f>
        <v>0.2</v>
      </c>
      <c r="AB141" s="63" t="str">
        <f t="shared" si="20"/>
        <v/>
      </c>
      <c r="AC141" s="319" t="str">
        <f t="shared" si="15"/>
        <v/>
      </c>
      <c r="AD141" s="67">
        <f>'c2a6'!N80</f>
        <v>5</v>
      </c>
      <c r="AE141" s="72">
        <f>'c2a6'!P78</f>
        <v>0.2</v>
      </c>
      <c r="AF141" s="63">
        <f t="shared" si="21"/>
        <v>5</v>
      </c>
      <c r="AG141" s="319">
        <f t="shared" si="22"/>
        <v>1</v>
      </c>
      <c r="AH141" s="325">
        <f t="shared" si="23"/>
        <v>1</v>
      </c>
      <c r="AI141" s="327">
        <f t="shared" si="16"/>
        <v>1</v>
      </c>
      <c r="AJ141" s="74">
        <f>'c2a6'!N80</f>
        <v>5</v>
      </c>
      <c r="AK141" s="74">
        <f>'c2a6'!O80</f>
        <v>0</v>
      </c>
      <c r="AL141" s="74">
        <f>'c2a6'!P80</f>
        <v>0</v>
      </c>
      <c r="AM141" s="73">
        <f>'c2a6'!Q80</f>
        <v>1</v>
      </c>
    </row>
    <row r="142" spans="2:39" ht="12" hidden="1" customHeight="1">
      <c r="B142" s="53"/>
      <c r="C142" s="53"/>
      <c r="D142" s="55"/>
      <c r="E142" s="55"/>
      <c r="F142" s="55"/>
      <c r="G142" s="96"/>
      <c r="H142" s="96"/>
      <c r="M142" s="67" t="s">
        <v>134</v>
      </c>
      <c r="N142" s="67">
        <f>'c2a7'!B80</f>
        <v>0</v>
      </c>
      <c r="O142" s="72">
        <f>'c2a7'!D78</f>
        <v>0.2</v>
      </c>
      <c r="P142" s="63" t="str">
        <f t="shared" si="17"/>
        <v/>
      </c>
      <c r="Q142" s="319" t="str">
        <f t="shared" si="12"/>
        <v/>
      </c>
      <c r="R142" s="67">
        <f>'c2a7'!E80</f>
        <v>0</v>
      </c>
      <c r="S142" s="72">
        <f>'c2a7'!G78</f>
        <v>0.2</v>
      </c>
      <c r="T142" s="63" t="str">
        <f t="shared" si="18"/>
        <v/>
      </c>
      <c r="U142" s="319" t="str">
        <f t="shared" si="13"/>
        <v/>
      </c>
      <c r="V142" s="67">
        <f>'c2a7'!H80</f>
        <v>0</v>
      </c>
      <c r="W142" s="72">
        <f>'c2a7'!J78</f>
        <v>0.2</v>
      </c>
      <c r="X142" s="63" t="str">
        <f t="shared" si="19"/>
        <v/>
      </c>
      <c r="Y142" s="319" t="str">
        <f t="shared" si="14"/>
        <v/>
      </c>
      <c r="Z142" s="67">
        <f>'c2a7'!K80</f>
        <v>0</v>
      </c>
      <c r="AA142" s="72">
        <f>'c2a7'!M78</f>
        <v>0.2</v>
      </c>
      <c r="AB142" s="63" t="str">
        <f t="shared" si="20"/>
        <v/>
      </c>
      <c r="AC142" s="319" t="str">
        <f t="shared" si="15"/>
        <v/>
      </c>
      <c r="AD142" s="67">
        <f>'c2a7'!N80</f>
        <v>5</v>
      </c>
      <c r="AE142" s="72">
        <f>'c2a7'!P78</f>
        <v>0.2</v>
      </c>
      <c r="AF142" s="63">
        <f t="shared" si="21"/>
        <v>5</v>
      </c>
      <c r="AG142" s="319">
        <f t="shared" si="22"/>
        <v>1</v>
      </c>
      <c r="AH142" s="325">
        <f t="shared" si="23"/>
        <v>1</v>
      </c>
      <c r="AI142" s="327">
        <f t="shared" ref="AI142:AI145" si="24">O142+S142+W142+AA142+AE142</f>
        <v>1</v>
      </c>
      <c r="AJ142" s="74">
        <f>'c2a7'!N80</f>
        <v>5</v>
      </c>
      <c r="AK142" s="74">
        <f>'c2a7'!O80</f>
        <v>0</v>
      </c>
      <c r="AL142" s="74">
        <f>'c2a7'!P80</f>
        <v>0</v>
      </c>
      <c r="AM142" s="73">
        <f>'c2a7'!Q80</f>
        <v>1</v>
      </c>
    </row>
    <row r="143" spans="2:39" ht="12" hidden="1" customHeight="1">
      <c r="B143" s="53"/>
      <c r="C143" s="53"/>
      <c r="D143" s="55"/>
      <c r="E143" s="55"/>
      <c r="F143" s="55"/>
      <c r="G143" s="96"/>
      <c r="H143" s="96"/>
      <c r="M143" s="67" t="s">
        <v>135</v>
      </c>
      <c r="N143" s="67">
        <f>'c2a8'!B80</f>
        <v>0</v>
      </c>
      <c r="O143" s="72">
        <f>'c2a8'!D78</f>
        <v>0.2</v>
      </c>
      <c r="P143" s="63" t="str">
        <f t="shared" si="17"/>
        <v/>
      </c>
      <c r="Q143" s="319" t="str">
        <f t="shared" si="12"/>
        <v/>
      </c>
      <c r="R143" s="67">
        <f>'c2a8'!E80</f>
        <v>0</v>
      </c>
      <c r="S143" s="72">
        <f>'c2a8'!G78</f>
        <v>0.2</v>
      </c>
      <c r="T143" s="63" t="str">
        <f t="shared" si="18"/>
        <v/>
      </c>
      <c r="U143" s="319" t="str">
        <f t="shared" si="13"/>
        <v/>
      </c>
      <c r="V143" s="67">
        <f>'c2a8'!H80</f>
        <v>0</v>
      </c>
      <c r="W143" s="72">
        <f>'c2a8'!J78</f>
        <v>0.2</v>
      </c>
      <c r="X143" s="63" t="str">
        <f t="shared" si="19"/>
        <v/>
      </c>
      <c r="Y143" s="319" t="str">
        <f t="shared" si="14"/>
        <v/>
      </c>
      <c r="Z143" s="67">
        <f>'c2a8'!K80</f>
        <v>0</v>
      </c>
      <c r="AA143" s="72">
        <f>'c2a8'!M78</f>
        <v>0.2</v>
      </c>
      <c r="AB143" s="63" t="str">
        <f t="shared" si="20"/>
        <v/>
      </c>
      <c r="AC143" s="319" t="str">
        <f t="shared" si="15"/>
        <v/>
      </c>
      <c r="AD143" s="67">
        <f>'c2a8'!N80</f>
        <v>5</v>
      </c>
      <c r="AE143" s="72">
        <f>'c2a8'!P78</f>
        <v>0.2</v>
      </c>
      <c r="AF143" s="63">
        <f t="shared" si="21"/>
        <v>5</v>
      </c>
      <c r="AG143" s="319">
        <f t="shared" si="22"/>
        <v>1</v>
      </c>
      <c r="AH143" s="325">
        <f t="shared" si="23"/>
        <v>1</v>
      </c>
      <c r="AI143" s="327">
        <f t="shared" si="24"/>
        <v>1</v>
      </c>
      <c r="AJ143" s="74">
        <f>'c2a8'!N80</f>
        <v>5</v>
      </c>
      <c r="AK143" s="74">
        <f>'c2a8'!O80</f>
        <v>0</v>
      </c>
      <c r="AL143" s="74">
        <f>'c2a8'!P80</f>
        <v>0</v>
      </c>
      <c r="AM143" s="73">
        <f>'c2a8'!Q80</f>
        <v>1</v>
      </c>
    </row>
    <row r="144" spans="2:39" ht="12" hidden="1" customHeight="1">
      <c r="B144" s="53"/>
      <c r="C144" s="53"/>
      <c r="D144" s="55"/>
      <c r="E144" s="55"/>
      <c r="F144" s="55"/>
      <c r="G144" s="96"/>
      <c r="H144" s="96"/>
      <c r="M144" s="67" t="s">
        <v>136</v>
      </c>
      <c r="N144" s="67">
        <f>'c2a9'!B80</f>
        <v>0</v>
      </c>
      <c r="O144" s="72">
        <f>'c2a9'!D78</f>
        <v>0.2</v>
      </c>
      <c r="P144" s="63" t="str">
        <f t="shared" si="17"/>
        <v/>
      </c>
      <c r="Q144" s="319" t="str">
        <f t="shared" si="12"/>
        <v/>
      </c>
      <c r="R144" s="67">
        <f>'c2a9'!E80</f>
        <v>0</v>
      </c>
      <c r="S144" s="72">
        <f>'c2a9'!G78</f>
        <v>0.2</v>
      </c>
      <c r="T144" s="63" t="str">
        <f t="shared" si="18"/>
        <v/>
      </c>
      <c r="U144" s="319" t="str">
        <f t="shared" si="13"/>
        <v/>
      </c>
      <c r="V144" s="67">
        <f>'c2a9'!H80</f>
        <v>0</v>
      </c>
      <c r="W144" s="72">
        <f>'c2a9'!J78</f>
        <v>0.2</v>
      </c>
      <c r="X144" s="63" t="str">
        <f t="shared" si="19"/>
        <v/>
      </c>
      <c r="Y144" s="319" t="str">
        <f t="shared" si="14"/>
        <v/>
      </c>
      <c r="Z144" s="67">
        <f>'c2a9'!K80</f>
        <v>0</v>
      </c>
      <c r="AA144" s="72">
        <f>'c2a9'!M78</f>
        <v>0.2</v>
      </c>
      <c r="AB144" s="63" t="str">
        <f t="shared" si="20"/>
        <v/>
      </c>
      <c r="AC144" s="319" t="str">
        <f t="shared" si="15"/>
        <v/>
      </c>
      <c r="AD144" s="67">
        <f>'c2a9'!N80</f>
        <v>5</v>
      </c>
      <c r="AE144" s="72">
        <f>'c2a9'!P78</f>
        <v>0.2</v>
      </c>
      <c r="AF144" s="63">
        <f t="shared" si="21"/>
        <v>5</v>
      </c>
      <c r="AG144" s="319">
        <f t="shared" si="22"/>
        <v>1</v>
      </c>
      <c r="AH144" s="325">
        <f t="shared" si="23"/>
        <v>1</v>
      </c>
      <c r="AI144" s="327">
        <f t="shared" si="24"/>
        <v>1</v>
      </c>
      <c r="AJ144" s="74">
        <f>'c2a9'!N80</f>
        <v>5</v>
      </c>
      <c r="AK144" s="74">
        <f>'c2a9'!O80</f>
        <v>0</v>
      </c>
      <c r="AL144" s="74">
        <f>'c2a9'!P80</f>
        <v>0</v>
      </c>
      <c r="AM144" s="73">
        <f>'c2a9'!Q80</f>
        <v>1</v>
      </c>
    </row>
    <row r="145" spans="2:39" ht="12" hidden="1" customHeight="1">
      <c r="B145" s="53"/>
      <c r="C145" s="53"/>
      <c r="D145" s="55"/>
      <c r="E145" s="55"/>
      <c r="F145" s="55"/>
      <c r="G145" s="96"/>
      <c r="H145" s="96"/>
      <c r="M145" s="67" t="s">
        <v>137</v>
      </c>
      <c r="N145" s="67">
        <f>'c2a10'!B80</f>
        <v>0</v>
      </c>
      <c r="O145" s="72">
        <f>'c2a10'!D78</f>
        <v>0.2</v>
      </c>
      <c r="P145" s="63" t="str">
        <f t="shared" si="17"/>
        <v/>
      </c>
      <c r="Q145" s="319" t="str">
        <f t="shared" si="12"/>
        <v/>
      </c>
      <c r="R145" s="67">
        <f>'c1a10'!E80</f>
        <v>0</v>
      </c>
      <c r="S145" s="72">
        <f>'c2a10'!G78</f>
        <v>0.2</v>
      </c>
      <c r="T145" s="63" t="str">
        <f t="shared" si="18"/>
        <v/>
      </c>
      <c r="U145" s="319" t="str">
        <f>IF(R145*S145=0,"",R145*S145)</f>
        <v/>
      </c>
      <c r="V145" s="67">
        <f>'c2a10'!H80</f>
        <v>0</v>
      </c>
      <c r="W145" s="72">
        <f>'c2a10'!J78</f>
        <v>0.2</v>
      </c>
      <c r="X145" s="63" t="str">
        <f t="shared" si="19"/>
        <v/>
      </c>
      <c r="Y145" s="319" t="str">
        <f t="shared" si="14"/>
        <v/>
      </c>
      <c r="Z145" s="67">
        <f>'c2a10'!K80</f>
        <v>0</v>
      </c>
      <c r="AA145" s="72">
        <f>'c2a10'!M78</f>
        <v>0.2</v>
      </c>
      <c r="AB145" s="63" t="str">
        <f t="shared" si="20"/>
        <v/>
      </c>
      <c r="AC145" s="319" t="str">
        <f t="shared" si="15"/>
        <v/>
      </c>
      <c r="AD145" s="67">
        <f>'c2a10'!N80</f>
        <v>5</v>
      </c>
      <c r="AE145" s="72">
        <f>'c2a10'!P78</f>
        <v>0.2</v>
      </c>
      <c r="AF145" s="63">
        <f t="shared" si="21"/>
        <v>5</v>
      </c>
      <c r="AG145" s="319">
        <f t="shared" si="22"/>
        <v>1</v>
      </c>
      <c r="AH145" s="325">
        <f t="shared" si="23"/>
        <v>1</v>
      </c>
      <c r="AI145" s="327">
        <f t="shared" si="24"/>
        <v>1</v>
      </c>
      <c r="AJ145" s="74">
        <f>'c2a10'!N80</f>
        <v>5</v>
      </c>
      <c r="AK145" s="74">
        <f>'c2a10'!O80</f>
        <v>0</v>
      </c>
      <c r="AL145" s="74">
        <f>'c2a10'!P80</f>
        <v>0</v>
      </c>
      <c r="AM145" s="73">
        <f>'c2a10'!Q80</f>
        <v>1</v>
      </c>
    </row>
    <row r="146" spans="2:39" ht="12" hidden="1" customHeight="1" thickBot="1">
      <c r="B146" s="53"/>
      <c r="C146" s="53"/>
      <c r="D146" s="55"/>
      <c r="E146" s="55"/>
      <c r="F146" s="55"/>
      <c r="G146" s="96"/>
      <c r="H146" s="96"/>
      <c r="M146" s="67" t="s">
        <v>175</v>
      </c>
      <c r="N146" s="314">
        <f>(N136*O136+N137*O137+N138*O138+N139*O139+N140*O140+N141*O141+N142*O142+N143*O143+N144*O144+N145*O145)/SUM(O136:O145)</f>
        <v>0</v>
      </c>
      <c r="O146" s="315">
        <f>AVERAGE(O136:O145)</f>
        <v>0.19999999999999998</v>
      </c>
      <c r="P146" s="317" t="e">
        <f>AVERAGE(P136:P145)</f>
        <v>#DIV/0!</v>
      </c>
      <c r="Q146" s="320" t="e">
        <f>AVERAGE(Q136:Q145)</f>
        <v>#DIV/0!</v>
      </c>
      <c r="R146" s="322">
        <f>(R136*S136+R137*S137+R138*S138+R139*S139+R140*S140+R141*S141+R142*S142+R143*S143+R144*S144+R145*S145)/SUM(S136:S145)</f>
        <v>0</v>
      </c>
      <c r="S146" s="323">
        <f>AVERAGE(S136:S145)</f>
        <v>0.19999999999999998</v>
      </c>
      <c r="T146" s="323" t="e">
        <f>AVERAGE(T136:T145)</f>
        <v>#DIV/0!</v>
      </c>
      <c r="U146" s="324" t="e">
        <f>AVERAGE(U136:U145)</f>
        <v>#DIV/0!</v>
      </c>
      <c r="V146" s="322">
        <f>(V136*W136+V137*W137+V138*W138+V139*W139+V140*W140+V141*W141+V142*W142+V143*W143+V144*W144+V145*W145)/SUM(W136:W145)</f>
        <v>0</v>
      </c>
      <c r="W146" s="323">
        <f>AVERAGE(W136:W145)</f>
        <v>0.19999999999999998</v>
      </c>
      <c r="X146" s="323" t="e">
        <f>AVERAGE(X136:X145)</f>
        <v>#DIV/0!</v>
      </c>
      <c r="Y146" s="324" t="e">
        <f>AVERAGE(Y136:Y145)</f>
        <v>#DIV/0!</v>
      </c>
      <c r="Z146" s="322">
        <f>(Z136*AA136+Z137*AA137+Z138*AA138+Z139*AA139+Z140*AA140+Z141*AA141+Z142*AA142+Z143*AA143+Z144*AA144+Z145*AA145)/SUM(AA136:AA145)</f>
        <v>0</v>
      </c>
      <c r="AA146" s="323">
        <f>AVERAGE(AA136:AA145)</f>
        <v>0.19999999999999998</v>
      </c>
      <c r="AB146" s="323" t="e">
        <f>AVERAGE(AB136:AB145)</f>
        <v>#DIV/0!</v>
      </c>
      <c r="AC146" s="324" t="e">
        <f>AVERAGE(AC136:AC145)</f>
        <v>#DIV/0!</v>
      </c>
      <c r="AD146" s="322">
        <f>(AD136*AE136+AD137*AE137+AD138*AE138+AD139*AE139+AD140*AE140+AD141*AE141+AD142*AE142+AD143*AE143+AD144*AE144+AD145*AE145)/SUM(AE136:AE145)</f>
        <v>5.0000000000000009</v>
      </c>
      <c r="AE146" s="323">
        <f>AVERAGE(AE136:AE145)</f>
        <v>0.19999999999999998</v>
      </c>
      <c r="AF146" s="323">
        <f>AVERAGE(AF136:AF145)</f>
        <v>5</v>
      </c>
      <c r="AG146" s="324">
        <f>AVERAGE(AG136:AG145)</f>
        <v>1</v>
      </c>
      <c r="AH146" s="309"/>
      <c r="AI146" s="325" t="e">
        <f>(AH136*AI136+AH137*AI137+AH138*AI138+AH139*AI139+AH140*AI140+AH141*AI141+AH142*AI142+AH143*AI143+AH144*AI144+AH145*AI145)/SUM(AI136:AI145)</f>
        <v>#VALUE!</v>
      </c>
      <c r="AJ146" s="74"/>
      <c r="AK146" s="74"/>
      <c r="AL146" s="74"/>
      <c r="AM146" s="73"/>
    </row>
    <row r="147" spans="2:39" ht="12" hidden="1" customHeight="1">
      <c r="B147" s="53"/>
      <c r="C147" s="53"/>
      <c r="D147" s="55"/>
      <c r="E147" s="55"/>
      <c r="F147" s="55"/>
      <c r="G147" s="96"/>
      <c r="H147" s="96"/>
      <c r="M147" s="67"/>
      <c r="N147" s="63"/>
      <c r="O147" s="72"/>
      <c r="Q147" s="72"/>
      <c r="R147" s="63"/>
      <c r="S147" s="72"/>
      <c r="U147" s="56"/>
      <c r="V147" s="63"/>
      <c r="W147" s="72"/>
      <c r="Y147" s="56"/>
      <c r="Z147" s="63"/>
      <c r="AA147" s="72"/>
      <c r="AC147" s="56"/>
      <c r="AD147" s="63"/>
      <c r="AE147" s="72"/>
      <c r="AG147" s="56"/>
      <c r="AH147" s="325">
        <f>N146*O146+R146*S146+V146*W146+Z146*AA146+AD146*AE146</f>
        <v>1</v>
      </c>
      <c r="AI147" s="327"/>
      <c r="AJ147" s="74"/>
      <c r="AK147" s="74"/>
      <c r="AL147" s="74"/>
      <c r="AM147" s="73">
        <f>'c1a1'!R78</f>
        <v>0</v>
      </c>
    </row>
    <row r="148" spans="2:39" ht="12.75" hidden="1" customHeight="1" thickBot="1">
      <c r="B148" s="53"/>
      <c r="C148" s="53"/>
      <c r="D148" s="55"/>
      <c r="E148" s="55"/>
      <c r="F148" s="55"/>
      <c r="G148" s="96"/>
      <c r="H148" s="96"/>
      <c r="M148" s="75"/>
      <c r="N148" s="76"/>
      <c r="O148" s="77"/>
      <c r="Q148" s="77"/>
      <c r="R148" s="76"/>
      <c r="S148" s="77"/>
      <c r="U148" s="69"/>
      <c r="V148" s="76"/>
      <c r="W148" s="77"/>
      <c r="Y148" s="69"/>
      <c r="Z148" s="76"/>
      <c r="AA148" s="77"/>
      <c r="AC148" s="69"/>
      <c r="AD148" s="76"/>
      <c r="AE148" s="77"/>
      <c r="AG148" s="69"/>
      <c r="AH148" s="328"/>
      <c r="AI148" s="329" t="e">
        <f>IF(AI146=AH147,"","ERRO!")</f>
        <v>#VALUE!</v>
      </c>
      <c r="AJ148" s="79"/>
      <c r="AK148" s="79"/>
      <c r="AL148" s="79"/>
      <c r="AM148" s="78"/>
    </row>
    <row r="149" spans="2:39" ht="12.75" hidden="1" customHeight="1" thickBot="1">
      <c r="B149" s="53"/>
      <c r="C149" s="53"/>
      <c r="D149" s="55"/>
      <c r="E149" s="55"/>
      <c r="F149" s="55"/>
      <c r="G149" s="96"/>
      <c r="H149" s="96"/>
      <c r="M149" s="75"/>
      <c r="N149" s="76"/>
      <c r="O149" s="77"/>
      <c r="Q149" s="77"/>
      <c r="R149" s="76"/>
      <c r="S149" s="77"/>
      <c r="U149" s="69"/>
      <c r="V149" s="76"/>
      <c r="W149" s="77"/>
      <c r="Y149" s="69"/>
      <c r="Z149" s="76"/>
      <c r="AA149" s="77"/>
      <c r="AC149" s="69"/>
      <c r="AD149" s="76"/>
      <c r="AE149" s="77"/>
      <c r="AG149" s="69"/>
      <c r="AH149" s="80"/>
      <c r="AI149" s="69"/>
      <c r="AJ149" s="69"/>
      <c r="AK149" s="69"/>
      <c r="AL149" s="69"/>
      <c r="AM149" s="71"/>
    </row>
    <row r="150" spans="2:39" ht="12" hidden="1" customHeight="1">
      <c r="B150" s="53"/>
      <c r="C150" s="53"/>
      <c r="D150" s="55"/>
      <c r="E150" s="55"/>
      <c r="F150" s="55"/>
      <c r="G150" s="96"/>
      <c r="H150" s="96"/>
      <c r="M150" s="55" t="s">
        <v>115</v>
      </c>
      <c r="AH150" s="81"/>
      <c r="AM150" s="82"/>
    </row>
    <row r="151" spans="2:39" ht="12" hidden="1" customHeight="1">
      <c r="B151" s="53"/>
      <c r="C151" s="53"/>
      <c r="D151" s="55"/>
      <c r="E151" s="55"/>
      <c r="F151" s="55"/>
      <c r="G151" s="96"/>
      <c r="H151" s="96"/>
      <c r="M151" s="89" t="s">
        <v>91</v>
      </c>
      <c r="N151" s="63" t="s">
        <v>92</v>
      </c>
      <c r="O151" s="89" t="s">
        <v>93</v>
      </c>
      <c r="Q151" s="89"/>
      <c r="R151" s="89" t="s">
        <v>94</v>
      </c>
      <c r="S151" s="89" t="s">
        <v>95</v>
      </c>
      <c r="U151" s="89"/>
      <c r="V151" s="89" t="s">
        <v>96</v>
      </c>
      <c r="W151" s="89" t="s">
        <v>97</v>
      </c>
      <c r="Y151" s="89"/>
      <c r="Z151" s="89" t="s">
        <v>98</v>
      </c>
      <c r="AA151" s="89" t="s">
        <v>99</v>
      </c>
      <c r="AC151" s="89"/>
      <c r="AD151" s="89" t="s">
        <v>100</v>
      </c>
      <c r="AE151" s="89" t="s">
        <v>101</v>
      </c>
      <c r="AG151" s="89"/>
      <c r="AH151" s="89" t="s">
        <v>102</v>
      </c>
      <c r="AI151" s="310" t="s">
        <v>29</v>
      </c>
      <c r="AJ151" s="89"/>
    </row>
    <row r="152" spans="2:39" ht="12" hidden="1" customHeight="1">
      <c r="B152" s="53"/>
      <c r="C152" s="53"/>
      <c r="D152" s="55"/>
      <c r="E152" s="55" t="s">
        <v>116</v>
      </c>
      <c r="F152" s="55"/>
      <c r="G152" s="96"/>
      <c r="H152" s="96"/>
      <c r="M152" s="89">
        <f>'c2a1'!C47</f>
        <v>0</v>
      </c>
      <c r="N152" s="63">
        <f>'c2a1'!D47</f>
        <v>0</v>
      </c>
      <c r="O152" s="89">
        <f>'c2a1'!E47</f>
        <v>0</v>
      </c>
      <c r="Q152" s="89"/>
      <c r="R152" s="89">
        <f>'c2a1'!F47</f>
        <v>0</v>
      </c>
      <c r="S152" s="89">
        <f>'c2a1'!G47</f>
        <v>0</v>
      </c>
      <c r="U152" s="89"/>
      <c r="V152" s="89">
        <f>'c2a1'!H47</f>
        <v>0</v>
      </c>
      <c r="W152" s="89">
        <f>'c2a1'!I47</f>
        <v>0</v>
      </c>
      <c r="Y152" s="89"/>
      <c r="Z152" s="89">
        <f>'c2a1'!J47</f>
        <v>0</v>
      </c>
      <c r="AA152" s="89">
        <f>'c2a1'!K47</f>
        <v>0</v>
      </c>
      <c r="AC152" s="89"/>
      <c r="AD152" s="89">
        <f>'c2a1'!L47</f>
        <v>0</v>
      </c>
      <c r="AE152" s="89">
        <f>'c2a1'!M47</f>
        <v>0</v>
      </c>
      <c r="AG152" s="89"/>
      <c r="AH152" s="89">
        <f>'c2a1'!N47</f>
        <v>0</v>
      </c>
      <c r="AI152" s="89">
        <f t="shared" ref="AI152:AI161" si="25">SUM(M152:AH152)</f>
        <v>0</v>
      </c>
      <c r="AJ152" s="89"/>
    </row>
    <row r="153" spans="2:39" ht="12" hidden="1" customHeight="1">
      <c r="B153" s="53"/>
      <c r="C153" s="53"/>
      <c r="D153" s="55"/>
      <c r="E153" s="55" t="s">
        <v>117</v>
      </c>
      <c r="F153" s="55"/>
      <c r="G153" s="96"/>
      <c r="H153" s="96"/>
      <c r="M153" s="89">
        <f>'c2a2'!C47</f>
        <v>0</v>
      </c>
      <c r="N153" s="63">
        <f>'c2a2'!D47</f>
        <v>0</v>
      </c>
      <c r="O153" s="89">
        <f>'c2a2'!E47</f>
        <v>0</v>
      </c>
      <c r="Q153" s="89"/>
      <c r="R153" s="89">
        <f>'c2a2'!F47</f>
        <v>0</v>
      </c>
      <c r="S153" s="89">
        <f>'c2a2'!G47</f>
        <v>0</v>
      </c>
      <c r="U153" s="89"/>
      <c r="V153" s="89">
        <f>'c2a2'!H47</f>
        <v>0</v>
      </c>
      <c r="W153" s="89">
        <f>'c2a2'!I47</f>
        <v>0</v>
      </c>
      <c r="Y153" s="89"/>
      <c r="Z153" s="89">
        <f>'c2a2'!J47</f>
        <v>0</v>
      </c>
      <c r="AA153" s="89">
        <f>'c2a2'!K47</f>
        <v>0</v>
      </c>
      <c r="AC153" s="89"/>
      <c r="AD153" s="89">
        <f>'c2a2'!L47</f>
        <v>0</v>
      </c>
      <c r="AE153" s="89">
        <f>'c2a2'!M47</f>
        <v>0</v>
      </c>
      <c r="AG153" s="89"/>
      <c r="AH153" s="89">
        <f>'c2a2'!N47</f>
        <v>0</v>
      </c>
      <c r="AI153" s="89">
        <f t="shared" si="25"/>
        <v>0</v>
      </c>
      <c r="AJ153" s="89"/>
    </row>
    <row r="154" spans="2:39" ht="12" hidden="1" customHeight="1">
      <c r="B154" s="53"/>
      <c r="C154" s="53"/>
      <c r="D154" s="55"/>
      <c r="E154" s="55" t="s">
        <v>118</v>
      </c>
      <c r="F154" s="55"/>
      <c r="G154" s="96"/>
      <c r="H154" s="96"/>
      <c r="M154" s="89">
        <f>'c2a3'!C47</f>
        <v>0</v>
      </c>
      <c r="N154" s="63">
        <f>'c2a3'!D47</f>
        <v>0</v>
      </c>
      <c r="O154" s="89">
        <f>'c2a3'!E47</f>
        <v>0</v>
      </c>
      <c r="Q154" s="89"/>
      <c r="R154" s="89">
        <f>'c2a3'!F47</f>
        <v>0</v>
      </c>
      <c r="S154" s="89">
        <f>'c2a3'!G47</f>
        <v>0</v>
      </c>
      <c r="U154" s="89"/>
      <c r="V154" s="89">
        <f>'c2a3'!H47</f>
        <v>0</v>
      </c>
      <c r="W154" s="89">
        <f>'c2a3'!I47</f>
        <v>0</v>
      </c>
      <c r="Y154" s="89"/>
      <c r="Z154" s="89">
        <f>'c2a3'!J47</f>
        <v>0</v>
      </c>
      <c r="AA154" s="89">
        <f>'c2a3'!K47</f>
        <v>0</v>
      </c>
      <c r="AC154" s="89"/>
      <c r="AD154" s="89">
        <f>'c2a3'!L47</f>
        <v>0</v>
      </c>
      <c r="AE154" s="89">
        <f>'c2a3'!M47</f>
        <v>0</v>
      </c>
      <c r="AG154" s="89"/>
      <c r="AH154" s="89">
        <f>'c2a3'!N47</f>
        <v>0</v>
      </c>
      <c r="AI154" s="89">
        <f t="shared" si="25"/>
        <v>0</v>
      </c>
      <c r="AJ154" s="89"/>
    </row>
    <row r="155" spans="2:39" ht="12" hidden="1" customHeight="1">
      <c r="B155" s="53"/>
      <c r="C155" s="53"/>
      <c r="D155" s="55"/>
      <c r="E155" s="55" t="s">
        <v>119</v>
      </c>
      <c r="F155" s="55"/>
      <c r="G155" s="96"/>
      <c r="H155" s="96"/>
      <c r="M155" s="89">
        <f>'c2a4'!C47</f>
        <v>0</v>
      </c>
      <c r="N155" s="63">
        <f>'c2a4'!D47</f>
        <v>0</v>
      </c>
      <c r="O155" s="89">
        <f>'c2a4'!E47</f>
        <v>0</v>
      </c>
      <c r="Q155" s="89"/>
      <c r="R155" s="89">
        <f>'c2a4'!F47</f>
        <v>0</v>
      </c>
      <c r="S155" s="89">
        <f>'c2a4'!G47</f>
        <v>0</v>
      </c>
      <c r="U155" s="89"/>
      <c r="V155" s="89">
        <f>'c2a4'!H47</f>
        <v>0</v>
      </c>
      <c r="W155" s="89">
        <f>'c2a4'!I47</f>
        <v>0</v>
      </c>
      <c r="Y155" s="89"/>
      <c r="Z155" s="89">
        <f>'c2a4'!J47</f>
        <v>0</v>
      </c>
      <c r="AA155" s="89">
        <f>'c2a4'!K47</f>
        <v>0</v>
      </c>
      <c r="AC155" s="89"/>
      <c r="AD155" s="89">
        <f>'c2a4'!L47</f>
        <v>0</v>
      </c>
      <c r="AE155" s="89">
        <f>'c2a4'!M47</f>
        <v>0</v>
      </c>
      <c r="AG155" s="89"/>
      <c r="AH155" s="89">
        <f>'c2a4'!N47</f>
        <v>0</v>
      </c>
      <c r="AI155" s="89">
        <f t="shared" si="25"/>
        <v>0</v>
      </c>
      <c r="AJ155" s="89"/>
    </row>
    <row r="156" spans="2:39" ht="12" hidden="1" customHeight="1">
      <c r="B156" s="53"/>
      <c r="C156" s="53"/>
      <c r="D156" s="55"/>
      <c r="E156" s="55" t="s">
        <v>120</v>
      </c>
      <c r="F156" s="55"/>
      <c r="G156" s="96"/>
      <c r="H156" s="96"/>
      <c r="M156" s="89">
        <f>'c2a5'!C47</f>
        <v>0</v>
      </c>
      <c r="N156" s="63">
        <f>'c2a5'!D47</f>
        <v>0</v>
      </c>
      <c r="O156" s="89">
        <f>'c2a5'!E47</f>
        <v>0</v>
      </c>
      <c r="Q156" s="89"/>
      <c r="R156" s="89">
        <f>'c2a5'!F47</f>
        <v>0</v>
      </c>
      <c r="S156" s="89">
        <f>'c2a5'!G47</f>
        <v>0</v>
      </c>
      <c r="U156" s="89"/>
      <c r="V156" s="89">
        <f>'c2a5'!H47</f>
        <v>0</v>
      </c>
      <c r="W156" s="89">
        <f>'c2a5'!I47</f>
        <v>0</v>
      </c>
      <c r="Y156" s="89"/>
      <c r="Z156" s="89">
        <f>'c2a5'!J47</f>
        <v>0</v>
      </c>
      <c r="AA156" s="89">
        <f>'c2a5'!K47</f>
        <v>0</v>
      </c>
      <c r="AC156" s="89"/>
      <c r="AD156" s="89">
        <f>'c2a5'!L47</f>
        <v>0</v>
      </c>
      <c r="AE156" s="89">
        <f>'c2a5'!M47</f>
        <v>0</v>
      </c>
      <c r="AG156" s="89"/>
      <c r="AH156" s="89">
        <f>'c2a5'!N47</f>
        <v>0</v>
      </c>
      <c r="AI156" s="89">
        <f t="shared" si="25"/>
        <v>0</v>
      </c>
      <c r="AJ156" s="89"/>
    </row>
    <row r="157" spans="2:39" ht="12" hidden="1" customHeight="1">
      <c r="B157" s="53"/>
      <c r="C157" s="53"/>
      <c r="D157" s="55"/>
      <c r="E157" s="55" t="s">
        <v>121</v>
      </c>
      <c r="F157" s="55"/>
      <c r="G157" s="96"/>
      <c r="H157" s="96"/>
      <c r="M157" s="89">
        <f>'c2a6'!C47</f>
        <v>0</v>
      </c>
      <c r="N157" s="63">
        <f>'c2a6'!D47</f>
        <v>0</v>
      </c>
      <c r="O157" s="89">
        <f>'c2a6'!E47</f>
        <v>0</v>
      </c>
      <c r="Q157" s="89"/>
      <c r="R157" s="89">
        <f>'c2a6'!F47</f>
        <v>0</v>
      </c>
      <c r="S157" s="89">
        <f>'c2a6'!G47</f>
        <v>0</v>
      </c>
      <c r="U157" s="89"/>
      <c r="V157" s="89">
        <f>'c2a6'!H47</f>
        <v>0</v>
      </c>
      <c r="W157" s="89">
        <f>'c2a6'!I47</f>
        <v>0</v>
      </c>
      <c r="Y157" s="89"/>
      <c r="Z157" s="89">
        <f>'c2a6'!J47</f>
        <v>0</v>
      </c>
      <c r="AA157" s="89">
        <f>'c2a6'!K47</f>
        <v>0</v>
      </c>
      <c r="AC157" s="89"/>
      <c r="AD157" s="89">
        <f>'c2a6'!L47</f>
        <v>0</v>
      </c>
      <c r="AE157" s="89">
        <f>'c2a6'!M47</f>
        <v>0</v>
      </c>
      <c r="AG157" s="89"/>
      <c r="AH157" s="89">
        <f>'c2a6'!N47</f>
        <v>0</v>
      </c>
      <c r="AI157" s="89">
        <f t="shared" si="25"/>
        <v>0</v>
      </c>
      <c r="AJ157" s="89"/>
    </row>
    <row r="158" spans="2:39" ht="12" hidden="1" customHeight="1">
      <c r="B158" s="53"/>
      <c r="C158" s="53"/>
      <c r="D158" s="53"/>
      <c r="E158" s="55" t="s">
        <v>122</v>
      </c>
      <c r="F158" s="55"/>
      <c r="G158" s="96"/>
      <c r="H158" s="96"/>
      <c r="M158" s="89">
        <f>'c2a7'!C47</f>
        <v>0</v>
      </c>
      <c r="N158" s="63">
        <f>'c2a7'!D47</f>
        <v>0</v>
      </c>
      <c r="O158" s="89">
        <f>'c2a7'!E47</f>
        <v>0</v>
      </c>
      <c r="Q158" s="89"/>
      <c r="R158" s="89">
        <f>'c2a7'!F47</f>
        <v>0</v>
      </c>
      <c r="S158" s="89">
        <f>'c2a7'!G47</f>
        <v>0</v>
      </c>
      <c r="U158" s="89"/>
      <c r="V158" s="89">
        <f>'c2a7'!H47</f>
        <v>0</v>
      </c>
      <c r="W158" s="89">
        <f>'c2a7'!I47</f>
        <v>0</v>
      </c>
      <c r="Y158" s="89"/>
      <c r="Z158" s="89">
        <f>'c2a7'!J47</f>
        <v>0</v>
      </c>
      <c r="AA158" s="89">
        <f>'c2a7'!K47</f>
        <v>0</v>
      </c>
      <c r="AC158" s="89"/>
      <c r="AD158" s="89">
        <f>'c2a7'!L47</f>
        <v>0</v>
      </c>
      <c r="AE158" s="89">
        <f>'c2a7'!M47</f>
        <v>0</v>
      </c>
      <c r="AG158" s="89"/>
      <c r="AH158" s="89">
        <f>'c2a7'!N47</f>
        <v>0</v>
      </c>
      <c r="AI158" s="89">
        <f t="shared" si="25"/>
        <v>0</v>
      </c>
      <c r="AJ158" s="89"/>
    </row>
    <row r="159" spans="2:39" ht="12" hidden="1" customHeight="1">
      <c r="B159" s="53"/>
      <c r="C159" s="53"/>
      <c r="D159" s="53"/>
      <c r="E159" s="55" t="s">
        <v>123</v>
      </c>
      <c r="F159" s="55"/>
      <c r="G159" s="96"/>
      <c r="H159" s="96"/>
      <c r="M159" s="89">
        <f>'c2a8'!C47</f>
        <v>0</v>
      </c>
      <c r="N159" s="63">
        <f>'c2a8'!D47</f>
        <v>0</v>
      </c>
      <c r="O159" s="89">
        <f>'c2a8'!E47</f>
        <v>0</v>
      </c>
      <c r="Q159" s="89"/>
      <c r="R159" s="89">
        <f>'c2a8'!F47</f>
        <v>0</v>
      </c>
      <c r="S159" s="89">
        <f>'c2a8'!G47</f>
        <v>0</v>
      </c>
      <c r="U159" s="89"/>
      <c r="V159" s="89">
        <f>'c2a8'!H47</f>
        <v>0</v>
      </c>
      <c r="W159" s="89">
        <f>'c2a8'!I47</f>
        <v>0</v>
      </c>
      <c r="Y159" s="89"/>
      <c r="Z159" s="89">
        <f>'c2a8'!J47</f>
        <v>0</v>
      </c>
      <c r="AA159" s="89">
        <f>'c2a8'!K47</f>
        <v>0</v>
      </c>
      <c r="AC159" s="89"/>
      <c r="AD159" s="89">
        <f>'c2a8'!L47</f>
        <v>0</v>
      </c>
      <c r="AE159" s="89">
        <f>'c2a8'!M47</f>
        <v>0</v>
      </c>
      <c r="AG159" s="89"/>
      <c r="AH159" s="89">
        <f>'c2a8'!N47</f>
        <v>0</v>
      </c>
      <c r="AI159" s="89">
        <f t="shared" si="25"/>
        <v>0</v>
      </c>
      <c r="AJ159" s="89">
        <f>'c1a1'!O78</f>
        <v>0</v>
      </c>
      <c r="AL159" s="55" t="str">
        <f>'c1a1'!Q78</f>
        <v>Nota final</v>
      </c>
    </row>
    <row r="160" spans="2:39" ht="12" hidden="1" customHeight="1">
      <c r="B160" s="53"/>
      <c r="C160" s="53"/>
      <c r="D160" s="53"/>
      <c r="E160" s="55" t="s">
        <v>124</v>
      </c>
      <c r="F160" s="55"/>
      <c r="G160" s="96"/>
      <c r="H160" s="96"/>
      <c r="M160" s="89">
        <f>'c2a9'!C47</f>
        <v>0</v>
      </c>
      <c r="N160" s="63">
        <f>'c2a9'!D47</f>
        <v>0</v>
      </c>
      <c r="O160" s="89">
        <f>'c2a9'!E47</f>
        <v>0</v>
      </c>
      <c r="Q160" s="89"/>
      <c r="R160" s="89">
        <f>'c2a9'!F47</f>
        <v>0</v>
      </c>
      <c r="S160" s="89">
        <f>'c2a9'!G47</f>
        <v>0</v>
      </c>
      <c r="U160" s="89"/>
      <c r="V160" s="89">
        <f>'c2a9'!H47</f>
        <v>0</v>
      </c>
      <c r="W160" s="89">
        <f>'c2a9'!I47</f>
        <v>0</v>
      </c>
      <c r="Y160" s="89"/>
      <c r="Z160" s="89">
        <f>'c2a9'!J47</f>
        <v>0</v>
      </c>
      <c r="AA160" s="89">
        <f>'c2a9'!K47</f>
        <v>0</v>
      </c>
      <c r="AC160" s="89"/>
      <c r="AD160" s="89">
        <f>'c2a9'!L47</f>
        <v>0</v>
      </c>
      <c r="AE160" s="89">
        <f>'c2a9'!M47</f>
        <v>0</v>
      </c>
      <c r="AG160" s="89"/>
      <c r="AH160" s="89">
        <f>'c2a9'!N47</f>
        <v>0</v>
      </c>
      <c r="AI160" s="89">
        <f t="shared" si="25"/>
        <v>0</v>
      </c>
      <c r="AJ160" s="89">
        <f>'c1a2'!O78</f>
        <v>0</v>
      </c>
      <c r="AL160" s="55" t="str">
        <f>'c1a2'!Q78</f>
        <v>Nota final</v>
      </c>
    </row>
    <row r="161" spans="2:38" ht="12" hidden="1" customHeight="1">
      <c r="B161" s="53"/>
      <c r="C161" s="53"/>
      <c r="D161" s="53"/>
      <c r="E161" s="55" t="s">
        <v>125</v>
      </c>
      <c r="F161" s="55"/>
      <c r="G161" s="96"/>
      <c r="H161" s="96"/>
      <c r="M161" s="89">
        <f>'c2a10'!C47</f>
        <v>0</v>
      </c>
      <c r="N161" s="63">
        <f>'c2a10'!D47</f>
        <v>0</v>
      </c>
      <c r="O161" s="89">
        <f>'c2a10'!E47</f>
        <v>0</v>
      </c>
      <c r="Q161" s="89"/>
      <c r="R161" s="89">
        <f>'c2a10'!F47</f>
        <v>0</v>
      </c>
      <c r="S161" s="89">
        <f>'c2a10'!G47</f>
        <v>0</v>
      </c>
      <c r="U161" s="89"/>
      <c r="V161" s="89">
        <f>'c2a10'!H47</f>
        <v>0</v>
      </c>
      <c r="W161" s="89">
        <f>'c2a10'!I47</f>
        <v>0</v>
      </c>
      <c r="Y161" s="89"/>
      <c r="Z161" s="89">
        <f>'c2a10'!J47</f>
        <v>0</v>
      </c>
      <c r="AA161" s="89">
        <f>'c2a10'!K47</f>
        <v>0</v>
      </c>
      <c r="AC161" s="89"/>
      <c r="AD161" s="89">
        <f>'c2a10'!L47</f>
        <v>0</v>
      </c>
      <c r="AE161" s="89">
        <f>'c2a10'!M47</f>
        <v>0</v>
      </c>
      <c r="AG161" s="89"/>
      <c r="AH161" s="89">
        <f>'c2a10'!N47</f>
        <v>0</v>
      </c>
      <c r="AI161" s="89">
        <f t="shared" si="25"/>
        <v>0</v>
      </c>
      <c r="AJ161" s="89">
        <f>'c1a3'!O78</f>
        <v>0</v>
      </c>
      <c r="AL161" s="55" t="str">
        <f>'c1a3'!Q78</f>
        <v>Nota final</v>
      </c>
    </row>
    <row r="162" spans="2:38" ht="12" hidden="1" customHeight="1">
      <c r="B162" s="53"/>
      <c r="C162" s="53"/>
      <c r="D162" s="53"/>
      <c r="E162" s="55" t="s">
        <v>104</v>
      </c>
      <c r="F162" s="55"/>
      <c r="G162" s="96"/>
      <c r="H162" s="96"/>
      <c r="M162" s="89">
        <f>SUM(M152:M161)</f>
        <v>0</v>
      </c>
      <c r="N162" s="63">
        <f t="shared" ref="N162:O162" si="26">SUM(N152:N161)</f>
        <v>0</v>
      </c>
      <c r="O162" s="89">
        <f t="shared" si="26"/>
        <v>0</v>
      </c>
      <c r="Q162" s="89"/>
      <c r="R162" s="89">
        <f>SUM(R152:R161)</f>
        <v>0</v>
      </c>
      <c r="S162" s="89">
        <f>SUM(S152:S161)</f>
        <v>0</v>
      </c>
      <c r="U162" s="89"/>
      <c r="V162" s="89">
        <f>SUM(V152:V161)</f>
        <v>0</v>
      </c>
      <c r="W162" s="89">
        <f>SUM(W152:W161)</f>
        <v>0</v>
      </c>
      <c r="Y162" s="89"/>
      <c r="Z162" s="89">
        <f>SUM(Z152:Z161)</f>
        <v>0</v>
      </c>
      <c r="AA162" s="89">
        <f>SUM(AA152:AA161)</f>
        <v>0</v>
      </c>
      <c r="AC162" s="89"/>
      <c r="AD162" s="89">
        <f>SUM(AD152:AD161)</f>
        <v>0</v>
      </c>
      <c r="AE162" s="89">
        <f>SUM(AE152:AE161)</f>
        <v>0</v>
      </c>
      <c r="AG162" s="89"/>
      <c r="AH162" s="89">
        <f>SUM(AH152:AH161)</f>
        <v>0</v>
      </c>
      <c r="AI162" s="89">
        <f>SUM(AI152:AI161)</f>
        <v>0</v>
      </c>
      <c r="AJ162" s="311">
        <f>'c1a4'!O78</f>
        <v>0</v>
      </c>
      <c r="AL162" s="82" t="str">
        <f>'c1a4'!Q78</f>
        <v>Nota final</v>
      </c>
    </row>
    <row r="163" spans="2:38" ht="12" hidden="1" customHeight="1">
      <c r="B163" s="53"/>
      <c r="C163" s="53"/>
      <c r="D163" s="53"/>
      <c r="E163" s="55"/>
      <c r="F163" s="55"/>
      <c r="G163" s="96"/>
      <c r="H163" s="96"/>
      <c r="M163" s="89"/>
      <c r="N163" s="63"/>
      <c r="O163" s="89"/>
      <c r="Q163" s="89"/>
      <c r="R163" s="89"/>
      <c r="S163" s="89"/>
      <c r="U163" s="89"/>
      <c r="V163" s="89"/>
      <c r="W163" s="89"/>
      <c r="Y163" s="89"/>
      <c r="Z163" s="89"/>
      <c r="AA163" s="89"/>
      <c r="AC163" s="89"/>
      <c r="AD163" s="89"/>
      <c r="AE163" s="89"/>
      <c r="AG163" s="89"/>
      <c r="AH163" s="89"/>
      <c r="AI163" s="89"/>
      <c r="AJ163" s="311"/>
      <c r="AL163" s="82" t="str">
        <f>'c1a5'!Q78</f>
        <v>Nota final</v>
      </c>
    </row>
    <row r="164" spans="2:38" ht="12" hidden="1" customHeight="1">
      <c r="B164" s="53"/>
      <c r="C164" s="53"/>
      <c r="D164" s="53"/>
      <c r="E164" s="90"/>
      <c r="F164" s="55"/>
      <c r="G164" s="96"/>
      <c r="H164" s="96"/>
      <c r="M164" s="89"/>
      <c r="N164" s="63"/>
      <c r="O164" s="89"/>
      <c r="Q164" s="89"/>
      <c r="R164" s="89"/>
      <c r="S164" s="89"/>
      <c r="V164" s="89"/>
      <c r="W164" s="89"/>
      <c r="Z164" s="89"/>
      <c r="AA164" s="89"/>
      <c r="AD164" s="89"/>
      <c r="AE164" s="89"/>
      <c r="AH164" s="89"/>
      <c r="AI164" s="89"/>
      <c r="AJ164" s="82"/>
      <c r="AL164" s="82" t="str">
        <f>'c1a6'!Q78</f>
        <v>Nota final</v>
      </c>
    </row>
    <row r="165" spans="2:38" ht="12" hidden="1" customHeight="1">
      <c r="B165" s="53"/>
      <c r="C165" s="53"/>
      <c r="D165" s="53"/>
      <c r="E165" s="53"/>
      <c r="F165" s="90"/>
      <c r="G165" s="100"/>
      <c r="H165" s="100"/>
      <c r="I165" s="90"/>
      <c r="J165" s="90"/>
      <c r="K165" s="90"/>
      <c r="L165" s="90"/>
      <c r="M165" s="91"/>
      <c r="N165" s="118"/>
      <c r="O165" s="91"/>
      <c r="Q165" s="91"/>
      <c r="R165" s="91"/>
      <c r="S165" s="91"/>
      <c r="V165" s="91"/>
      <c r="W165" s="91"/>
      <c r="Y165" s="91"/>
      <c r="Z165" s="91"/>
      <c r="AA165" s="91"/>
      <c r="AC165" s="91"/>
      <c r="AD165" s="91"/>
      <c r="AE165" s="92"/>
      <c r="AH165" s="82"/>
      <c r="AJ165" s="82" t="str">
        <f>'c1a7'!Q78</f>
        <v>Nota final</v>
      </c>
    </row>
    <row r="166" spans="2:38" ht="12" hidden="1" customHeight="1">
      <c r="B166" s="53"/>
      <c r="C166" s="53"/>
      <c r="D166" s="53"/>
      <c r="E166" s="53"/>
      <c r="F166" s="53"/>
      <c r="G166" s="53"/>
      <c r="H166" s="53"/>
      <c r="N166" s="107"/>
      <c r="Q166" s="82"/>
      <c r="R166" s="82"/>
      <c r="V166" s="82"/>
      <c r="W166" s="82"/>
      <c r="Z166" s="82"/>
      <c r="AA166" s="82"/>
      <c r="AD166" s="82"/>
      <c r="AE166" s="82"/>
      <c r="AH166" s="82"/>
    </row>
    <row r="167" spans="2:38" ht="12" hidden="1" customHeight="1">
      <c r="B167" s="53"/>
      <c r="C167" s="53"/>
      <c r="D167" s="53"/>
      <c r="E167" s="53"/>
      <c r="F167" s="53"/>
      <c r="G167" s="53"/>
      <c r="H167" s="53"/>
      <c r="N167" s="107"/>
      <c r="Q167" s="82"/>
      <c r="R167" s="82"/>
      <c r="U167" s="82"/>
      <c r="V167" s="82"/>
      <c r="Y167" s="82"/>
      <c r="Z167" s="82"/>
      <c r="AB167" s="82"/>
      <c r="AC167" s="82"/>
      <c r="AE167" s="82"/>
    </row>
    <row r="168" spans="2:38" ht="12" hidden="1" customHeight="1">
      <c r="B168" s="53"/>
      <c r="C168" s="53"/>
      <c r="D168" s="53"/>
      <c r="E168" s="53"/>
      <c r="F168" s="53"/>
      <c r="G168" s="53"/>
      <c r="H168" s="53"/>
      <c r="N168" s="107"/>
      <c r="Q168" s="82"/>
      <c r="R168" s="82"/>
      <c r="T168" s="82"/>
      <c r="U168" s="82"/>
      <c r="W168" s="82"/>
      <c r="X168" s="82"/>
      <c r="Z168" s="82"/>
      <c r="AA168" s="82"/>
      <c r="AC168" s="82"/>
    </row>
    <row r="169" spans="2:38" ht="12" hidden="1" customHeight="1">
      <c r="B169" s="53"/>
      <c r="C169" s="53"/>
      <c r="D169" s="53"/>
      <c r="E169" s="53"/>
      <c r="F169" s="53"/>
      <c r="G169" s="53"/>
      <c r="H169" s="53"/>
      <c r="N169" s="107"/>
      <c r="Q169" s="82"/>
      <c r="R169" s="82"/>
      <c r="T169" s="82"/>
      <c r="U169" s="82"/>
      <c r="W169" s="82"/>
      <c r="X169" s="82"/>
      <c r="Z169" s="82"/>
      <c r="AA169" s="82"/>
      <c r="AC169" s="82"/>
    </row>
    <row r="170" spans="2:38" ht="12" hidden="1" customHeight="1">
      <c r="B170" s="53"/>
      <c r="C170" s="53"/>
      <c r="D170" s="53"/>
      <c r="E170" s="53"/>
      <c r="F170" s="53"/>
      <c r="G170" s="53"/>
      <c r="H170" s="53"/>
      <c r="N170" s="107"/>
      <c r="Q170" s="82"/>
      <c r="R170" s="82"/>
      <c r="T170" s="82"/>
      <c r="U170" s="82"/>
      <c r="W170" s="82"/>
      <c r="X170" s="82"/>
      <c r="Z170" s="82"/>
      <c r="AA170" s="82"/>
      <c r="AC170" s="82"/>
    </row>
    <row r="171" spans="2:38" ht="12" hidden="1" customHeight="1">
      <c r="B171" s="53"/>
      <c r="C171" s="53"/>
      <c r="D171" s="53"/>
      <c r="E171" s="53"/>
      <c r="F171" s="53"/>
      <c r="G171" s="53"/>
      <c r="H171" s="53"/>
      <c r="N171" s="107"/>
      <c r="Q171" s="82"/>
      <c r="R171" s="82"/>
      <c r="T171" s="82"/>
      <c r="U171" s="82"/>
      <c r="W171" s="82"/>
      <c r="X171" s="82"/>
      <c r="Z171" s="82"/>
      <c r="AA171" s="82"/>
      <c r="AC171" s="82"/>
    </row>
    <row r="172" spans="2:38" ht="12" hidden="1" customHeight="1">
      <c r="B172" s="53"/>
      <c r="C172" s="53"/>
      <c r="D172" s="53"/>
      <c r="E172" s="53"/>
      <c r="F172" s="53"/>
      <c r="G172" s="53"/>
      <c r="H172" s="53"/>
    </row>
    <row r="173" spans="2:38" ht="12" hidden="1" customHeight="1">
      <c r="B173" s="53"/>
      <c r="F173" s="53"/>
      <c r="G173" s="53"/>
      <c r="H173" s="53"/>
    </row>
  </sheetData>
  <sheetProtection password="EAEB" sheet="1" objects="1" scenarios="1"/>
  <mergeCells count="2">
    <mergeCell ref="B31:D32"/>
    <mergeCell ref="B33:D34"/>
  </mergeCells>
  <conditionalFormatting sqref="D24:D28">
    <cfRule type="iconSet" priority="41">
      <iconSet>
        <cfvo type="percent" val="0"/>
        <cfvo type="num" val="2"/>
        <cfvo type="num" val="4"/>
      </iconSet>
    </cfRule>
  </conditionalFormatting>
  <conditionalFormatting sqref="B33 F36:F37 I36:L37">
    <cfRule type="iconSet" priority="40">
      <iconSet>
        <cfvo type="percent" val="0"/>
        <cfvo type="num" val="2"/>
        <cfvo type="num" val="4"/>
      </iconSet>
    </cfRule>
  </conditionalFormatting>
  <conditionalFormatting sqref="D39:F40">
    <cfRule type="iconSet" priority="39">
      <iconSet>
        <cfvo type="percent" val="0"/>
        <cfvo type="num" val="2"/>
        <cfvo type="num" val="4"/>
      </iconSet>
    </cfRule>
  </conditionalFormatting>
  <conditionalFormatting sqref="P40:P49">
    <cfRule type="iconSet" priority="37">
      <iconSet>
        <cfvo type="percent" val="0"/>
        <cfvo type="num" val="2"/>
        <cfvo type="num" val="4"/>
      </iconSet>
    </cfRule>
  </conditionalFormatting>
  <conditionalFormatting sqref="B33">
    <cfRule type="iconSet" priority="35">
      <iconSet>
        <cfvo type="percent" val="0"/>
        <cfvo type="num" val="2"/>
        <cfvo type="num" val="4"/>
      </iconSet>
    </cfRule>
  </conditionalFormatting>
  <conditionalFormatting sqref="F42:F43 D41:E42">
    <cfRule type="iconSet" priority="30">
      <iconSet>
        <cfvo type="percent" val="0"/>
        <cfvo type="num" val="2"/>
        <cfvo type="num" val="4"/>
      </iconSet>
    </cfRule>
  </conditionalFormatting>
  <conditionalFormatting sqref="B33 E33:E34 F40 I40:L40">
    <cfRule type="iconSet" priority="33">
      <iconSet>
        <cfvo type="percent" val="0"/>
        <cfvo type="num" val="2"/>
        <cfvo type="num" val="4"/>
      </iconSet>
    </cfRule>
  </conditionalFormatting>
  <conditionalFormatting sqref="B33:E34 F40 I40:L40">
    <cfRule type="iconSet" priority="28">
      <iconSet>
        <cfvo type="percent" val="0"/>
        <cfvo type="num" val="2"/>
        <cfvo type="num" val="4"/>
      </iconSet>
    </cfRule>
  </conditionalFormatting>
  <conditionalFormatting sqref="B33:E34">
    <cfRule type="iconSet" priority="23">
      <iconSet>
        <cfvo type="percent" val="0"/>
        <cfvo type="num" val="2"/>
        <cfvo type="num" val="4"/>
      </iconSet>
    </cfRule>
  </conditionalFormatting>
  <conditionalFormatting sqref="K24:K33">
    <cfRule type="iconSet" priority="12">
      <iconSet>
        <cfvo type="percent" val="0"/>
        <cfvo type="num" val="2"/>
        <cfvo type="num" val="4"/>
      </iconSet>
    </cfRule>
  </conditionalFormatting>
  <conditionalFormatting sqref="J24:J33">
    <cfRule type="iconSet" priority="11">
      <iconSet>
        <cfvo type="percent" val="0"/>
        <cfvo type="num" val="2"/>
        <cfvo type="num" val="4"/>
      </iconSet>
    </cfRule>
  </conditionalFormatting>
  <conditionalFormatting sqref="Q39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4" enableFormatConditionsCalculation="0"/>
  <dimension ref="A1:AM175"/>
  <sheetViews>
    <sheetView showGridLines="0" showRowColHeaders="0" zoomScale="70" zoomScaleNormal="70" zoomScalePageLayoutView="70" workbookViewId="0">
      <selection activeCell="M34" sqref="M34"/>
    </sheetView>
  </sheetViews>
  <sheetFormatPr baseColWidth="10" defaultColWidth="0" defaultRowHeight="12" customHeight="1" zeroHeight="1" x14ac:dyDescent="0"/>
  <cols>
    <col min="1" max="1" width="2.83203125" style="55" customWidth="1"/>
    <col min="2" max="2" width="35.5" style="3" bestFit="1" customWidth="1"/>
    <col min="3" max="4" width="18.6640625" style="3" customWidth="1"/>
    <col min="5" max="5" width="25.5" style="3" bestFit="1" customWidth="1"/>
    <col min="6" max="6" width="6.1640625" style="3" customWidth="1"/>
    <col min="7" max="7" width="43.5" style="3" customWidth="1"/>
    <col min="8" max="8" width="25.5" style="3" customWidth="1"/>
    <col min="9" max="9" width="5.83203125" style="55" customWidth="1"/>
    <col min="10" max="10" width="38.5" style="55" customWidth="1"/>
    <col min="11" max="11" width="25.5" style="55" customWidth="1"/>
    <col min="12" max="12" width="6.33203125" style="55" customWidth="1"/>
    <col min="13" max="13" width="6.1640625" style="55" customWidth="1"/>
    <col min="14" max="14" width="5.83203125" style="56" hidden="1" customWidth="1"/>
    <col min="15" max="16" width="21.83203125" style="55" hidden="1" customWidth="1"/>
    <col min="17" max="17" width="23.5" style="55" hidden="1" customWidth="1"/>
    <col min="18" max="18" width="18.1640625" style="55" hidden="1" customWidth="1"/>
    <col min="19" max="19" width="19.6640625" style="55" hidden="1" customWidth="1"/>
    <col min="20" max="20" width="22.6640625" style="55" hidden="1" customWidth="1"/>
    <col min="21" max="24" width="11.5" style="55" hidden="1" customWidth="1"/>
    <col min="25" max="25" width="11.83203125" style="55" hidden="1" customWidth="1"/>
    <col min="26" max="27" width="11.5" style="55" hidden="1" customWidth="1"/>
    <col min="28" max="28" width="9.5" style="55" hidden="1" customWidth="1"/>
    <col min="29" max="29" width="13.1640625" style="55" hidden="1" customWidth="1"/>
    <col min="30" max="30" width="13.83203125" style="55" hidden="1" customWidth="1"/>
    <col min="31" max="31" width="14" style="55" hidden="1" customWidth="1"/>
    <col min="32" max="16384" width="11.5" style="55" hidden="1"/>
  </cols>
  <sheetData>
    <row r="1" spans="1:16" s="8" customFormat="1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20"/>
    </row>
    <row r="2" spans="1:16" s="8" customFormat="1">
      <c r="A2" s="119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0"/>
    </row>
    <row r="3" spans="1:16" s="8" customFormat="1">
      <c r="A3" s="119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0"/>
    </row>
    <row r="4" spans="1:16" s="8" customFormat="1">
      <c r="A4" s="119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0"/>
    </row>
    <row r="5" spans="1:16" s="8" customFormat="1">
      <c r="A5" s="119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0"/>
    </row>
    <row r="6" spans="1:16" s="8" customFormat="1">
      <c r="A6" s="119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0"/>
      <c r="O6" s="95"/>
      <c r="P6" s="95"/>
    </row>
    <row r="7" spans="1:16" s="8" customFormat="1">
      <c r="A7" s="119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2"/>
      <c r="O7" s="95"/>
      <c r="P7" s="95"/>
    </row>
    <row r="8" spans="1:16" s="8" customFormat="1">
      <c r="A8" s="119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2"/>
      <c r="O8" s="95"/>
      <c r="P8" s="95"/>
    </row>
    <row r="9" spans="1:16" s="8" customFormat="1">
      <c r="A9" s="119"/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2"/>
      <c r="O9" s="95"/>
      <c r="P9" s="95"/>
    </row>
    <row r="10" spans="1:16" s="8" customFormat="1">
      <c r="A10" s="119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2"/>
      <c r="O10" s="95"/>
      <c r="P10" s="95"/>
    </row>
    <row r="11" spans="1:16" s="8" customFormat="1">
      <c r="A11" s="119"/>
      <c r="B11" s="121"/>
      <c r="C11" s="121"/>
      <c r="D11" s="123"/>
      <c r="E11" s="121"/>
      <c r="F11" s="121"/>
      <c r="G11" s="121"/>
      <c r="H11" s="121"/>
      <c r="I11" s="121"/>
      <c r="J11" s="121"/>
      <c r="K11" s="121"/>
      <c r="L11" s="121"/>
      <c r="M11" s="121"/>
      <c r="N11" s="122"/>
      <c r="O11" s="95"/>
      <c r="P11" s="95"/>
    </row>
    <row r="12" spans="1:16" s="8" customFormat="1">
      <c r="A12" s="119"/>
      <c r="B12" s="121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0"/>
    </row>
    <row r="13" spans="1:16" s="8" customFormat="1">
      <c r="A13" s="119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0"/>
    </row>
    <row r="14" spans="1:16" s="8" customFormat="1">
      <c r="A14" s="119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0"/>
    </row>
    <row r="15" spans="1:16" s="8" customFormat="1">
      <c r="A15" s="119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0"/>
    </row>
    <row r="16" spans="1:16" s="8" customFormat="1" ht="24.75" customHeight="1">
      <c r="A16" s="119"/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0"/>
    </row>
    <row r="17" spans="1:19" s="8" customFormat="1">
      <c r="A17" s="119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0"/>
    </row>
    <row r="18" spans="1:19" s="8" customFormat="1">
      <c r="A18" s="119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0"/>
      <c r="Q18" s="52"/>
    </row>
    <row r="19" spans="1:19" s="8" customFormat="1">
      <c r="A19" s="119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0"/>
    </row>
    <row r="20" spans="1:19" s="8" customFormat="1">
      <c r="A20" s="119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0"/>
    </row>
    <row r="21" spans="1:19" s="8" customFormat="1">
      <c r="A21" s="119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0"/>
    </row>
    <row r="22" spans="1:19" s="8" customFormat="1">
      <c r="A22" s="119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0"/>
    </row>
    <row r="23" spans="1:19" s="8" customFormat="1" ht="21.75" customHeight="1">
      <c r="A23" s="119"/>
      <c r="B23" s="124" t="s">
        <v>109</v>
      </c>
      <c r="C23" s="125" t="s">
        <v>106</v>
      </c>
      <c r="D23" s="125" t="s">
        <v>110</v>
      </c>
      <c r="E23" s="381" t="s">
        <v>111</v>
      </c>
      <c r="F23" s="121"/>
      <c r="G23" s="126" t="s">
        <v>113</v>
      </c>
      <c r="H23" s="127">
        <f>SUM(AC100:AC109)</f>
        <v>0</v>
      </c>
      <c r="I23" s="121"/>
      <c r="J23" s="124" t="s">
        <v>126</v>
      </c>
      <c r="K23" s="124" t="s">
        <v>110</v>
      </c>
      <c r="L23" s="121"/>
      <c r="M23" s="128"/>
      <c r="N23" s="129"/>
    </row>
    <row r="24" spans="1:19" s="8" customFormat="1" ht="21" customHeight="1">
      <c r="A24" s="119"/>
      <c r="B24" s="130" t="s">
        <v>0</v>
      </c>
      <c r="C24" s="131">
        <f>O146</f>
        <v>0.19999999999999998</v>
      </c>
      <c r="D24" s="132" t="str">
        <f>IFERROR(P146,"")</f>
        <v/>
      </c>
      <c r="E24" s="141">
        <f t="shared" ref="E24:E28" si="0">IFERROR(C24*D24,0)</f>
        <v>0</v>
      </c>
      <c r="F24" s="121"/>
      <c r="G24" s="134" t="s">
        <v>114</v>
      </c>
      <c r="H24" s="135">
        <f>AI162</f>
        <v>0</v>
      </c>
      <c r="I24" s="121"/>
      <c r="J24" s="136" t="str">
        <f t="shared" ref="J24:J33" si="1">VLOOKUP(O24,$R$24:$S$33,2,FALSE)</f>
        <v/>
      </c>
      <c r="K24" s="137">
        <f>ROUNDDOWN(O24,2)</f>
        <v>1</v>
      </c>
      <c r="O24" s="8">
        <f>LARGE($R$24:$R$33,1)</f>
        <v>1.0000000098999999</v>
      </c>
      <c r="P24" s="375">
        <f t="shared" ref="P24:P33" si="2">Q40</f>
        <v>1</v>
      </c>
      <c r="Q24" s="8">
        <f>1.0000000099</f>
        <v>1.0000000098999999</v>
      </c>
      <c r="R24" s="8">
        <f>P24*Q24</f>
        <v>1.0000000098999999</v>
      </c>
      <c r="S24" s="374" t="str">
        <f t="shared" ref="S24:S33" si="3">P40</f>
        <v/>
      </c>
    </row>
    <row r="25" spans="1:19" s="8" customFormat="1" ht="21" customHeight="1">
      <c r="A25" s="119"/>
      <c r="B25" s="138" t="s">
        <v>1</v>
      </c>
      <c r="C25" s="139">
        <f>S146</f>
        <v>0.19999999999999998</v>
      </c>
      <c r="D25" s="140" t="str">
        <f>IFERROR(T146,"")</f>
        <v/>
      </c>
      <c r="E25" s="141">
        <f>IFERROR(C25*D25,0)</f>
        <v>0</v>
      </c>
      <c r="F25" s="121"/>
      <c r="G25" s="142" t="s">
        <v>112</v>
      </c>
      <c r="H25" s="143">
        <f>H23-H24</f>
        <v>0</v>
      </c>
      <c r="I25" s="121"/>
      <c r="J25" s="136" t="str">
        <f t="shared" si="1"/>
        <v/>
      </c>
      <c r="K25" s="137">
        <f t="shared" ref="K25:K33" si="4">ROUNDDOWN(O25,2)</f>
        <v>1</v>
      </c>
      <c r="O25" s="8">
        <f>LARGE($R$24:$R$33,2)</f>
        <v>1.0000000091000001</v>
      </c>
      <c r="P25" s="375">
        <f t="shared" si="2"/>
        <v>1</v>
      </c>
      <c r="Q25" s="8">
        <f>1.0000000091</f>
        <v>1.0000000091000001</v>
      </c>
      <c r="R25" s="8">
        <f t="shared" ref="R25:R33" si="5">P25*Q25</f>
        <v>1.0000000091000001</v>
      </c>
      <c r="S25" s="374" t="str">
        <f t="shared" si="3"/>
        <v/>
      </c>
    </row>
    <row r="26" spans="1:19" s="8" customFormat="1" ht="21" customHeight="1">
      <c r="A26" s="119"/>
      <c r="B26" s="138" t="s">
        <v>2</v>
      </c>
      <c r="C26" s="139">
        <f>W146</f>
        <v>0.19999999999999998</v>
      </c>
      <c r="D26" s="140" t="str">
        <f>IFERROR(X146,"")</f>
        <v/>
      </c>
      <c r="E26" s="141">
        <f t="shared" si="0"/>
        <v>0</v>
      </c>
      <c r="F26" s="121"/>
      <c r="G26" s="145"/>
      <c r="H26" s="146"/>
      <c r="I26" s="121"/>
      <c r="J26" s="136" t="str">
        <f t="shared" si="1"/>
        <v/>
      </c>
      <c r="K26" s="137">
        <f t="shared" si="4"/>
        <v>1</v>
      </c>
      <c r="O26" s="8">
        <f>LARGE($R$24:$R$33,3)</f>
        <v>1.0000000088000001</v>
      </c>
      <c r="P26" s="375">
        <f t="shared" si="2"/>
        <v>1</v>
      </c>
      <c r="Q26" s="8">
        <f>1.0000000088</f>
        <v>1.0000000088000001</v>
      </c>
      <c r="R26" s="8">
        <f t="shared" si="5"/>
        <v>1.0000000088000001</v>
      </c>
      <c r="S26" s="374" t="str">
        <f t="shared" si="3"/>
        <v/>
      </c>
    </row>
    <row r="27" spans="1:19" s="8" customFormat="1" ht="21" customHeight="1">
      <c r="A27" s="119"/>
      <c r="B27" s="138" t="s">
        <v>33</v>
      </c>
      <c r="C27" s="139">
        <f>AA146</f>
        <v>0.19999999999999998</v>
      </c>
      <c r="D27" s="140" t="str">
        <f>IFERROR(AB146,"")</f>
        <v/>
      </c>
      <c r="E27" s="141">
        <f t="shared" si="0"/>
        <v>0</v>
      </c>
      <c r="F27" s="121"/>
      <c r="G27" s="145"/>
      <c r="H27" s="330" t="str">
        <f>IF(B33=AH147,"","ERRO!")</f>
        <v/>
      </c>
      <c r="I27" s="121"/>
      <c r="J27" s="136" t="str">
        <f t="shared" si="1"/>
        <v/>
      </c>
      <c r="K27" s="137">
        <f t="shared" si="4"/>
        <v>1</v>
      </c>
      <c r="O27" s="8">
        <f>LARGE($R$24:$R$33,4)</f>
        <v>1.0000000077</v>
      </c>
      <c r="P27" s="375">
        <f t="shared" si="2"/>
        <v>1</v>
      </c>
      <c r="Q27" s="8">
        <f>1.0000000077</f>
        <v>1.0000000077</v>
      </c>
      <c r="R27" s="8">
        <f t="shared" si="5"/>
        <v>1.0000000077</v>
      </c>
      <c r="S27" s="374" t="str">
        <f t="shared" si="3"/>
        <v/>
      </c>
    </row>
    <row r="28" spans="1:19" s="8" customFormat="1" ht="21" customHeight="1">
      <c r="A28" s="119"/>
      <c r="B28" s="147" t="s">
        <v>32</v>
      </c>
      <c r="C28" s="148">
        <f>AE146</f>
        <v>0.19999999999999998</v>
      </c>
      <c r="D28" s="149">
        <f>IFERROR(AF146,"")</f>
        <v>5</v>
      </c>
      <c r="E28" s="150">
        <f t="shared" si="0"/>
        <v>0.99999999999999989</v>
      </c>
      <c r="F28" s="121"/>
      <c r="I28" s="121"/>
      <c r="J28" s="136" t="str">
        <f t="shared" si="1"/>
        <v/>
      </c>
      <c r="K28" s="137">
        <f t="shared" si="4"/>
        <v>1</v>
      </c>
      <c r="O28" s="8">
        <f>LARGE($R$24:$R$33,5)</f>
        <v>1.0000000066000001</v>
      </c>
      <c r="P28" s="375">
        <f t="shared" si="2"/>
        <v>1</v>
      </c>
      <c r="Q28" s="8">
        <f>1.0000000066</f>
        <v>1.0000000066000001</v>
      </c>
      <c r="R28" s="8">
        <f t="shared" si="5"/>
        <v>1.0000000066000001</v>
      </c>
      <c r="S28" s="374" t="str">
        <f t="shared" si="3"/>
        <v/>
      </c>
    </row>
    <row r="29" spans="1:19" s="8" customFormat="1" ht="21" customHeight="1">
      <c r="A29" s="119"/>
      <c r="B29" s="152" t="s">
        <v>29</v>
      </c>
      <c r="C29" s="153">
        <f>SUM(C24:C28)</f>
        <v>0.99999999999999989</v>
      </c>
      <c r="D29" s="154"/>
      <c r="E29" s="164">
        <f>IF(SUM(E24:E28)=0,"",SUM(E24:E28))</f>
        <v>0.99999999999999989</v>
      </c>
      <c r="F29" s="121"/>
      <c r="I29" s="121"/>
      <c r="J29" s="136" t="str">
        <f t="shared" si="1"/>
        <v/>
      </c>
      <c r="K29" s="137">
        <f t="shared" si="4"/>
        <v>1</v>
      </c>
      <c r="O29" s="8">
        <f>LARGE($R$24:$R$33,6)</f>
        <v>1.0000000055</v>
      </c>
      <c r="P29" s="375">
        <f t="shared" si="2"/>
        <v>1</v>
      </c>
      <c r="Q29" s="8">
        <f>1.0000000055</f>
        <v>1.0000000055</v>
      </c>
      <c r="R29" s="8">
        <f t="shared" si="5"/>
        <v>1.0000000055</v>
      </c>
      <c r="S29" s="374" t="str">
        <f t="shared" si="3"/>
        <v/>
      </c>
    </row>
    <row r="30" spans="1:19" s="8" customFormat="1" ht="21" customHeight="1">
      <c r="A30" s="119"/>
      <c r="B30" s="121"/>
      <c r="C30" s="121"/>
      <c r="D30" s="121"/>
      <c r="E30" s="121"/>
      <c r="F30" s="121"/>
      <c r="I30" s="121"/>
      <c r="J30" s="136" t="str">
        <f t="shared" si="1"/>
        <v/>
      </c>
      <c r="K30" s="137">
        <f t="shared" si="4"/>
        <v>1</v>
      </c>
      <c r="O30" s="8">
        <f>LARGE($R$24:$R$33,7)</f>
        <v>1.0000000043999999</v>
      </c>
      <c r="P30" s="375">
        <f t="shared" si="2"/>
        <v>1</v>
      </c>
      <c r="Q30" s="8">
        <f>1.0000000044</f>
        <v>1.0000000043999999</v>
      </c>
      <c r="R30" s="8">
        <f t="shared" si="5"/>
        <v>1.0000000043999999</v>
      </c>
      <c r="S30" s="374" t="str">
        <f t="shared" si="3"/>
        <v/>
      </c>
    </row>
    <row r="31" spans="1:19" s="8" customFormat="1" ht="21" customHeight="1">
      <c r="A31" s="119"/>
      <c r="B31" s="514" t="s">
        <v>127</v>
      </c>
      <c r="C31" s="515"/>
      <c r="D31" s="516"/>
      <c r="E31" s="170"/>
      <c r="F31" s="121"/>
      <c r="I31" s="121"/>
      <c r="J31" s="136" t="str">
        <f t="shared" si="1"/>
        <v/>
      </c>
      <c r="K31" s="137">
        <f t="shared" si="4"/>
        <v>1</v>
      </c>
      <c r="O31" s="8">
        <f>LARGE($R$24:$R$33,8)</f>
        <v>1.0000000033000001</v>
      </c>
      <c r="P31" s="375">
        <f t="shared" si="2"/>
        <v>1</v>
      </c>
      <c r="Q31" s="8">
        <f>1.0000000033</f>
        <v>1.0000000033000001</v>
      </c>
      <c r="R31" s="8">
        <f t="shared" si="5"/>
        <v>1.0000000033000001</v>
      </c>
      <c r="S31" s="374" t="str">
        <f t="shared" si="3"/>
        <v/>
      </c>
    </row>
    <row r="32" spans="1:19" s="8" customFormat="1" ht="21" customHeight="1">
      <c r="A32" s="119"/>
      <c r="B32" s="517"/>
      <c r="C32" s="518"/>
      <c r="D32" s="519"/>
      <c r="E32" s="170"/>
      <c r="F32" s="121"/>
      <c r="I32" s="121"/>
      <c r="J32" s="136" t="str">
        <f t="shared" si="1"/>
        <v/>
      </c>
      <c r="K32" s="137">
        <f t="shared" si="4"/>
        <v>1</v>
      </c>
      <c r="O32" s="8">
        <f>LARGE($R$24:$R$33,9)</f>
        <v>1.0000000022</v>
      </c>
      <c r="P32" s="375">
        <f t="shared" si="2"/>
        <v>1</v>
      </c>
      <c r="Q32" s="8">
        <f>1.0000000022</f>
        <v>1.0000000022</v>
      </c>
      <c r="R32" s="8">
        <f t="shared" si="5"/>
        <v>1.0000000022</v>
      </c>
      <c r="S32" s="374" t="str">
        <f t="shared" si="3"/>
        <v/>
      </c>
    </row>
    <row r="33" spans="1:31" s="8" customFormat="1" ht="21" customHeight="1">
      <c r="A33" s="119"/>
      <c r="B33" s="520">
        <f>E29</f>
        <v>0.99999999999999989</v>
      </c>
      <c r="C33" s="521"/>
      <c r="D33" s="522"/>
      <c r="E33" s="167"/>
      <c r="F33" s="121"/>
      <c r="I33" s="121"/>
      <c r="J33" s="384" t="str">
        <f t="shared" si="1"/>
        <v/>
      </c>
      <c r="K33" s="385">
        <f t="shared" si="4"/>
        <v>1</v>
      </c>
      <c r="O33" s="8">
        <f>LARGE($R$24:$R$33,10)</f>
        <v>1.0000000011000001</v>
      </c>
      <c r="P33" s="375">
        <f t="shared" si="2"/>
        <v>1</v>
      </c>
      <c r="Q33" s="8">
        <f>1.0000000011</f>
        <v>1.0000000011000001</v>
      </c>
      <c r="R33" s="8">
        <f t="shared" si="5"/>
        <v>1.0000000011000001</v>
      </c>
      <c r="S33" s="374" t="str">
        <f t="shared" si="3"/>
        <v/>
      </c>
    </row>
    <row r="34" spans="1:31" s="8" customFormat="1" ht="23">
      <c r="A34" s="119"/>
      <c r="B34" s="523"/>
      <c r="C34" s="526"/>
      <c r="D34" s="527"/>
      <c r="E34" s="157"/>
      <c r="F34" s="121"/>
      <c r="I34" s="121"/>
      <c r="J34" s="121"/>
      <c r="K34" s="121"/>
      <c r="L34" s="121"/>
      <c r="M34" s="121"/>
      <c r="N34" s="120"/>
    </row>
    <row r="35" spans="1:31" s="8" customFormat="1" ht="20.25" hidden="1" customHeight="1">
      <c r="A35" s="119"/>
      <c r="B35" s="121"/>
      <c r="C35" s="160"/>
      <c r="D35" s="160"/>
      <c r="E35" s="160"/>
      <c r="F35" s="121"/>
      <c r="I35" s="161"/>
      <c r="J35" s="161"/>
      <c r="K35" s="161"/>
      <c r="L35" s="161"/>
      <c r="M35" s="161"/>
      <c r="N35" s="162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</row>
    <row r="36" spans="1:31" s="8" customFormat="1" hidden="1">
      <c r="A36" s="119"/>
      <c r="B36" s="119"/>
      <c r="C36" s="119"/>
      <c r="D36" s="119"/>
      <c r="E36" s="119"/>
      <c r="F36" s="119"/>
      <c r="I36" s="119"/>
      <c r="J36" s="119"/>
      <c r="K36" s="119"/>
      <c r="L36" s="119"/>
      <c r="M36" s="119"/>
      <c r="N36" s="120"/>
      <c r="P36" s="121"/>
      <c r="Q36" s="121"/>
      <c r="R36" s="121"/>
      <c r="S36" s="121"/>
    </row>
    <row r="37" spans="1:31" s="8" customFormat="1" hidden="1">
      <c r="A37" s="119"/>
      <c r="B37" s="121"/>
      <c r="C37" s="121"/>
      <c r="D37" s="121"/>
      <c r="E37" s="121"/>
      <c r="F37" s="121"/>
      <c r="I37" s="121"/>
      <c r="J37" s="121"/>
      <c r="K37" s="121"/>
      <c r="L37" s="121"/>
      <c r="M37" s="121"/>
      <c r="N37" s="120"/>
      <c r="P37" s="151"/>
      <c r="Q37" s="166" t="e">
        <f>IF(AI146=AH147,"","ERRO!")</f>
        <v>#VALUE!</v>
      </c>
      <c r="R37" s="121"/>
      <c r="S37" s="121"/>
    </row>
    <row r="38" spans="1:31" s="8" customFormat="1" hidden="1">
      <c r="A38" s="119"/>
      <c r="B38" s="121"/>
      <c r="C38" s="121"/>
      <c r="D38" s="121"/>
      <c r="E38" s="121"/>
      <c r="F38" s="121"/>
      <c r="I38" s="121"/>
      <c r="J38" s="121"/>
      <c r="K38" s="121"/>
      <c r="L38" s="121"/>
      <c r="M38" s="121"/>
      <c r="N38" s="120"/>
      <c r="P38" s="121"/>
      <c r="Q38" s="121" t="str">
        <f>IF(E29=B33,"","ERRO!")</f>
        <v/>
      </c>
      <c r="R38" s="121"/>
      <c r="S38" s="121"/>
    </row>
    <row r="39" spans="1:31" s="8" customFormat="1" ht="20" hidden="1">
      <c r="A39" s="119"/>
      <c r="B39" s="121"/>
      <c r="C39" s="121"/>
      <c r="D39" s="121"/>
      <c r="E39" s="121"/>
      <c r="F39" s="121"/>
      <c r="I39" s="121"/>
      <c r="J39" s="121"/>
      <c r="K39" s="121"/>
      <c r="L39" s="121"/>
      <c r="M39" s="121"/>
      <c r="N39" s="120"/>
      <c r="P39" s="124" t="s">
        <v>126</v>
      </c>
      <c r="Q39" s="381" t="s">
        <v>110</v>
      </c>
      <c r="R39" s="121"/>
      <c r="S39" s="121"/>
    </row>
    <row r="40" spans="1:31" s="8" customFormat="1" ht="20" hidden="1">
      <c r="A40" s="119"/>
      <c r="B40" s="121"/>
      <c r="C40" s="121"/>
      <c r="D40" s="121"/>
      <c r="E40" s="121"/>
      <c r="F40" s="121"/>
      <c r="I40" s="121"/>
      <c r="J40" s="121"/>
      <c r="K40" s="121"/>
      <c r="L40" s="121"/>
      <c r="M40" s="121"/>
      <c r="N40" s="120"/>
      <c r="P40" s="378" t="str">
        <f>IF('c3a1'!H3=0,"",'c3a1'!H3)</f>
        <v/>
      </c>
      <c r="Q40" s="376">
        <f>'c3a1'!$R$77</f>
        <v>1</v>
      </c>
      <c r="R40" s="121"/>
      <c r="S40" s="121"/>
    </row>
    <row r="41" spans="1:31" s="8" customFormat="1" ht="20" hidden="1">
      <c r="A41" s="119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0"/>
      <c r="O41" s="95"/>
      <c r="P41" s="379" t="str">
        <f>IF('c3a2'!H3=0,"",'c3a2'!H3)</f>
        <v/>
      </c>
      <c r="Q41" s="376">
        <f>'c3a2'!R77</f>
        <v>1</v>
      </c>
      <c r="R41" s="55"/>
      <c r="S41" s="55"/>
    </row>
    <row r="42" spans="1:31" s="8" customFormat="1" ht="20" hidden="1">
      <c r="A42" s="119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2"/>
      <c r="O42" s="95"/>
      <c r="P42" s="379" t="str">
        <f>IF('c3a3'!H3=0,"",'c3a3'!H3)</f>
        <v/>
      </c>
      <c r="Q42" s="376">
        <f>'c3a3'!R77</f>
        <v>1</v>
      </c>
      <c r="R42" s="55"/>
      <c r="S42" s="55"/>
    </row>
    <row r="43" spans="1:31" s="8" customFormat="1" ht="20" hidden="1">
      <c r="A43" s="119"/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2"/>
      <c r="O43" s="95"/>
      <c r="P43" s="379" t="str">
        <f>IF('c3a4'!H3=0,"",'c3a4'!H3)</f>
        <v/>
      </c>
      <c r="Q43" s="376">
        <f>'c3a4'!R77</f>
        <v>1</v>
      </c>
      <c r="R43" s="55"/>
      <c r="S43" s="55"/>
    </row>
    <row r="44" spans="1:31" s="8" customFormat="1" ht="20" hidden="1">
      <c r="A44" s="119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2"/>
      <c r="O44" s="95"/>
      <c r="P44" s="379" t="str">
        <f>IF('c3a5'!H3=0,"",'c3a5'!H3)</f>
        <v/>
      </c>
      <c r="Q44" s="376">
        <f>'c3a5'!R77</f>
        <v>1</v>
      </c>
      <c r="R44" s="55"/>
      <c r="S44" s="55"/>
    </row>
    <row r="45" spans="1:31" s="8" customFormat="1" ht="20" hidden="1">
      <c r="A45" s="119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2"/>
      <c r="O45" s="95"/>
      <c r="P45" s="379" t="str">
        <f>IF('c3a6'!H3=0,"",'c3a6'!H3)</f>
        <v/>
      </c>
      <c r="Q45" s="382">
        <f>'c3a6'!R77</f>
        <v>1</v>
      </c>
      <c r="R45" s="55"/>
      <c r="S45" s="55"/>
    </row>
    <row r="46" spans="1:31" s="8" customFormat="1" ht="20" hidden="1">
      <c r="A46" s="119"/>
      <c r="B46" s="121"/>
      <c r="C46" s="121"/>
      <c r="D46" s="123"/>
      <c r="E46" s="121"/>
      <c r="F46" s="121"/>
      <c r="G46" s="121"/>
      <c r="H46" s="121"/>
      <c r="I46" s="121"/>
      <c r="J46" s="121"/>
      <c r="K46" s="121"/>
      <c r="L46" s="121"/>
      <c r="M46" s="121"/>
      <c r="N46" s="122"/>
      <c r="O46" s="95"/>
      <c r="P46" s="379" t="str">
        <f>IF('c3a7'!H3=0,"",'c3a7'!H3)</f>
        <v/>
      </c>
      <c r="Q46" s="376">
        <f>'c3a7'!R77</f>
        <v>1</v>
      </c>
      <c r="R46" s="55"/>
      <c r="S46" s="55"/>
    </row>
    <row r="47" spans="1:31" s="8" customFormat="1" ht="20" hidden="1">
      <c r="A47" s="119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0"/>
      <c r="P47" s="379" t="str">
        <f>IF('c3a8'!H3=0,"",'c3a8'!H3)</f>
        <v/>
      </c>
      <c r="Q47" s="376">
        <f>'c3a8'!R77</f>
        <v>1</v>
      </c>
      <c r="R47" s="55"/>
      <c r="S47" s="55"/>
    </row>
    <row r="48" spans="1:31" s="8" customFormat="1" ht="20" hidden="1">
      <c r="A48" s="119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0"/>
      <c r="P48" s="379" t="str">
        <f>IF('c3a9'!H3=0,"",'c3a9'!H3)</f>
        <v/>
      </c>
      <c r="Q48" s="376">
        <f>'c3a9'!R77</f>
        <v>1</v>
      </c>
      <c r="R48" s="55"/>
      <c r="S48" s="55"/>
    </row>
    <row r="49" spans="1:27" s="8" customFormat="1" ht="20" hidden="1">
      <c r="A49" s="119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0"/>
      <c r="P49" s="380" t="str">
        <f>IF('c3a10'!H3=0,"",'c3a10'!H3)</f>
        <v/>
      </c>
      <c r="Q49" s="376">
        <f>'c3a10'!R77</f>
        <v>1</v>
      </c>
      <c r="R49" s="55"/>
      <c r="S49" s="55"/>
    </row>
    <row r="50" spans="1:27" s="8" customFormat="1" hidden="1">
      <c r="A50" s="119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0"/>
      <c r="P50" s="96"/>
      <c r="Q50" s="96"/>
      <c r="R50" s="55"/>
      <c r="S50" s="55"/>
    </row>
    <row r="51" spans="1:27" s="8" customFormat="1" ht="24.75" hidden="1" customHeight="1">
      <c r="A51" s="119"/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0"/>
      <c r="P51" s="96"/>
      <c r="Q51" s="96"/>
      <c r="R51" s="55"/>
      <c r="S51" s="55"/>
    </row>
    <row r="52" spans="1:27" s="8" customFormat="1" hidden="1">
      <c r="A52" s="119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0"/>
      <c r="P52" s="96"/>
      <c r="Q52" s="96"/>
      <c r="R52" s="55"/>
      <c r="S52" s="55"/>
    </row>
    <row r="53" spans="1:27" s="8" customFormat="1" hidden="1">
      <c r="A53" s="119"/>
      <c r="B53" s="121"/>
      <c r="C53" s="121"/>
      <c r="D53" s="121"/>
      <c r="E53" s="121"/>
      <c r="F53" s="121"/>
      <c r="K53" s="121"/>
      <c r="L53" s="121"/>
      <c r="M53" s="121"/>
      <c r="N53" s="120"/>
      <c r="P53" s="96"/>
      <c r="Q53" s="96"/>
      <c r="R53" s="55"/>
      <c r="S53" s="55"/>
    </row>
    <row r="54" spans="1:27" s="8" customFormat="1" hidden="1">
      <c r="A54" s="119"/>
      <c r="B54" s="121"/>
      <c r="C54" s="121"/>
      <c r="D54" s="121"/>
      <c r="E54" s="121"/>
      <c r="F54" s="121"/>
      <c r="K54" s="121"/>
      <c r="L54" s="121"/>
      <c r="M54" s="121"/>
      <c r="N54" s="120"/>
      <c r="P54" s="96"/>
      <c r="Q54" s="96"/>
      <c r="R54" s="55"/>
      <c r="S54" s="55"/>
    </row>
    <row r="55" spans="1:27" s="8" customFormat="1" hidden="1">
      <c r="A55" s="119"/>
      <c r="B55" s="121"/>
      <c r="C55" s="121"/>
      <c r="D55" s="121"/>
      <c r="E55" s="121"/>
      <c r="F55" s="121"/>
      <c r="K55" s="121"/>
      <c r="L55" s="121"/>
      <c r="M55" s="121"/>
      <c r="N55" s="120"/>
    </row>
    <row r="56" spans="1:27" s="8" customFormat="1" hidden="1">
      <c r="A56" s="119"/>
      <c r="B56" s="121"/>
      <c r="C56" s="121"/>
      <c r="D56" s="121"/>
      <c r="E56" s="121"/>
      <c r="F56" s="121"/>
      <c r="K56" s="121"/>
      <c r="L56" s="121"/>
      <c r="M56" s="121"/>
      <c r="N56" s="120"/>
    </row>
    <row r="57" spans="1:27" s="8" customFormat="1" hidden="1">
      <c r="A57" s="119"/>
      <c r="B57" s="121" t="str">
        <f>"Resumo dos planos táticos - "&amp;Referência!D8</f>
        <v xml:space="preserve">Resumo dos planos táticos - </v>
      </c>
      <c r="C57" s="121"/>
      <c r="D57" s="121"/>
      <c r="E57" s="121"/>
      <c r="F57" s="121"/>
      <c r="K57" s="121"/>
      <c r="L57" s="121"/>
      <c r="M57" s="121"/>
      <c r="N57" s="120"/>
    </row>
    <row r="58" spans="1:27" ht="12" hidden="1" customHeight="1">
      <c r="M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</row>
    <row r="59" spans="1:27" ht="12" hidden="1" customHeight="1">
      <c r="M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</row>
    <row r="60" spans="1:27" ht="12" hidden="1" customHeight="1">
      <c r="M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</row>
    <row r="61" spans="1:27" ht="12" hidden="1" customHeight="1">
      <c r="M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</row>
    <row r="62" spans="1:27" ht="12" hidden="1" customHeight="1">
      <c r="M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</row>
    <row r="63" spans="1:27" ht="12" hidden="1" customHeight="1">
      <c r="M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</row>
    <row r="64" spans="1:27" ht="12" hidden="1" customHeight="1">
      <c r="M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</row>
    <row r="65" spans="2:27" ht="12" hidden="1" customHeight="1">
      <c r="M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</row>
    <row r="66" spans="2:27" ht="12" hidden="1" customHeight="1">
      <c r="M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</row>
    <row r="67" spans="2:27" ht="12" hidden="1" customHeight="1">
      <c r="M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</row>
    <row r="68" spans="2:27" ht="12" hidden="1" customHeight="1">
      <c r="M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</row>
    <row r="69" spans="2:27" ht="12" hidden="1" customHeight="1">
      <c r="C69" s="53"/>
      <c r="D69" s="53"/>
      <c r="E69" s="53"/>
      <c r="M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</row>
    <row r="70" spans="2:27" ht="12" hidden="1" customHeight="1">
      <c r="B70" s="53"/>
      <c r="C70" s="53"/>
      <c r="D70" s="53"/>
      <c r="E70" s="53"/>
      <c r="F70" s="53"/>
      <c r="M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</row>
    <row r="71" spans="2:27" ht="12" hidden="1" customHeight="1">
      <c r="B71" s="53"/>
      <c r="C71" s="53"/>
      <c r="D71" s="55"/>
      <c r="E71" s="55"/>
      <c r="F71" s="53"/>
      <c r="M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</row>
    <row r="72" spans="2:27" ht="12" hidden="1" customHeight="1">
      <c r="B72" s="53"/>
      <c r="C72" s="53"/>
      <c r="D72" s="55"/>
      <c r="E72" s="55"/>
      <c r="F72" s="55"/>
      <c r="G72" s="96"/>
      <c r="H72" s="96"/>
      <c r="M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</row>
    <row r="73" spans="2:27" ht="12" hidden="1" customHeight="1">
      <c r="B73" s="53"/>
      <c r="C73" s="53"/>
      <c r="D73" s="55"/>
      <c r="E73" s="55"/>
      <c r="F73" s="55"/>
      <c r="G73" s="96"/>
      <c r="H73" s="96"/>
      <c r="M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</row>
    <row r="74" spans="2:27" ht="12" hidden="1" customHeight="1">
      <c r="B74" s="53"/>
      <c r="C74" s="53"/>
      <c r="D74" s="55"/>
      <c r="E74" s="55"/>
      <c r="F74" s="55"/>
      <c r="G74" s="96"/>
      <c r="H74" s="96"/>
      <c r="M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</row>
    <row r="75" spans="2:27" ht="12" hidden="1" customHeight="1">
      <c r="B75" s="53"/>
      <c r="C75" s="53"/>
      <c r="D75" s="55"/>
      <c r="E75" s="55"/>
      <c r="F75" s="55"/>
      <c r="G75" s="96"/>
      <c r="H75" s="96"/>
      <c r="M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</row>
    <row r="76" spans="2:27" ht="12" hidden="1" customHeight="1">
      <c r="B76" s="53"/>
      <c r="C76" s="53"/>
      <c r="D76" s="55"/>
      <c r="E76" s="55"/>
      <c r="F76" s="55"/>
      <c r="G76" s="96"/>
      <c r="H76" s="96"/>
      <c r="M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</row>
    <row r="77" spans="2:27" ht="12" hidden="1" customHeight="1">
      <c r="B77" s="53"/>
      <c r="C77" s="53"/>
      <c r="D77" s="55"/>
      <c r="E77" s="55"/>
      <c r="F77" s="55"/>
      <c r="G77" s="96"/>
      <c r="H77" s="96"/>
      <c r="M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</row>
    <row r="78" spans="2:27" ht="12" hidden="1" customHeight="1">
      <c r="B78" s="53"/>
      <c r="C78" s="53"/>
      <c r="D78" s="55"/>
      <c r="E78" s="55"/>
      <c r="F78" s="55"/>
      <c r="G78" s="96"/>
      <c r="H78" s="96"/>
      <c r="M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</row>
    <row r="79" spans="2:27" ht="12" hidden="1" customHeight="1">
      <c r="B79" s="53"/>
      <c r="C79" s="53"/>
      <c r="D79" s="55"/>
      <c r="E79" s="55"/>
      <c r="F79" s="55"/>
      <c r="G79" s="96"/>
      <c r="H79" s="96"/>
      <c r="M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</row>
    <row r="80" spans="2:27" ht="12" hidden="1" customHeight="1">
      <c r="B80" s="53"/>
      <c r="C80" s="53"/>
      <c r="D80" s="55"/>
      <c r="E80" s="55"/>
      <c r="F80" s="55"/>
      <c r="G80" s="96"/>
      <c r="H80" s="96"/>
      <c r="M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</row>
    <row r="81" spans="2:27" ht="12" hidden="1" customHeight="1">
      <c r="B81" s="53"/>
      <c r="C81" s="53"/>
      <c r="D81" s="55"/>
      <c r="E81" s="55"/>
      <c r="F81" s="55"/>
      <c r="G81" s="96"/>
      <c r="H81" s="96"/>
      <c r="M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</row>
    <row r="82" spans="2:27" ht="12" hidden="1" customHeight="1">
      <c r="B82" s="53"/>
      <c r="C82" s="53"/>
      <c r="D82" s="55"/>
      <c r="E82" s="55"/>
      <c r="F82" s="55"/>
      <c r="G82" s="96"/>
      <c r="H82" s="96"/>
      <c r="M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</row>
    <row r="83" spans="2:27" ht="12" hidden="1" customHeight="1">
      <c r="B83" s="53"/>
      <c r="C83" s="53"/>
      <c r="D83" s="55"/>
      <c r="E83" s="55"/>
      <c r="F83" s="55"/>
      <c r="G83" s="96"/>
      <c r="H83" s="96"/>
      <c r="M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</row>
    <row r="84" spans="2:27" ht="12" hidden="1" customHeight="1">
      <c r="B84" s="53"/>
      <c r="C84" s="53"/>
      <c r="D84" s="55"/>
      <c r="E84" s="55"/>
      <c r="F84" s="55"/>
      <c r="G84" s="96"/>
      <c r="H84" s="96"/>
      <c r="M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</row>
    <row r="85" spans="2:27" ht="12" hidden="1" customHeight="1">
      <c r="B85" s="53"/>
      <c r="C85" s="53"/>
      <c r="D85" s="55"/>
      <c r="E85" s="55"/>
      <c r="F85" s="55"/>
      <c r="G85" s="96"/>
      <c r="H85" s="96"/>
      <c r="M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</row>
    <row r="86" spans="2:27" ht="12" hidden="1" customHeight="1">
      <c r="B86" s="53"/>
      <c r="C86" s="53"/>
      <c r="D86" s="55"/>
      <c r="E86" s="55"/>
      <c r="F86" s="55"/>
      <c r="G86" s="96"/>
      <c r="H86" s="96"/>
      <c r="M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</row>
    <row r="87" spans="2:27" ht="14.25" hidden="1" customHeight="1">
      <c r="B87" s="53"/>
      <c r="C87" s="53"/>
      <c r="D87" s="55"/>
      <c r="E87" s="55"/>
      <c r="F87" s="55"/>
      <c r="G87" s="96"/>
      <c r="H87" s="96"/>
      <c r="M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</row>
    <row r="88" spans="2:27" ht="12" hidden="1" customHeight="1">
      <c r="B88" s="53"/>
      <c r="C88" s="53"/>
      <c r="D88" s="55"/>
      <c r="E88" s="55"/>
      <c r="F88" s="55"/>
      <c r="G88" s="96"/>
      <c r="H88" s="96"/>
      <c r="M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</row>
    <row r="89" spans="2:27" ht="12" hidden="1" customHeight="1">
      <c r="B89" s="53"/>
      <c r="C89" s="53"/>
      <c r="D89" s="55"/>
      <c r="E89" s="55"/>
      <c r="F89" s="55"/>
      <c r="G89" s="96"/>
      <c r="H89" s="96"/>
      <c r="M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</row>
    <row r="90" spans="2:27" ht="12" hidden="1" customHeight="1">
      <c r="B90" s="53"/>
      <c r="C90" s="53"/>
      <c r="D90" s="55"/>
      <c r="E90" s="55"/>
      <c r="F90" s="55"/>
      <c r="G90" s="96"/>
      <c r="H90" s="96"/>
      <c r="M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</row>
    <row r="91" spans="2:27" ht="12" hidden="1" customHeight="1">
      <c r="B91" s="53"/>
      <c r="C91" s="53"/>
      <c r="D91" s="55"/>
      <c r="E91" s="55"/>
      <c r="F91" s="55"/>
      <c r="G91" s="96"/>
      <c r="H91" s="96"/>
      <c r="M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</row>
    <row r="92" spans="2:27" ht="12" hidden="1" customHeight="1">
      <c r="B92" s="53"/>
      <c r="C92" s="53"/>
      <c r="D92" s="55"/>
      <c r="E92" s="55"/>
      <c r="F92" s="55"/>
      <c r="G92" s="96"/>
      <c r="H92" s="96"/>
      <c r="M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</row>
    <row r="93" spans="2:27" ht="12" hidden="1" customHeight="1">
      <c r="B93" s="53"/>
      <c r="C93" s="53"/>
      <c r="D93" s="55"/>
      <c r="E93" s="55"/>
      <c r="F93" s="55"/>
      <c r="G93" s="96"/>
      <c r="H93" s="96"/>
      <c r="M93" s="56"/>
      <c r="N93" s="87"/>
      <c r="O93" s="56"/>
      <c r="P93" s="56"/>
      <c r="Q93" s="56"/>
      <c r="R93" s="87"/>
      <c r="S93" s="56"/>
      <c r="T93" s="56"/>
      <c r="U93" s="87"/>
      <c r="V93" s="56"/>
      <c r="W93" s="56"/>
      <c r="X93" s="87"/>
      <c r="Y93" s="56"/>
      <c r="Z93" s="56"/>
      <c r="AA93" s="56"/>
    </row>
    <row r="94" spans="2:27" ht="12" hidden="1" customHeight="1">
      <c r="B94" s="53"/>
      <c r="C94" s="53"/>
      <c r="D94" s="55"/>
      <c r="E94" s="55"/>
      <c r="F94" s="55"/>
      <c r="G94" s="96"/>
      <c r="H94" s="96"/>
      <c r="M94" s="88"/>
      <c r="O94" s="56"/>
      <c r="P94" s="56"/>
      <c r="Q94" s="88"/>
      <c r="R94" s="56"/>
      <c r="S94" s="56"/>
      <c r="T94" s="88"/>
      <c r="U94" s="56"/>
      <c r="V94" s="56"/>
      <c r="W94" s="88"/>
      <c r="X94" s="56"/>
      <c r="Y94" s="56"/>
      <c r="Z94" s="56"/>
      <c r="AA94" s="56"/>
    </row>
    <row r="95" spans="2:27" hidden="1">
      <c r="B95" s="53"/>
      <c r="C95" s="53"/>
      <c r="D95" s="55"/>
      <c r="E95" s="55"/>
      <c r="F95" s="55"/>
      <c r="G95" s="96"/>
      <c r="H95" s="96"/>
      <c r="M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</row>
    <row r="96" spans="2:27" hidden="1">
      <c r="B96" s="53"/>
      <c r="C96" s="53"/>
      <c r="D96" s="55"/>
      <c r="E96" s="55"/>
      <c r="F96" s="55"/>
      <c r="G96" s="96"/>
      <c r="H96" s="96"/>
      <c r="M96" s="56" t="s">
        <v>148</v>
      </c>
      <c r="N96" s="56">
        <f>B33</f>
        <v>0.99999999999999989</v>
      </c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</row>
    <row r="97" spans="2:31" hidden="1">
      <c r="B97" s="53"/>
      <c r="C97" s="53"/>
      <c r="D97" s="55"/>
      <c r="E97" s="55"/>
      <c r="F97" s="55"/>
      <c r="G97" s="96"/>
      <c r="H97" s="96"/>
      <c r="M97" s="56"/>
      <c r="O97" s="56">
        <f>Referência!D7</f>
        <v>0</v>
      </c>
      <c r="P97" s="56"/>
      <c r="Q97" s="56">
        <f>Referência!D8</f>
        <v>0</v>
      </c>
      <c r="R97" s="56">
        <f>Referência!D9</f>
        <v>0</v>
      </c>
      <c r="S97" s="56">
        <f>Referência!D10</f>
        <v>0</v>
      </c>
      <c r="T97" s="56">
        <f>Referência!D11</f>
        <v>0</v>
      </c>
      <c r="U97" s="56">
        <f>Referência!D12</f>
        <v>0</v>
      </c>
      <c r="V97" s="56">
        <f>Referência!D13</f>
        <v>0</v>
      </c>
      <c r="W97" s="56">
        <f>Referência!D14</f>
        <v>0</v>
      </c>
      <c r="X97" s="56" t="str">
        <f>Referência!D15</f>
        <v>Miscelânea</v>
      </c>
      <c r="Y97" s="56"/>
      <c r="Z97" s="56"/>
      <c r="AA97" s="56"/>
    </row>
    <row r="98" spans="2:31" ht="13" hidden="1" thickBot="1">
      <c r="B98" s="53"/>
      <c r="C98" s="53"/>
      <c r="D98" s="55"/>
      <c r="E98" s="55"/>
      <c r="F98" s="55"/>
      <c r="G98" s="96"/>
      <c r="H98" s="96"/>
    </row>
    <row r="99" spans="2:31" ht="13" hidden="1" thickBot="1">
      <c r="B99" s="53"/>
      <c r="C99" s="53"/>
      <c r="D99" s="55"/>
      <c r="E99" s="55"/>
      <c r="F99" s="55"/>
      <c r="G99" s="96"/>
      <c r="H99" s="96"/>
      <c r="M99" s="106" t="s">
        <v>103</v>
      </c>
      <c r="N99" s="117" t="s">
        <v>15</v>
      </c>
      <c r="O99" s="55" t="s">
        <v>16</v>
      </c>
      <c r="Q99" s="55" t="s">
        <v>17</v>
      </c>
      <c r="R99" s="55" t="s">
        <v>18</v>
      </c>
      <c r="S99" s="55" t="s">
        <v>19</v>
      </c>
      <c r="T99" s="55" t="s">
        <v>20</v>
      </c>
      <c r="U99" s="55" t="s">
        <v>21</v>
      </c>
      <c r="V99" s="55" t="s">
        <v>22</v>
      </c>
      <c r="W99" s="55" t="s">
        <v>23</v>
      </c>
      <c r="X99" s="55" t="s">
        <v>24</v>
      </c>
      <c r="Y99" s="55" t="s">
        <v>25</v>
      </c>
      <c r="Z99" s="55" t="s">
        <v>26</v>
      </c>
      <c r="AA99" s="55" t="s">
        <v>29</v>
      </c>
      <c r="AC99" s="55">
        <f>'c3a1'!O51</f>
        <v>0</v>
      </c>
      <c r="AE99" s="55">
        <f>'c3a1'!O51</f>
        <v>0</v>
      </c>
    </row>
    <row r="100" spans="2:31" hidden="1">
      <c r="B100" s="53"/>
      <c r="C100" s="53"/>
      <c r="D100" s="55"/>
      <c r="E100" s="55"/>
      <c r="F100" s="55"/>
      <c r="G100" s="96"/>
      <c r="H100" s="96"/>
      <c r="L100" s="55" t="s">
        <v>182</v>
      </c>
      <c r="M100" s="57">
        <f>'c3a1'!H3</f>
        <v>0</v>
      </c>
      <c r="N100" s="56">
        <f>'c3a1'!C54</f>
        <v>0</v>
      </c>
      <c r="O100" s="108">
        <f>'c3a1'!D54</f>
        <v>0</v>
      </c>
      <c r="P100" s="108"/>
      <c r="Q100" s="108">
        <f>'c3a1'!E54</f>
        <v>0</v>
      </c>
      <c r="R100" s="108">
        <f>'c3a1'!F54</f>
        <v>0</v>
      </c>
      <c r="S100" s="108">
        <f>'c3a1'!G54</f>
        <v>0</v>
      </c>
      <c r="T100" s="108">
        <f>'c3a1'!H54</f>
        <v>0</v>
      </c>
      <c r="U100" s="108">
        <f>'c3a1'!I54</f>
        <v>0</v>
      </c>
      <c r="V100" s="108">
        <f>'c3a1'!J54</f>
        <v>0</v>
      </c>
      <c r="W100" s="108">
        <f>'c3a1'!K54</f>
        <v>0</v>
      </c>
      <c r="X100" s="108">
        <f>'c3a1'!L54</f>
        <v>0</v>
      </c>
      <c r="Y100" s="108">
        <f>'c3a1'!M54</f>
        <v>0</v>
      </c>
      <c r="Z100" s="58">
        <f>'c3a1'!N54</f>
        <v>0</v>
      </c>
      <c r="AA100" s="58">
        <f>'c3a1'!O54</f>
        <v>0</v>
      </c>
      <c r="AB100" s="58"/>
      <c r="AC100" s="58">
        <f>AA100</f>
        <v>0</v>
      </c>
      <c r="AD100" s="58">
        <f>AE99</f>
        <v>0</v>
      </c>
      <c r="AE100" s="59">
        <f>AC99+AC100</f>
        <v>0</v>
      </c>
    </row>
    <row r="101" spans="2:31" hidden="1">
      <c r="B101" s="53"/>
      <c r="C101" s="53"/>
      <c r="D101" s="55"/>
      <c r="E101" s="55"/>
      <c r="F101" s="55"/>
      <c r="G101" s="96"/>
      <c r="H101" s="96"/>
      <c r="L101" s="55" t="s">
        <v>183</v>
      </c>
      <c r="M101" s="60">
        <f>'c3a2'!H3</f>
        <v>0</v>
      </c>
      <c r="N101" s="56">
        <f>'c3a2'!C54</f>
        <v>0</v>
      </c>
      <c r="O101" s="109">
        <f>'c3a2'!D54</f>
        <v>0</v>
      </c>
      <c r="P101" s="109"/>
      <c r="Q101" s="109">
        <f>'c3a2'!E54</f>
        <v>0</v>
      </c>
      <c r="R101" s="109">
        <f>'c3a2'!F54</f>
        <v>0</v>
      </c>
      <c r="S101" s="109">
        <f>'c3a2'!G54</f>
        <v>0</v>
      </c>
      <c r="T101" s="109">
        <f>'c3a2'!H54</f>
        <v>0</v>
      </c>
      <c r="U101" s="109">
        <f>'c3a2'!I54</f>
        <v>0</v>
      </c>
      <c r="V101" s="109">
        <f>'c3a2'!J54</f>
        <v>0</v>
      </c>
      <c r="W101" s="109">
        <f>'c3a2'!K54</f>
        <v>0</v>
      </c>
      <c r="X101" s="109">
        <f>'c3a2'!L54</f>
        <v>0</v>
      </c>
      <c r="Y101" s="109">
        <f>'c3a2'!M54</f>
        <v>0</v>
      </c>
      <c r="Z101" s="56">
        <f>'c3a2'!N54</f>
        <v>0</v>
      </c>
      <c r="AA101" s="56">
        <f>'c3a2'!O54</f>
        <v>0</v>
      </c>
      <c r="AB101" s="61"/>
      <c r="AC101" s="56">
        <f t="shared" ref="AC101:AC108" si="6">AA101</f>
        <v>0</v>
      </c>
      <c r="AD101" s="56">
        <f>AC99+AC100</f>
        <v>0</v>
      </c>
      <c r="AE101" s="62">
        <f t="shared" ref="AE101:AE109" si="7">AE100+AC101</f>
        <v>0</v>
      </c>
    </row>
    <row r="102" spans="2:31" hidden="1">
      <c r="B102" s="53"/>
      <c r="C102" s="53"/>
      <c r="D102" s="55"/>
      <c r="E102" s="55"/>
      <c r="F102" s="55"/>
      <c r="G102" s="96"/>
      <c r="H102" s="96"/>
      <c r="L102" s="55" t="s">
        <v>184</v>
      </c>
      <c r="M102" s="60">
        <f>'c3a3'!H3</f>
        <v>0</v>
      </c>
      <c r="N102" s="63">
        <f>'c3a3'!C54</f>
        <v>0</v>
      </c>
      <c r="O102" s="63">
        <f>'c3a3'!D54</f>
        <v>0</v>
      </c>
      <c r="P102" s="63"/>
      <c r="Q102" s="63">
        <f>'c3a3'!E54</f>
        <v>0</v>
      </c>
      <c r="R102" s="63">
        <f>'c3a3'!F54</f>
        <v>0</v>
      </c>
      <c r="S102" s="63">
        <f>'c3a3'!G54</f>
        <v>0</v>
      </c>
      <c r="T102" s="63">
        <f>'c3a3'!H54</f>
        <v>0</v>
      </c>
      <c r="U102" s="63">
        <f>'c3a3'!I54</f>
        <v>0</v>
      </c>
      <c r="V102" s="63">
        <f>'c3a3'!J54</f>
        <v>0</v>
      </c>
      <c r="W102" s="63">
        <f>'c3a3'!K54</f>
        <v>0</v>
      </c>
      <c r="X102" s="63">
        <f>'c3a3'!L54</f>
        <v>0</v>
      </c>
      <c r="Y102" s="63">
        <f>'c3a3'!M54</f>
        <v>0</v>
      </c>
      <c r="Z102" s="63">
        <f>'c3a3'!N54</f>
        <v>0</v>
      </c>
      <c r="AA102" s="56">
        <f>'c3a3'!O54</f>
        <v>0</v>
      </c>
      <c r="AB102" s="61"/>
      <c r="AC102" s="83">
        <f t="shared" si="6"/>
        <v>0</v>
      </c>
      <c r="AD102" s="66">
        <f t="shared" ref="AD102:AD109" si="8">AD101+AC101</f>
        <v>0</v>
      </c>
      <c r="AE102" s="84">
        <f t="shared" si="7"/>
        <v>0</v>
      </c>
    </row>
    <row r="103" spans="2:31" hidden="1">
      <c r="B103" s="53"/>
      <c r="C103" s="53"/>
      <c r="D103" s="55"/>
      <c r="E103" s="55"/>
      <c r="F103" s="55"/>
      <c r="G103" s="96"/>
      <c r="H103" s="96"/>
      <c r="L103" s="55" t="s">
        <v>185</v>
      </c>
      <c r="M103" s="60">
        <f>'c3a4'!H3</f>
        <v>0</v>
      </c>
      <c r="N103" s="64">
        <f>'c3a4'!C54</f>
        <v>0</v>
      </c>
      <c r="O103" s="64">
        <f>'c3a4'!D54</f>
        <v>0</v>
      </c>
      <c r="P103" s="64"/>
      <c r="Q103" s="64">
        <f>'c3a4'!E54</f>
        <v>0</v>
      </c>
      <c r="R103" s="64">
        <f>'c3a4'!F54</f>
        <v>0</v>
      </c>
      <c r="S103" s="64">
        <f>'c3a4'!G54</f>
        <v>0</v>
      </c>
      <c r="T103" s="64">
        <f>'c3a4'!H54</f>
        <v>0</v>
      </c>
      <c r="U103" s="64">
        <f>'c3a4'!I54</f>
        <v>0</v>
      </c>
      <c r="V103" s="64">
        <f>'c3a4'!J54</f>
        <v>0</v>
      </c>
      <c r="W103" s="64">
        <f>'c3a4'!K54</f>
        <v>0</v>
      </c>
      <c r="X103" s="64">
        <f>'c3a4'!L54</f>
        <v>0</v>
      </c>
      <c r="Y103" s="64">
        <f>'c3a4'!M54</f>
        <v>0</v>
      </c>
      <c r="Z103" s="64">
        <f>'c3a4'!N54</f>
        <v>0</v>
      </c>
      <c r="AA103" s="64">
        <f>'c3a4'!O54</f>
        <v>0</v>
      </c>
      <c r="AB103" s="61"/>
      <c r="AC103" s="83">
        <f t="shared" si="6"/>
        <v>0</v>
      </c>
      <c r="AD103" s="66">
        <f t="shared" si="8"/>
        <v>0</v>
      </c>
      <c r="AE103" s="85">
        <f t="shared" si="7"/>
        <v>0</v>
      </c>
    </row>
    <row r="104" spans="2:31" hidden="1">
      <c r="B104" s="53"/>
      <c r="C104" s="53"/>
      <c r="D104" s="55"/>
      <c r="E104" s="55"/>
      <c r="F104" s="55"/>
      <c r="G104" s="96"/>
      <c r="H104" s="96"/>
      <c r="L104" s="55" t="s">
        <v>186</v>
      </c>
      <c r="M104" s="60">
        <f>'c3a5'!H3</f>
        <v>0</v>
      </c>
      <c r="N104" s="64">
        <f>'c3a5'!C54</f>
        <v>0</v>
      </c>
      <c r="O104" s="64">
        <f>'c3a5'!D54</f>
        <v>0</v>
      </c>
      <c r="P104" s="64"/>
      <c r="Q104" s="64">
        <f>'c3a5'!E54</f>
        <v>0</v>
      </c>
      <c r="R104" s="64">
        <f>'c3a5'!F54</f>
        <v>0</v>
      </c>
      <c r="S104" s="64">
        <f>'c3a5'!G54</f>
        <v>0</v>
      </c>
      <c r="T104" s="64">
        <f>'c3a5'!H54</f>
        <v>0</v>
      </c>
      <c r="U104" s="64">
        <f>'c3a5'!I54</f>
        <v>0</v>
      </c>
      <c r="V104" s="64">
        <f>'c3a5'!J54</f>
        <v>0</v>
      </c>
      <c r="W104" s="64">
        <f>'c3a5'!K54</f>
        <v>0</v>
      </c>
      <c r="X104" s="64">
        <f>'c3a5'!L54</f>
        <v>0</v>
      </c>
      <c r="Y104" s="64">
        <f>'c3a5'!M54</f>
        <v>0</v>
      </c>
      <c r="Z104" s="64">
        <f>'c3a5'!N54</f>
        <v>0</v>
      </c>
      <c r="AA104" s="64">
        <f>'c3a5'!O54</f>
        <v>0</v>
      </c>
      <c r="AB104" s="61"/>
      <c r="AC104" s="83">
        <f t="shared" si="6"/>
        <v>0</v>
      </c>
      <c r="AD104" s="66">
        <f t="shared" si="8"/>
        <v>0</v>
      </c>
      <c r="AE104" s="85">
        <f t="shared" si="7"/>
        <v>0</v>
      </c>
    </row>
    <row r="105" spans="2:31" hidden="1">
      <c r="B105" s="53"/>
      <c r="C105" s="53"/>
      <c r="D105" s="55"/>
      <c r="E105" s="55"/>
      <c r="F105" s="55"/>
      <c r="G105" s="96"/>
      <c r="H105" s="96"/>
      <c r="L105" s="55" t="s">
        <v>187</v>
      </c>
      <c r="M105" s="60">
        <f>'c3a6'!H3</f>
        <v>0</v>
      </c>
      <c r="N105" s="64">
        <f>'c3a6'!C54</f>
        <v>0</v>
      </c>
      <c r="O105" s="64">
        <f>'c3a6'!D54</f>
        <v>0</v>
      </c>
      <c r="P105" s="64"/>
      <c r="Q105" s="64">
        <f>'c3a6'!E54</f>
        <v>0</v>
      </c>
      <c r="R105" s="64">
        <f>'c3a6'!F54</f>
        <v>0</v>
      </c>
      <c r="S105" s="64">
        <f>'c3a6'!G54</f>
        <v>0</v>
      </c>
      <c r="T105" s="64">
        <f>'c3a6'!H54</f>
        <v>0</v>
      </c>
      <c r="U105" s="64">
        <f>'c3a6'!I54</f>
        <v>0</v>
      </c>
      <c r="V105" s="64">
        <f>'c3a6'!J54</f>
        <v>0</v>
      </c>
      <c r="W105" s="64">
        <f>'c3a6'!K54</f>
        <v>0</v>
      </c>
      <c r="X105" s="64">
        <f>'c3a6'!L54</f>
        <v>0</v>
      </c>
      <c r="Y105" s="64">
        <f>'c3a6'!M54</f>
        <v>0</v>
      </c>
      <c r="Z105" s="64">
        <f>'c3a6'!N54</f>
        <v>0</v>
      </c>
      <c r="AA105" s="64">
        <f>'c3a6'!O54</f>
        <v>0</v>
      </c>
      <c r="AB105" s="61"/>
      <c r="AC105" s="83">
        <f t="shared" si="6"/>
        <v>0</v>
      </c>
      <c r="AD105" s="66">
        <f t="shared" si="8"/>
        <v>0</v>
      </c>
      <c r="AE105" s="85">
        <f t="shared" si="7"/>
        <v>0</v>
      </c>
    </row>
    <row r="106" spans="2:31" hidden="1">
      <c r="B106" s="53"/>
      <c r="C106" s="53"/>
      <c r="D106" s="55"/>
      <c r="E106" s="55"/>
      <c r="F106" s="55"/>
      <c r="G106" s="96"/>
      <c r="H106" s="96"/>
      <c r="L106" s="55" t="s">
        <v>188</v>
      </c>
      <c r="M106" s="60">
        <f>'c3a7'!H3</f>
        <v>0</v>
      </c>
      <c r="N106" s="64">
        <f>'c3a7'!C54</f>
        <v>0</v>
      </c>
      <c r="O106" s="64">
        <f>'c3a7'!D54</f>
        <v>0</v>
      </c>
      <c r="P106" s="64"/>
      <c r="Q106" s="64">
        <f>'c3a7'!E54</f>
        <v>0</v>
      </c>
      <c r="R106" s="64">
        <f>'c3a7'!F54</f>
        <v>0</v>
      </c>
      <c r="S106" s="64">
        <f>'c3a7'!G54</f>
        <v>0</v>
      </c>
      <c r="T106" s="64">
        <f>'c3a7'!H54</f>
        <v>0</v>
      </c>
      <c r="U106" s="64">
        <f>'c3a7'!I54</f>
        <v>0</v>
      </c>
      <c r="V106" s="64">
        <f>'c3a7'!J54</f>
        <v>0</v>
      </c>
      <c r="W106" s="64">
        <f>'c3a7'!K54</f>
        <v>0</v>
      </c>
      <c r="X106" s="64">
        <f>'c3a7'!L54</f>
        <v>0</v>
      </c>
      <c r="Y106" s="64">
        <f>'c3a7'!M54</f>
        <v>0</v>
      </c>
      <c r="Z106" s="64">
        <f>'c3a7'!N54</f>
        <v>0</v>
      </c>
      <c r="AA106" s="64">
        <f>'c3a7'!O54</f>
        <v>0</v>
      </c>
      <c r="AB106" s="61"/>
      <c r="AC106" s="83">
        <f t="shared" si="6"/>
        <v>0</v>
      </c>
      <c r="AD106" s="66">
        <f t="shared" si="8"/>
        <v>0</v>
      </c>
      <c r="AE106" s="85">
        <f t="shared" si="7"/>
        <v>0</v>
      </c>
    </row>
    <row r="107" spans="2:31" hidden="1">
      <c r="B107" s="53"/>
      <c r="C107" s="53"/>
      <c r="D107" s="55"/>
      <c r="E107" s="55"/>
      <c r="F107" s="55"/>
      <c r="G107" s="96"/>
      <c r="H107" s="96"/>
      <c r="L107" s="55" t="s">
        <v>189</v>
      </c>
      <c r="M107" s="60">
        <f>'c3a8'!H3</f>
        <v>0</v>
      </c>
      <c r="N107" s="64">
        <f>'c3a8'!C54</f>
        <v>0</v>
      </c>
      <c r="O107" s="64">
        <f>'c3a8'!D54</f>
        <v>0</v>
      </c>
      <c r="P107" s="64"/>
      <c r="Q107" s="64">
        <f>'c3a8'!E54</f>
        <v>0</v>
      </c>
      <c r="R107" s="64">
        <f>'c3a8'!F54</f>
        <v>0</v>
      </c>
      <c r="S107" s="64">
        <f>'c3a8'!G54</f>
        <v>0</v>
      </c>
      <c r="T107" s="64">
        <f>'c3a8'!H54</f>
        <v>0</v>
      </c>
      <c r="U107" s="64">
        <f>'c3a8'!I54</f>
        <v>0</v>
      </c>
      <c r="V107" s="64">
        <f>'c3a8'!J54</f>
        <v>0</v>
      </c>
      <c r="W107" s="64">
        <f>'c3a8'!K54</f>
        <v>0</v>
      </c>
      <c r="X107" s="64">
        <f>'c3a8'!L54</f>
        <v>0</v>
      </c>
      <c r="Y107" s="64">
        <f>'c3a8'!M54</f>
        <v>0</v>
      </c>
      <c r="Z107" s="64">
        <f>'c3a8'!N54</f>
        <v>0</v>
      </c>
      <c r="AA107" s="64">
        <f>'c3a8'!O54</f>
        <v>0</v>
      </c>
      <c r="AB107" s="61"/>
      <c r="AC107" s="83">
        <f t="shared" si="6"/>
        <v>0</v>
      </c>
      <c r="AD107" s="66">
        <f t="shared" si="8"/>
        <v>0</v>
      </c>
      <c r="AE107" s="85">
        <f t="shared" si="7"/>
        <v>0</v>
      </c>
    </row>
    <row r="108" spans="2:31" hidden="1">
      <c r="B108" s="53"/>
      <c r="C108" s="53"/>
      <c r="D108" s="55"/>
      <c r="E108" s="55"/>
      <c r="F108" s="55"/>
      <c r="G108" s="96"/>
      <c r="H108" s="96"/>
      <c r="L108" s="55" t="s">
        <v>190</v>
      </c>
      <c r="M108" s="60">
        <f>'c3a9'!H3</f>
        <v>0</v>
      </c>
      <c r="N108" s="64">
        <f>'c3a9'!C54</f>
        <v>0</v>
      </c>
      <c r="O108" s="64">
        <f>'c3a9'!D54</f>
        <v>0</v>
      </c>
      <c r="P108" s="64"/>
      <c r="Q108" s="64">
        <f>'c3a9'!E54</f>
        <v>0</v>
      </c>
      <c r="R108" s="64">
        <f>'c3a9'!F54</f>
        <v>0</v>
      </c>
      <c r="S108" s="64">
        <f>'c3a9'!G54</f>
        <v>0</v>
      </c>
      <c r="T108" s="64">
        <f>'c3a9'!H54</f>
        <v>0</v>
      </c>
      <c r="U108" s="64">
        <f>'c3a9'!I54</f>
        <v>0</v>
      </c>
      <c r="V108" s="64">
        <f>'c3a9'!J54</f>
        <v>0</v>
      </c>
      <c r="W108" s="64">
        <f>'c3a9'!K54</f>
        <v>0</v>
      </c>
      <c r="X108" s="64">
        <f>'c3a9'!L54</f>
        <v>0</v>
      </c>
      <c r="Y108" s="64">
        <f>'c3a9'!M54</f>
        <v>0</v>
      </c>
      <c r="Z108" s="64">
        <f>'c3a9'!N54</f>
        <v>0</v>
      </c>
      <c r="AA108" s="64">
        <f>'c3a9'!O54</f>
        <v>0</v>
      </c>
      <c r="AB108" s="61"/>
      <c r="AC108" s="83">
        <f t="shared" si="6"/>
        <v>0</v>
      </c>
      <c r="AD108" s="66">
        <f t="shared" si="8"/>
        <v>0</v>
      </c>
      <c r="AE108" s="85">
        <f t="shared" si="7"/>
        <v>0</v>
      </c>
    </row>
    <row r="109" spans="2:31" hidden="1">
      <c r="B109" s="53"/>
      <c r="C109" s="53"/>
      <c r="D109" s="55"/>
      <c r="E109" s="55"/>
      <c r="F109" s="55"/>
      <c r="G109" s="96"/>
      <c r="H109" s="96"/>
      <c r="L109" s="55" t="s">
        <v>191</v>
      </c>
      <c r="M109" s="60">
        <f>'c3a10'!H3</f>
        <v>0</v>
      </c>
      <c r="N109" s="64">
        <f>'c3a10'!C54</f>
        <v>0</v>
      </c>
      <c r="O109" s="64">
        <f>'c3a10'!D54</f>
        <v>0</v>
      </c>
      <c r="P109" s="64"/>
      <c r="Q109" s="64">
        <f>'c3a10'!E54</f>
        <v>0</v>
      </c>
      <c r="R109" s="64">
        <f>'c3a10'!F54</f>
        <v>0</v>
      </c>
      <c r="S109" s="64">
        <f>'c3a10'!G54</f>
        <v>0</v>
      </c>
      <c r="T109" s="64">
        <f>'c3a10'!H54</f>
        <v>0</v>
      </c>
      <c r="U109" s="64">
        <f>'c3a10'!I54</f>
        <v>0</v>
      </c>
      <c r="V109" s="64">
        <f>'c3a10'!J54</f>
        <v>0</v>
      </c>
      <c r="W109" s="64">
        <f>'c3a10'!K54</f>
        <v>0</v>
      </c>
      <c r="X109" s="64">
        <f>'c3a10'!L54</f>
        <v>0</v>
      </c>
      <c r="Y109" s="64">
        <f>'c3a10'!M54</f>
        <v>0</v>
      </c>
      <c r="Z109" s="64">
        <f>'c3a10'!N54</f>
        <v>0</v>
      </c>
      <c r="AA109" s="64">
        <f>'c3a10'!O54</f>
        <v>0</v>
      </c>
      <c r="AB109" s="61"/>
      <c r="AC109" s="83">
        <f>AA109</f>
        <v>0</v>
      </c>
      <c r="AD109" s="66">
        <f t="shared" si="8"/>
        <v>0</v>
      </c>
      <c r="AE109" s="85">
        <f t="shared" si="7"/>
        <v>0</v>
      </c>
    </row>
    <row r="110" spans="2:31" hidden="1">
      <c r="B110" s="53"/>
      <c r="C110" s="53"/>
      <c r="D110" s="55"/>
      <c r="E110" s="55"/>
      <c r="F110" s="55"/>
      <c r="G110" s="96"/>
      <c r="H110" s="96"/>
      <c r="M110" s="60" t="s">
        <v>104</v>
      </c>
      <c r="N110" s="64">
        <f>SUM(N100:N109)</f>
        <v>0</v>
      </c>
      <c r="O110" s="64">
        <f t="shared" ref="O110:AA110" si="9">SUM(O100:O109)</f>
        <v>0</v>
      </c>
      <c r="P110" s="64"/>
      <c r="Q110" s="64">
        <f t="shared" si="9"/>
        <v>0</v>
      </c>
      <c r="R110" s="64">
        <f t="shared" si="9"/>
        <v>0</v>
      </c>
      <c r="S110" s="64">
        <f t="shared" si="9"/>
        <v>0</v>
      </c>
      <c r="T110" s="64">
        <f t="shared" si="9"/>
        <v>0</v>
      </c>
      <c r="U110" s="64">
        <f t="shared" si="9"/>
        <v>0</v>
      </c>
      <c r="V110" s="64">
        <f t="shared" si="9"/>
        <v>0</v>
      </c>
      <c r="W110" s="64">
        <f t="shared" si="9"/>
        <v>0</v>
      </c>
      <c r="X110" s="64">
        <f t="shared" si="9"/>
        <v>0</v>
      </c>
      <c r="Y110" s="64">
        <f t="shared" si="9"/>
        <v>0</v>
      </c>
      <c r="Z110" s="64">
        <f t="shared" si="9"/>
        <v>0</v>
      </c>
      <c r="AA110" s="64">
        <f t="shared" si="9"/>
        <v>0</v>
      </c>
      <c r="AB110" s="61"/>
      <c r="AC110" s="83">
        <f>AD109+AC109</f>
        <v>0</v>
      </c>
      <c r="AD110" s="66"/>
      <c r="AE110" s="85"/>
    </row>
    <row r="111" spans="2:31" hidden="1">
      <c r="B111" s="53"/>
      <c r="C111" s="53"/>
      <c r="D111" s="55"/>
      <c r="E111" s="55"/>
      <c r="F111" s="55"/>
      <c r="G111" s="96"/>
      <c r="H111" s="96"/>
      <c r="M111" s="60" t="s">
        <v>103</v>
      </c>
      <c r="N111" s="64">
        <f>'c3a1'!O51</f>
        <v>0</v>
      </c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1"/>
      <c r="AC111" s="83"/>
      <c r="AD111" s="66"/>
      <c r="AE111" s="85"/>
    </row>
    <row r="112" spans="2:31" hidden="1">
      <c r="B112" s="53"/>
      <c r="C112" s="53"/>
      <c r="D112" s="55"/>
      <c r="E112" s="55"/>
      <c r="F112" s="55"/>
      <c r="G112" s="96"/>
      <c r="H112" s="96"/>
      <c r="M112" s="60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1"/>
      <c r="AC112" s="83"/>
      <c r="AD112" s="66"/>
      <c r="AE112" s="85"/>
    </row>
    <row r="113" spans="2:33" hidden="1">
      <c r="B113" s="53"/>
      <c r="C113" s="53"/>
      <c r="D113" s="55"/>
      <c r="E113" s="55"/>
      <c r="F113" s="55"/>
      <c r="G113" s="96"/>
      <c r="H113" s="96"/>
      <c r="M113" s="60" t="s">
        <v>103</v>
      </c>
      <c r="N113" s="64"/>
      <c r="O113" s="64">
        <f>R113</f>
        <v>0</v>
      </c>
      <c r="P113" s="64"/>
      <c r="Q113" s="64"/>
      <c r="R113" s="64">
        <f>'c3a1'!O51</f>
        <v>0</v>
      </c>
      <c r="S113" s="64"/>
      <c r="T113" s="64"/>
      <c r="U113" s="64"/>
      <c r="V113" s="64"/>
      <c r="W113" s="64"/>
      <c r="X113" s="64"/>
      <c r="Y113" s="64"/>
      <c r="Z113" s="64"/>
      <c r="AA113" s="64"/>
      <c r="AB113" s="61"/>
      <c r="AC113" s="66"/>
      <c r="AD113" s="66"/>
      <c r="AE113" s="85"/>
    </row>
    <row r="114" spans="2:33" hidden="1">
      <c r="B114" s="53"/>
      <c r="C114" s="53"/>
      <c r="D114" s="55"/>
      <c r="E114" s="55"/>
      <c r="F114" s="55"/>
      <c r="G114" s="96"/>
      <c r="H114" s="96"/>
      <c r="M114" s="60" t="s">
        <v>91</v>
      </c>
      <c r="N114" s="65"/>
      <c r="O114" s="56">
        <f>N110</f>
        <v>0</v>
      </c>
      <c r="P114" s="56"/>
      <c r="Q114" s="56">
        <f>R113</f>
        <v>0</v>
      </c>
      <c r="R114" s="56">
        <f t="shared" ref="R114:R125" si="10">R113+O114</f>
        <v>0</v>
      </c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62"/>
    </row>
    <row r="115" spans="2:33" hidden="1">
      <c r="B115" s="53"/>
      <c r="C115" s="53"/>
      <c r="D115" s="55"/>
      <c r="E115" s="55"/>
      <c r="F115" s="55"/>
      <c r="G115" s="96"/>
      <c r="H115" s="96"/>
      <c r="M115" s="60" t="s">
        <v>92</v>
      </c>
      <c r="O115" s="56">
        <f>O110</f>
        <v>0</v>
      </c>
      <c r="P115" s="56"/>
      <c r="Q115" s="56">
        <f t="shared" ref="Q115:Q125" si="11">R114</f>
        <v>0</v>
      </c>
      <c r="R115" s="56">
        <f t="shared" si="10"/>
        <v>0</v>
      </c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62"/>
    </row>
    <row r="116" spans="2:33" hidden="1">
      <c r="B116" s="53"/>
      <c r="C116" s="53"/>
      <c r="D116" s="55"/>
      <c r="E116" s="55"/>
      <c r="F116" s="55"/>
      <c r="G116" s="96"/>
      <c r="H116" s="96"/>
      <c r="M116" s="60" t="s">
        <v>93</v>
      </c>
      <c r="O116" s="66">
        <f>Q110</f>
        <v>0</v>
      </c>
      <c r="P116" s="66"/>
      <c r="Q116" s="56">
        <f t="shared" si="11"/>
        <v>0</v>
      </c>
      <c r="R116" s="66">
        <f t="shared" si="10"/>
        <v>0</v>
      </c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62"/>
    </row>
    <row r="117" spans="2:33" hidden="1">
      <c r="B117" s="53"/>
      <c r="C117" s="53"/>
      <c r="D117" s="55"/>
      <c r="E117" s="55"/>
      <c r="F117" s="55"/>
      <c r="G117" s="96"/>
      <c r="H117" s="96"/>
      <c r="M117" s="67" t="s">
        <v>94</v>
      </c>
      <c r="O117" s="64">
        <f>R110</f>
        <v>0</v>
      </c>
      <c r="P117" s="64"/>
      <c r="Q117" s="66">
        <f t="shared" si="11"/>
        <v>0</v>
      </c>
      <c r="R117" s="66">
        <f t="shared" si="10"/>
        <v>0</v>
      </c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62"/>
    </row>
    <row r="118" spans="2:33" hidden="1">
      <c r="B118" s="53"/>
      <c r="C118" s="53"/>
      <c r="D118" s="55"/>
      <c r="E118" s="55"/>
      <c r="F118" s="55"/>
      <c r="G118" s="96"/>
      <c r="H118" s="96"/>
      <c r="M118" s="67" t="s">
        <v>95</v>
      </c>
      <c r="O118" s="64">
        <f>S110</f>
        <v>0</v>
      </c>
      <c r="P118" s="64"/>
      <c r="Q118" s="66">
        <f t="shared" si="11"/>
        <v>0</v>
      </c>
      <c r="R118" s="66">
        <f t="shared" si="10"/>
        <v>0</v>
      </c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62"/>
    </row>
    <row r="119" spans="2:33" hidden="1">
      <c r="B119" s="53"/>
      <c r="C119" s="53"/>
      <c r="D119" s="55"/>
      <c r="E119" s="55"/>
      <c r="F119" s="55"/>
      <c r="G119" s="96"/>
      <c r="H119" s="96"/>
      <c r="M119" s="67" t="s">
        <v>96</v>
      </c>
      <c r="O119" s="64">
        <f>T110</f>
        <v>0</v>
      </c>
      <c r="P119" s="64"/>
      <c r="Q119" s="66">
        <f t="shared" si="11"/>
        <v>0</v>
      </c>
      <c r="R119" s="66">
        <f t="shared" si="10"/>
        <v>0</v>
      </c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62"/>
    </row>
    <row r="120" spans="2:33" hidden="1">
      <c r="B120" s="53"/>
      <c r="C120" s="53"/>
      <c r="D120" s="55"/>
      <c r="E120" s="55"/>
      <c r="F120" s="55"/>
      <c r="G120" s="96"/>
      <c r="H120" s="96"/>
      <c r="M120" s="67" t="s">
        <v>97</v>
      </c>
      <c r="O120" s="64">
        <f>U110</f>
        <v>0</v>
      </c>
      <c r="P120" s="64"/>
      <c r="Q120" s="66">
        <f t="shared" si="11"/>
        <v>0</v>
      </c>
      <c r="R120" s="66">
        <f t="shared" si="10"/>
        <v>0</v>
      </c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62"/>
    </row>
    <row r="121" spans="2:33" hidden="1">
      <c r="B121" s="53"/>
      <c r="C121" s="53"/>
      <c r="D121" s="55"/>
      <c r="E121" s="55"/>
      <c r="F121" s="55"/>
      <c r="G121" s="96"/>
      <c r="H121" s="96"/>
      <c r="M121" s="67" t="s">
        <v>98</v>
      </c>
      <c r="O121" s="64">
        <f>V110</f>
        <v>0</v>
      </c>
      <c r="P121" s="64"/>
      <c r="Q121" s="66">
        <f t="shared" si="11"/>
        <v>0</v>
      </c>
      <c r="R121" s="66">
        <f t="shared" si="10"/>
        <v>0</v>
      </c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62"/>
    </row>
    <row r="122" spans="2:33" hidden="1">
      <c r="B122" s="53"/>
      <c r="C122" s="53"/>
      <c r="D122" s="55"/>
      <c r="E122" s="55"/>
      <c r="F122" s="55"/>
      <c r="G122" s="96"/>
      <c r="H122" s="96"/>
      <c r="M122" s="67" t="s">
        <v>99</v>
      </c>
      <c r="O122" s="64">
        <f>W110</f>
        <v>0</v>
      </c>
      <c r="P122" s="64"/>
      <c r="Q122" s="66">
        <f t="shared" si="11"/>
        <v>0</v>
      </c>
      <c r="R122" s="66">
        <f t="shared" si="10"/>
        <v>0</v>
      </c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62"/>
    </row>
    <row r="123" spans="2:33" hidden="1">
      <c r="B123" s="53"/>
      <c r="C123" s="53"/>
      <c r="D123" s="55"/>
      <c r="E123" s="55"/>
      <c r="F123" s="55"/>
      <c r="G123" s="96"/>
      <c r="H123" s="96"/>
      <c r="M123" s="67" t="s">
        <v>100</v>
      </c>
      <c r="O123" s="64">
        <f>X110</f>
        <v>0</v>
      </c>
      <c r="P123" s="64"/>
      <c r="Q123" s="66">
        <f t="shared" si="11"/>
        <v>0</v>
      </c>
      <c r="R123" s="66">
        <f t="shared" si="10"/>
        <v>0</v>
      </c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62"/>
    </row>
    <row r="124" spans="2:33" hidden="1">
      <c r="B124" s="53"/>
      <c r="C124" s="53"/>
      <c r="D124" s="55"/>
      <c r="E124" s="55"/>
      <c r="F124" s="55"/>
      <c r="G124" s="96"/>
      <c r="H124" s="96"/>
      <c r="M124" s="67" t="s">
        <v>101</v>
      </c>
      <c r="O124" s="64">
        <f>Y110</f>
        <v>0</v>
      </c>
      <c r="P124" s="64"/>
      <c r="Q124" s="66">
        <f t="shared" si="11"/>
        <v>0</v>
      </c>
      <c r="R124" s="66">
        <f t="shared" si="10"/>
        <v>0</v>
      </c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62"/>
    </row>
    <row r="125" spans="2:33" hidden="1">
      <c r="B125" s="53"/>
      <c r="C125" s="53"/>
      <c r="D125" s="55"/>
      <c r="E125" s="55"/>
      <c r="F125" s="55"/>
      <c r="G125" s="96"/>
      <c r="H125" s="96"/>
      <c r="M125" s="67" t="s">
        <v>102</v>
      </c>
      <c r="O125" s="64">
        <f>Z110</f>
        <v>0</v>
      </c>
      <c r="P125" s="64"/>
      <c r="Q125" s="66">
        <f t="shared" si="11"/>
        <v>0</v>
      </c>
      <c r="R125" s="66">
        <f t="shared" si="10"/>
        <v>0</v>
      </c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62"/>
    </row>
    <row r="126" spans="2:33" hidden="1">
      <c r="B126" s="53"/>
      <c r="C126" s="53"/>
      <c r="D126" s="55"/>
      <c r="E126" s="55"/>
      <c r="F126" s="55"/>
      <c r="G126" s="96"/>
      <c r="H126" s="96"/>
      <c r="M126" s="67" t="s">
        <v>104</v>
      </c>
      <c r="O126" s="64">
        <f>O125+Q125</f>
        <v>0</v>
      </c>
      <c r="P126" s="64"/>
      <c r="Q126" s="66"/>
      <c r="R126" s="6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 t="s">
        <v>105</v>
      </c>
      <c r="AE126" s="62"/>
    </row>
    <row r="127" spans="2:33" hidden="1">
      <c r="B127" s="53"/>
      <c r="C127" s="53"/>
      <c r="D127" s="55"/>
      <c r="E127" s="55"/>
      <c r="F127" s="55"/>
      <c r="G127" s="96"/>
      <c r="H127" s="96"/>
      <c r="M127" s="67"/>
      <c r="O127" s="64"/>
      <c r="P127" s="64"/>
      <c r="Q127" s="66"/>
      <c r="R127" s="6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62"/>
    </row>
    <row r="128" spans="2:33" hidden="1">
      <c r="B128" s="53"/>
      <c r="C128" s="53"/>
      <c r="D128" s="55"/>
      <c r="E128" s="55"/>
      <c r="F128" s="55"/>
      <c r="G128" s="96"/>
      <c r="H128" s="96"/>
      <c r="M128" s="67"/>
      <c r="O128" s="64"/>
      <c r="P128" s="64"/>
      <c r="Q128" s="66"/>
      <c r="R128" s="66"/>
      <c r="T128" s="56"/>
      <c r="U128" s="56"/>
      <c r="W128" s="56"/>
      <c r="X128" s="56"/>
      <c r="Z128" s="56"/>
      <c r="AA128" s="56"/>
      <c r="AB128" s="56"/>
      <c r="AC128" s="56"/>
      <c r="AD128" s="56"/>
      <c r="AE128" s="56"/>
      <c r="AF128" s="56"/>
      <c r="AG128" s="56"/>
    </row>
    <row r="129" spans="2:39" ht="13" hidden="1" thickBot="1">
      <c r="B129" s="53"/>
      <c r="C129" s="53"/>
      <c r="D129" s="55"/>
      <c r="E129" s="55"/>
      <c r="F129" s="55"/>
      <c r="G129" s="96"/>
      <c r="H129" s="96"/>
      <c r="M129" s="68" t="s">
        <v>108</v>
      </c>
      <c r="O129" s="70"/>
      <c r="P129" s="70"/>
      <c r="Q129" s="69"/>
      <c r="R129" s="69"/>
      <c r="T129" s="69"/>
      <c r="U129" s="69"/>
      <c r="W129" s="69"/>
      <c r="X129" s="69"/>
      <c r="Z129" s="69"/>
      <c r="AA129" s="69"/>
      <c r="AB129" s="69"/>
      <c r="AC129" s="69"/>
      <c r="AD129" s="69"/>
      <c r="AE129" s="69"/>
      <c r="AF129" s="69"/>
      <c r="AG129" s="69"/>
    </row>
    <row r="130" spans="2:39" hidden="1">
      <c r="B130" s="53"/>
      <c r="C130" s="53"/>
      <c r="D130" s="55"/>
      <c r="E130" s="55"/>
      <c r="F130" s="55"/>
      <c r="G130" s="96"/>
      <c r="H130" s="96"/>
    </row>
    <row r="131" spans="2:39" ht="13" hidden="1" thickBot="1">
      <c r="B131" s="53"/>
      <c r="C131" s="53"/>
      <c r="D131" s="55"/>
      <c r="E131" s="55"/>
      <c r="F131" s="55"/>
      <c r="G131" s="96"/>
      <c r="H131" s="96"/>
    </row>
    <row r="132" spans="2:39" hidden="1">
      <c r="B132" s="53"/>
      <c r="C132" s="53"/>
      <c r="D132" s="55"/>
      <c r="E132" s="55"/>
      <c r="F132" s="55"/>
      <c r="G132" s="96"/>
      <c r="H132" s="96"/>
      <c r="M132" s="57"/>
      <c r="N132" s="58"/>
      <c r="O132" s="58"/>
      <c r="Q132" s="58"/>
      <c r="R132" s="58"/>
      <c r="S132" s="58"/>
      <c r="U132" s="58"/>
      <c r="V132" s="58"/>
      <c r="W132" s="58"/>
      <c r="Y132" s="58"/>
      <c r="Z132" s="58"/>
      <c r="AA132" s="58"/>
      <c r="AC132" s="58"/>
      <c r="AD132" s="58"/>
      <c r="AE132" s="58"/>
      <c r="AG132" s="58"/>
      <c r="AH132" s="59"/>
      <c r="AI132" s="58"/>
      <c r="AJ132" s="58"/>
      <c r="AK132" s="58"/>
      <c r="AL132" s="58"/>
      <c r="AM132" s="59"/>
    </row>
    <row r="133" spans="2:39" hidden="1">
      <c r="B133" s="53"/>
      <c r="C133" s="53"/>
      <c r="D133" s="55"/>
      <c r="E133" s="55"/>
      <c r="F133" s="55"/>
      <c r="G133" s="96"/>
      <c r="H133" s="96"/>
      <c r="M133" s="60"/>
      <c r="O133" s="56"/>
      <c r="Q133" s="56"/>
      <c r="R133" s="56"/>
      <c r="S133" s="56"/>
      <c r="U133" s="56"/>
      <c r="V133" s="56"/>
      <c r="W133" s="56"/>
      <c r="Y133" s="56"/>
      <c r="Z133" s="56"/>
      <c r="AA133" s="56"/>
      <c r="AC133" s="56"/>
      <c r="AD133" s="56"/>
      <c r="AE133" s="56"/>
      <c r="AG133" s="56"/>
      <c r="AH133" s="62"/>
      <c r="AI133" s="56"/>
      <c r="AJ133" s="56"/>
      <c r="AK133" s="56"/>
      <c r="AL133" s="56"/>
      <c r="AM133" s="62"/>
    </row>
    <row r="134" spans="2:39" ht="13" hidden="1" thickBot="1">
      <c r="B134" s="53"/>
      <c r="C134" s="53"/>
      <c r="D134" s="55"/>
      <c r="E134" s="55"/>
      <c r="F134" s="55"/>
      <c r="G134" s="96"/>
      <c r="H134" s="96"/>
      <c r="M134" s="60"/>
      <c r="O134" s="56"/>
      <c r="Q134" s="56"/>
      <c r="R134" s="56"/>
      <c r="S134" s="56"/>
      <c r="U134" s="56"/>
      <c r="V134" s="56"/>
      <c r="W134" s="56"/>
      <c r="Y134" s="56"/>
      <c r="Z134" s="56"/>
      <c r="AA134" s="56"/>
      <c r="AC134" s="56"/>
      <c r="AD134" s="56"/>
      <c r="AE134" s="56"/>
      <c r="AG134" s="56"/>
      <c r="AH134" s="62"/>
      <c r="AI134" s="56"/>
      <c r="AJ134" s="56"/>
      <c r="AK134" s="56"/>
      <c r="AL134" s="56"/>
      <c r="AM134" s="62"/>
    </row>
    <row r="135" spans="2:39" hidden="1">
      <c r="B135" s="53"/>
      <c r="C135" s="53"/>
      <c r="D135" s="55"/>
      <c r="E135" s="55"/>
      <c r="F135" s="55"/>
      <c r="G135" s="96"/>
      <c r="H135" s="96"/>
      <c r="M135" s="67"/>
      <c r="N135" s="318" t="s">
        <v>0</v>
      </c>
      <c r="O135" s="312" t="s">
        <v>106</v>
      </c>
      <c r="P135" s="313" t="s">
        <v>176</v>
      </c>
      <c r="Q135" s="316" t="s">
        <v>111</v>
      </c>
      <c r="R135" s="318" t="s">
        <v>1</v>
      </c>
      <c r="S135" s="312" t="s">
        <v>106</v>
      </c>
      <c r="T135" s="313" t="s">
        <v>176</v>
      </c>
      <c r="U135" s="321" t="s">
        <v>111</v>
      </c>
      <c r="V135" s="318" t="s">
        <v>2</v>
      </c>
      <c r="W135" s="312" t="s">
        <v>106</v>
      </c>
      <c r="X135" s="313" t="s">
        <v>176</v>
      </c>
      <c r="Y135" s="316" t="s">
        <v>111</v>
      </c>
      <c r="Z135" s="318" t="s">
        <v>33</v>
      </c>
      <c r="AA135" s="312" t="s">
        <v>106</v>
      </c>
      <c r="AB135" s="313" t="s">
        <v>176</v>
      </c>
      <c r="AC135" s="316" t="s">
        <v>111</v>
      </c>
      <c r="AD135" s="318" t="s">
        <v>32</v>
      </c>
      <c r="AE135" s="312" t="s">
        <v>106</v>
      </c>
      <c r="AF135" s="313" t="s">
        <v>176</v>
      </c>
      <c r="AG135" s="316" t="s">
        <v>111</v>
      </c>
      <c r="AH135" s="325" t="s">
        <v>35</v>
      </c>
      <c r="AI135" s="326" t="s">
        <v>107</v>
      </c>
      <c r="AJ135" s="56" t="str">
        <f>"--&gt;"</f>
        <v>--&gt;</v>
      </c>
      <c r="AK135" s="56"/>
      <c r="AL135" s="56"/>
      <c r="AM135" s="62"/>
    </row>
    <row r="136" spans="2:39" hidden="1">
      <c r="B136" s="53"/>
      <c r="C136" s="53"/>
      <c r="D136" s="55"/>
      <c r="E136" s="55"/>
      <c r="F136" s="55"/>
      <c r="G136" s="96"/>
      <c r="H136" s="96"/>
      <c r="M136" s="67" t="s">
        <v>128</v>
      </c>
      <c r="N136" s="67">
        <f>'c3a1'!B80</f>
        <v>0</v>
      </c>
      <c r="O136" s="72">
        <f>'c3a1'!D78</f>
        <v>0.2</v>
      </c>
      <c r="P136" s="63" t="str">
        <f>IF(N136=0,"",N136)</f>
        <v/>
      </c>
      <c r="Q136" s="319" t="str">
        <f t="shared" ref="Q136:Q145" si="12">IF(N136*O136=0,"",N136*O136)</f>
        <v/>
      </c>
      <c r="R136" s="67">
        <f>'c3a1'!E80</f>
        <v>0</v>
      </c>
      <c r="S136" s="72">
        <f>'c3a1'!G78</f>
        <v>0.2</v>
      </c>
      <c r="T136" s="63" t="str">
        <f>IF(R136=0,"",R136)</f>
        <v/>
      </c>
      <c r="U136" s="319" t="str">
        <f t="shared" ref="U136:U144" si="13">IF(R136*S136=0,"",R136*S136)</f>
        <v/>
      </c>
      <c r="V136" s="67">
        <f>'c3a1'!H80</f>
        <v>0</v>
      </c>
      <c r="W136" s="72">
        <f>'c3a1'!J78</f>
        <v>0.2</v>
      </c>
      <c r="X136" s="63" t="str">
        <f>IF(V136=0,"",V136)</f>
        <v/>
      </c>
      <c r="Y136" s="319" t="str">
        <f t="shared" ref="Y136:Y145" si="14">IF(V136*W136=0,"",V136*W136)</f>
        <v/>
      </c>
      <c r="Z136" s="67">
        <f>'c3a1'!K80</f>
        <v>0</v>
      </c>
      <c r="AA136" s="72">
        <f>'c3a1'!M78</f>
        <v>0.2</v>
      </c>
      <c r="AB136" s="63" t="str">
        <f>IF(Z136=0,"",Z136)</f>
        <v/>
      </c>
      <c r="AC136" s="319" t="str">
        <f t="shared" ref="AC136:AC145" si="15">IF(Z136*AA136=0,"",Z136*AA136)</f>
        <v/>
      </c>
      <c r="AD136" s="67">
        <f>'c3a1'!N80</f>
        <v>5</v>
      </c>
      <c r="AE136" s="72">
        <f>'c3a1'!P78</f>
        <v>0.2</v>
      </c>
      <c r="AF136" s="63">
        <f>IF(AD136=0,"",AD136)</f>
        <v>5</v>
      </c>
      <c r="AG136" s="319">
        <f>IF(AD136*AE136=0,"",AD136*AE136)</f>
        <v>1</v>
      </c>
      <c r="AH136" s="325">
        <f>IFERROR(P135*O135+T135*S135+X135*W135+AB135*AA135+AF135*AE135,N136*O136+R136*S136+V136*W136+Z136*AA136+AD136*AE136)</f>
        <v>1</v>
      </c>
      <c r="AI136" s="327">
        <f t="shared" ref="AI136:AI141" si="16">O136+S136+W136+AA136+AE136</f>
        <v>1</v>
      </c>
      <c r="AJ136" s="56">
        <f>'c3a1'!N80</f>
        <v>5</v>
      </c>
      <c r="AK136" s="56">
        <f>'c3a1'!O80</f>
        <v>0</v>
      </c>
      <c r="AL136" s="56">
        <f>'c3a1'!P80</f>
        <v>0</v>
      </c>
      <c r="AM136" s="62">
        <f>'c3a1'!Q80</f>
        <v>1</v>
      </c>
    </row>
    <row r="137" spans="2:39" hidden="1">
      <c r="B137" s="53"/>
      <c r="C137" s="53"/>
      <c r="D137" s="55"/>
      <c r="E137" s="55"/>
      <c r="F137" s="55"/>
      <c r="G137" s="96"/>
      <c r="H137" s="96"/>
      <c r="M137" s="67" t="s">
        <v>129</v>
      </c>
      <c r="N137" s="67">
        <f>'c3a2'!B80</f>
        <v>0</v>
      </c>
      <c r="O137" s="72">
        <f>'c3a2'!D78</f>
        <v>0.2</v>
      </c>
      <c r="P137" s="63" t="str">
        <f t="shared" ref="P137:P145" si="17">IF(N137=0,"",N137)</f>
        <v/>
      </c>
      <c r="Q137" s="319" t="str">
        <f t="shared" si="12"/>
        <v/>
      </c>
      <c r="R137" s="67">
        <f>'c3a2'!E80</f>
        <v>0</v>
      </c>
      <c r="S137" s="72">
        <f>'c3a2'!G78</f>
        <v>0.2</v>
      </c>
      <c r="T137" s="63" t="str">
        <f t="shared" ref="T137:T145" si="18">IF(R137=0,"",R137)</f>
        <v/>
      </c>
      <c r="U137" s="319" t="str">
        <f t="shared" si="13"/>
        <v/>
      </c>
      <c r="V137" s="67">
        <f>'c3a2'!H80</f>
        <v>0</v>
      </c>
      <c r="W137" s="72">
        <f>'c3a2'!J78</f>
        <v>0.2</v>
      </c>
      <c r="X137" s="63" t="str">
        <f t="shared" ref="X137:X145" si="19">IF(V137=0,"",V137)</f>
        <v/>
      </c>
      <c r="Y137" s="319" t="str">
        <f t="shared" si="14"/>
        <v/>
      </c>
      <c r="Z137" s="67">
        <f>'c3a2'!K80</f>
        <v>0</v>
      </c>
      <c r="AA137" s="72">
        <f>'c3a2'!M78</f>
        <v>0.2</v>
      </c>
      <c r="AB137" s="63" t="str">
        <f t="shared" ref="AB137:AB145" si="20">IF(Z137=0,"",Z137)</f>
        <v/>
      </c>
      <c r="AC137" s="319" t="str">
        <f t="shared" si="15"/>
        <v/>
      </c>
      <c r="AD137" s="67">
        <f>'c3a2'!N80</f>
        <v>5</v>
      </c>
      <c r="AE137" s="72">
        <f>'c3a2'!P78</f>
        <v>0.2</v>
      </c>
      <c r="AF137" s="63">
        <f t="shared" ref="AF137:AF145" si="21">IF(AD137=0,"",AD137)</f>
        <v>5</v>
      </c>
      <c r="AG137" s="319">
        <f t="shared" ref="AG137:AG145" si="22">IF(AD137*AE137=0,"",AD137*AE137)</f>
        <v>1</v>
      </c>
      <c r="AH137" s="325" t="e">
        <f>IFERROR(P136*O136+T136*S136+X136*W136+AB136*AA136+AF136*AE136,P137*O137+T137*S137+X137*W137+AB137*AA137+AF137*AE137)</f>
        <v>#VALUE!</v>
      </c>
      <c r="AI137" s="327">
        <f t="shared" si="16"/>
        <v>1</v>
      </c>
      <c r="AJ137" s="56">
        <f>'c3a2'!N80</f>
        <v>5</v>
      </c>
      <c r="AK137" s="56">
        <f>'c3a2'!O80</f>
        <v>0</v>
      </c>
      <c r="AL137" s="56">
        <f>'c3a2'!P80</f>
        <v>0</v>
      </c>
      <c r="AM137" s="62">
        <f>'c3a2'!Q80</f>
        <v>1</v>
      </c>
    </row>
    <row r="138" spans="2:39" hidden="1">
      <c r="B138" s="53"/>
      <c r="C138" s="53"/>
      <c r="D138" s="55"/>
      <c r="E138" s="55"/>
      <c r="F138" s="55"/>
      <c r="G138" s="96"/>
      <c r="H138" s="96"/>
      <c r="M138" s="67" t="s">
        <v>130</v>
      </c>
      <c r="N138" s="67">
        <f>'c3a3'!B80</f>
        <v>0</v>
      </c>
      <c r="O138" s="72">
        <f>'c3a3'!D78</f>
        <v>0.2</v>
      </c>
      <c r="P138" s="63" t="str">
        <f t="shared" si="17"/>
        <v/>
      </c>
      <c r="Q138" s="319" t="str">
        <f t="shared" si="12"/>
        <v/>
      </c>
      <c r="R138" s="67">
        <f>'c3a3'!E80</f>
        <v>0</v>
      </c>
      <c r="S138" s="72">
        <f>'c1a3'!G78</f>
        <v>0.2</v>
      </c>
      <c r="T138" s="63" t="str">
        <f t="shared" si="18"/>
        <v/>
      </c>
      <c r="U138" s="319" t="str">
        <f t="shared" si="13"/>
        <v/>
      </c>
      <c r="V138" s="67">
        <f>'c3a3'!H80</f>
        <v>0</v>
      </c>
      <c r="W138" s="72">
        <f>'c3a3'!J78</f>
        <v>0.2</v>
      </c>
      <c r="X138" s="63" t="str">
        <f t="shared" si="19"/>
        <v/>
      </c>
      <c r="Y138" s="319" t="str">
        <f t="shared" si="14"/>
        <v/>
      </c>
      <c r="Z138" s="67">
        <f>'c3a3'!K80</f>
        <v>0</v>
      </c>
      <c r="AA138" s="72">
        <f>'c3a3'!M78</f>
        <v>0.2</v>
      </c>
      <c r="AB138" s="63" t="str">
        <f t="shared" si="20"/>
        <v/>
      </c>
      <c r="AC138" s="319" t="str">
        <f t="shared" si="15"/>
        <v/>
      </c>
      <c r="AD138" s="67">
        <f>'c3a3'!N80</f>
        <v>5</v>
      </c>
      <c r="AE138" s="72">
        <f>'c3a3'!P78</f>
        <v>0.2</v>
      </c>
      <c r="AF138" s="63">
        <f t="shared" si="21"/>
        <v>5</v>
      </c>
      <c r="AG138" s="319">
        <f t="shared" si="22"/>
        <v>1</v>
      </c>
      <c r="AH138" s="325">
        <f>IFERROR(P137*O137+T137*S137+X137*W137+AB137*AA137+AF137*AE137,N138*O138+R138*S138+V138*W138+Z138*AA138+AD138*AE138)</f>
        <v>1</v>
      </c>
      <c r="AI138" s="327">
        <f t="shared" si="16"/>
        <v>1</v>
      </c>
      <c r="AJ138" s="56">
        <f>'c3a3'!N80</f>
        <v>5</v>
      </c>
      <c r="AK138" s="56">
        <f>'c3a3'!O80</f>
        <v>0</v>
      </c>
      <c r="AL138" s="56">
        <f>'c3a3'!P80</f>
        <v>0</v>
      </c>
      <c r="AM138" s="62">
        <f>'c3a3'!Q80</f>
        <v>1</v>
      </c>
    </row>
    <row r="139" spans="2:39" hidden="1">
      <c r="B139" s="53"/>
      <c r="C139" s="53"/>
      <c r="D139" s="55"/>
      <c r="E139" s="55"/>
      <c r="F139" s="55"/>
      <c r="G139" s="96"/>
      <c r="H139" s="96"/>
      <c r="M139" s="67" t="s">
        <v>131</v>
      </c>
      <c r="N139" s="67">
        <f>'c3a4'!B80</f>
        <v>0</v>
      </c>
      <c r="O139" s="72">
        <f>'c3a4'!D78</f>
        <v>0.2</v>
      </c>
      <c r="P139" s="63" t="str">
        <f t="shared" si="17"/>
        <v/>
      </c>
      <c r="Q139" s="319" t="str">
        <f>IF(N139*O139=0,"",N139*O139)</f>
        <v/>
      </c>
      <c r="R139" s="67">
        <f>'c3a4'!E80</f>
        <v>0</v>
      </c>
      <c r="S139" s="72">
        <f>'c3a4'!G78</f>
        <v>0.2</v>
      </c>
      <c r="T139" s="63" t="str">
        <f t="shared" si="18"/>
        <v/>
      </c>
      <c r="U139" s="319" t="str">
        <f t="shared" si="13"/>
        <v/>
      </c>
      <c r="V139" s="67">
        <f>'c3a4'!H80</f>
        <v>0</v>
      </c>
      <c r="W139" s="72">
        <f>'c3a4'!J78</f>
        <v>0.2</v>
      </c>
      <c r="X139" s="63" t="str">
        <f t="shared" si="19"/>
        <v/>
      </c>
      <c r="Y139" s="319" t="str">
        <f t="shared" si="14"/>
        <v/>
      </c>
      <c r="Z139" s="67">
        <f>'c3a4'!K80</f>
        <v>0</v>
      </c>
      <c r="AA139" s="72">
        <f>'c3a4'!M78</f>
        <v>0.2</v>
      </c>
      <c r="AB139" s="63" t="str">
        <f t="shared" si="20"/>
        <v/>
      </c>
      <c r="AC139" s="319" t="str">
        <f t="shared" si="15"/>
        <v/>
      </c>
      <c r="AD139" s="67">
        <f>'c3a4'!N80</f>
        <v>5</v>
      </c>
      <c r="AE139" s="72">
        <f>'c3a4'!P78</f>
        <v>0.2</v>
      </c>
      <c r="AF139" s="63">
        <f t="shared" si="21"/>
        <v>5</v>
      </c>
      <c r="AG139" s="319">
        <f t="shared" si="22"/>
        <v>1</v>
      </c>
      <c r="AH139" s="325">
        <f t="shared" ref="AH139:AH145" si="23">IFERROR(P138*O138+T138*S138+X138*W138+AB138*AA138+AF138*AE138,N139*O139+R139*S139+V139*W139+Z139*AA139+AD139*AE139)</f>
        <v>1</v>
      </c>
      <c r="AI139" s="327">
        <f t="shared" si="16"/>
        <v>1</v>
      </c>
      <c r="AJ139" s="74">
        <f>'c3a4'!N80</f>
        <v>5</v>
      </c>
      <c r="AK139" s="74">
        <f>'c3a4'!O80</f>
        <v>0</v>
      </c>
      <c r="AL139" s="74">
        <f>'c3a4'!P80</f>
        <v>0</v>
      </c>
      <c r="AM139" s="73">
        <f>'c3a4'!Q80</f>
        <v>1</v>
      </c>
    </row>
    <row r="140" spans="2:39" hidden="1">
      <c r="B140" s="53"/>
      <c r="C140" s="53"/>
      <c r="D140" s="55"/>
      <c r="E140" s="55"/>
      <c r="F140" s="55"/>
      <c r="G140" s="96"/>
      <c r="H140" s="96"/>
      <c r="M140" s="67" t="s">
        <v>132</v>
      </c>
      <c r="N140" s="67">
        <f>'c3a5'!B80</f>
        <v>0</v>
      </c>
      <c r="O140" s="72">
        <f>'c3a5'!D78</f>
        <v>0.2</v>
      </c>
      <c r="P140" s="63" t="str">
        <f t="shared" si="17"/>
        <v/>
      </c>
      <c r="Q140" s="319" t="str">
        <f t="shared" si="12"/>
        <v/>
      </c>
      <c r="R140" s="67">
        <f>'c3a5'!E80</f>
        <v>0</v>
      </c>
      <c r="S140" s="72">
        <f>'c3a5'!G78</f>
        <v>0.2</v>
      </c>
      <c r="T140" s="63" t="str">
        <f t="shared" si="18"/>
        <v/>
      </c>
      <c r="U140" s="319" t="str">
        <f t="shared" si="13"/>
        <v/>
      </c>
      <c r="V140" s="67">
        <f>'c3a5'!H80</f>
        <v>0</v>
      </c>
      <c r="W140" s="72">
        <f>'c3a5'!J78</f>
        <v>0.2</v>
      </c>
      <c r="X140" s="63" t="str">
        <f t="shared" si="19"/>
        <v/>
      </c>
      <c r="Y140" s="319" t="str">
        <f t="shared" si="14"/>
        <v/>
      </c>
      <c r="Z140" s="67">
        <f>'c3a5'!K80</f>
        <v>0</v>
      </c>
      <c r="AA140" s="72">
        <f>'c3a5'!M78</f>
        <v>0.2</v>
      </c>
      <c r="AB140" s="63" t="str">
        <f t="shared" si="20"/>
        <v/>
      </c>
      <c r="AC140" s="319" t="str">
        <f t="shared" si="15"/>
        <v/>
      </c>
      <c r="AD140" s="67">
        <f>'c3a5'!N80</f>
        <v>5</v>
      </c>
      <c r="AE140" s="72">
        <f>'c3a5'!P78</f>
        <v>0.2</v>
      </c>
      <c r="AF140" s="63">
        <f t="shared" si="21"/>
        <v>5</v>
      </c>
      <c r="AG140" s="319">
        <f t="shared" si="22"/>
        <v>1</v>
      </c>
      <c r="AH140" s="325">
        <f t="shared" si="23"/>
        <v>1</v>
      </c>
      <c r="AI140" s="327">
        <f t="shared" si="16"/>
        <v>1</v>
      </c>
      <c r="AJ140" s="74">
        <f>'c3a5'!N80</f>
        <v>5</v>
      </c>
      <c r="AK140" s="74">
        <f>'c3a5'!O80</f>
        <v>0</v>
      </c>
      <c r="AL140" s="74">
        <f>'c3a5'!P80</f>
        <v>0</v>
      </c>
      <c r="AM140" s="73">
        <f>'c3a5'!Q80</f>
        <v>1</v>
      </c>
    </row>
    <row r="141" spans="2:39" hidden="1">
      <c r="B141" s="53"/>
      <c r="C141" s="53"/>
      <c r="D141" s="55"/>
      <c r="E141" s="55"/>
      <c r="F141" s="55"/>
      <c r="G141" s="96"/>
      <c r="H141" s="96"/>
      <c r="M141" s="67" t="s">
        <v>133</v>
      </c>
      <c r="N141" s="67">
        <f>'c3a6'!B80</f>
        <v>0</v>
      </c>
      <c r="O141" s="72">
        <f>'c3a6'!D78</f>
        <v>0.2</v>
      </c>
      <c r="P141" s="63" t="str">
        <f t="shared" si="17"/>
        <v/>
      </c>
      <c r="Q141" s="319" t="str">
        <f t="shared" si="12"/>
        <v/>
      </c>
      <c r="R141" s="67">
        <f>'c3a6'!E80</f>
        <v>0</v>
      </c>
      <c r="S141" s="72">
        <f>'c3a6'!G78</f>
        <v>0.2</v>
      </c>
      <c r="T141" s="63" t="str">
        <f t="shared" si="18"/>
        <v/>
      </c>
      <c r="U141" s="319" t="str">
        <f t="shared" si="13"/>
        <v/>
      </c>
      <c r="V141" s="67">
        <f>'c3a6'!H80</f>
        <v>0</v>
      </c>
      <c r="W141" s="72">
        <f>'c3a6'!J78</f>
        <v>0.2</v>
      </c>
      <c r="X141" s="63" t="str">
        <f t="shared" si="19"/>
        <v/>
      </c>
      <c r="Y141" s="319" t="str">
        <f t="shared" si="14"/>
        <v/>
      </c>
      <c r="Z141" s="67">
        <f>'c3a6'!K80</f>
        <v>0</v>
      </c>
      <c r="AA141" s="72">
        <f>'c3a6'!M78</f>
        <v>0.2</v>
      </c>
      <c r="AB141" s="63" t="str">
        <f t="shared" si="20"/>
        <v/>
      </c>
      <c r="AC141" s="319" t="str">
        <f t="shared" si="15"/>
        <v/>
      </c>
      <c r="AD141" s="67">
        <f>'c3a6'!N80</f>
        <v>5</v>
      </c>
      <c r="AE141" s="72">
        <f>'c3a6'!P78</f>
        <v>0.2</v>
      </c>
      <c r="AF141" s="63">
        <f t="shared" si="21"/>
        <v>5</v>
      </c>
      <c r="AG141" s="319">
        <f t="shared" si="22"/>
        <v>1</v>
      </c>
      <c r="AH141" s="325">
        <f t="shared" si="23"/>
        <v>1</v>
      </c>
      <c r="AI141" s="327">
        <f t="shared" si="16"/>
        <v>1</v>
      </c>
      <c r="AJ141" s="74">
        <f>'c3a6'!N80</f>
        <v>5</v>
      </c>
      <c r="AK141" s="74">
        <f>'c3a6'!O80</f>
        <v>0</v>
      </c>
      <c r="AL141" s="74">
        <f>'c3a6'!P80</f>
        <v>0</v>
      </c>
      <c r="AM141" s="73">
        <f>'c3a6'!Q80</f>
        <v>1</v>
      </c>
    </row>
    <row r="142" spans="2:39" hidden="1">
      <c r="B142" s="53"/>
      <c r="C142" s="53"/>
      <c r="D142" s="55"/>
      <c r="E142" s="55"/>
      <c r="F142" s="55"/>
      <c r="G142" s="96"/>
      <c r="H142" s="96"/>
      <c r="M142" s="67" t="s">
        <v>134</v>
      </c>
      <c r="N142" s="67">
        <f>'c3a7'!B80</f>
        <v>0</v>
      </c>
      <c r="O142" s="72">
        <f>'c3a7'!D78</f>
        <v>0.2</v>
      </c>
      <c r="P142" s="63" t="str">
        <f t="shared" si="17"/>
        <v/>
      </c>
      <c r="Q142" s="319" t="str">
        <f t="shared" si="12"/>
        <v/>
      </c>
      <c r="R142" s="67">
        <f>'c3a7'!E80</f>
        <v>0</v>
      </c>
      <c r="S142" s="72">
        <f>'c3a7'!G78</f>
        <v>0.2</v>
      </c>
      <c r="T142" s="63" t="str">
        <f t="shared" si="18"/>
        <v/>
      </c>
      <c r="U142" s="319" t="str">
        <f t="shared" si="13"/>
        <v/>
      </c>
      <c r="V142" s="67">
        <f>'c3a7'!H80</f>
        <v>0</v>
      </c>
      <c r="W142" s="72">
        <f>'c3a7'!J78</f>
        <v>0.2</v>
      </c>
      <c r="X142" s="63" t="str">
        <f t="shared" si="19"/>
        <v/>
      </c>
      <c r="Y142" s="319" t="str">
        <f t="shared" si="14"/>
        <v/>
      </c>
      <c r="Z142" s="67">
        <f>'c3a7'!K80</f>
        <v>0</v>
      </c>
      <c r="AA142" s="72">
        <f>'c3a7'!M78</f>
        <v>0.2</v>
      </c>
      <c r="AB142" s="63" t="str">
        <f t="shared" si="20"/>
        <v/>
      </c>
      <c r="AC142" s="319" t="str">
        <f t="shared" si="15"/>
        <v/>
      </c>
      <c r="AD142" s="67">
        <f>'c3a7'!N80</f>
        <v>5</v>
      </c>
      <c r="AE142" s="72">
        <f>'c3a7'!P78</f>
        <v>0.2</v>
      </c>
      <c r="AF142" s="63">
        <f t="shared" si="21"/>
        <v>5</v>
      </c>
      <c r="AG142" s="319">
        <f t="shared" si="22"/>
        <v>1</v>
      </c>
      <c r="AH142" s="325">
        <f t="shared" si="23"/>
        <v>1</v>
      </c>
      <c r="AI142" s="327">
        <f t="shared" ref="AI142:AI145" si="24">O142+S142+W142+AA142+AE142</f>
        <v>1</v>
      </c>
      <c r="AJ142" s="74">
        <f>'c3a7'!N80</f>
        <v>5</v>
      </c>
      <c r="AK142" s="74">
        <f>'c3a7'!O80</f>
        <v>0</v>
      </c>
      <c r="AL142" s="74">
        <f>'c3a7'!P80</f>
        <v>0</v>
      </c>
      <c r="AM142" s="73">
        <f>'c3a7'!Q80</f>
        <v>1</v>
      </c>
    </row>
    <row r="143" spans="2:39" hidden="1">
      <c r="B143" s="53"/>
      <c r="C143" s="53"/>
      <c r="D143" s="55"/>
      <c r="E143" s="55"/>
      <c r="F143" s="55"/>
      <c r="G143" s="96"/>
      <c r="H143" s="96"/>
      <c r="M143" s="67" t="s">
        <v>135</v>
      </c>
      <c r="N143" s="67">
        <f>'c3a8'!B80</f>
        <v>0</v>
      </c>
      <c r="O143" s="72">
        <f>'c3a8'!D78</f>
        <v>0.2</v>
      </c>
      <c r="P143" s="63" t="str">
        <f t="shared" si="17"/>
        <v/>
      </c>
      <c r="Q143" s="319" t="str">
        <f t="shared" si="12"/>
        <v/>
      </c>
      <c r="R143" s="67">
        <f>'c3a8'!E80</f>
        <v>0</v>
      </c>
      <c r="S143" s="72">
        <f>'c3a8'!G78</f>
        <v>0.2</v>
      </c>
      <c r="T143" s="63" t="str">
        <f t="shared" si="18"/>
        <v/>
      </c>
      <c r="U143" s="319" t="str">
        <f t="shared" si="13"/>
        <v/>
      </c>
      <c r="V143" s="67">
        <f>'c3a8'!H80</f>
        <v>0</v>
      </c>
      <c r="W143" s="72">
        <f>'c3a8'!J78</f>
        <v>0.2</v>
      </c>
      <c r="X143" s="63" t="str">
        <f t="shared" si="19"/>
        <v/>
      </c>
      <c r="Y143" s="319" t="str">
        <f t="shared" si="14"/>
        <v/>
      </c>
      <c r="Z143" s="67">
        <f>'c3a8'!K80</f>
        <v>0</v>
      </c>
      <c r="AA143" s="72">
        <f>'c3a8'!M78</f>
        <v>0.2</v>
      </c>
      <c r="AB143" s="63" t="str">
        <f t="shared" si="20"/>
        <v/>
      </c>
      <c r="AC143" s="319" t="str">
        <f t="shared" si="15"/>
        <v/>
      </c>
      <c r="AD143" s="67">
        <f>'c3a8'!N80</f>
        <v>5</v>
      </c>
      <c r="AE143" s="72">
        <f>'c3a8'!P78</f>
        <v>0.2</v>
      </c>
      <c r="AF143" s="63">
        <f t="shared" si="21"/>
        <v>5</v>
      </c>
      <c r="AG143" s="319">
        <f t="shared" si="22"/>
        <v>1</v>
      </c>
      <c r="AH143" s="325">
        <f t="shared" si="23"/>
        <v>1</v>
      </c>
      <c r="AI143" s="327">
        <f t="shared" si="24"/>
        <v>1</v>
      </c>
      <c r="AJ143" s="74">
        <f>'c3a8'!N80</f>
        <v>5</v>
      </c>
      <c r="AK143" s="74">
        <f>'c3a8'!O80</f>
        <v>0</v>
      </c>
      <c r="AL143" s="74">
        <f>'c3a8'!P80</f>
        <v>0</v>
      </c>
      <c r="AM143" s="73">
        <f>'c3a8'!Q80</f>
        <v>1</v>
      </c>
    </row>
    <row r="144" spans="2:39" hidden="1">
      <c r="B144" s="53"/>
      <c r="C144" s="53"/>
      <c r="D144" s="55"/>
      <c r="E144" s="55"/>
      <c r="F144" s="55"/>
      <c r="G144" s="96"/>
      <c r="H144" s="96"/>
      <c r="M144" s="67" t="s">
        <v>136</v>
      </c>
      <c r="N144" s="67">
        <f>'c3a9'!B80</f>
        <v>0</v>
      </c>
      <c r="O144" s="72">
        <f>'c3a9'!D78</f>
        <v>0.2</v>
      </c>
      <c r="P144" s="63" t="str">
        <f t="shared" si="17"/>
        <v/>
      </c>
      <c r="Q144" s="319" t="str">
        <f t="shared" si="12"/>
        <v/>
      </c>
      <c r="R144" s="67">
        <f>'c3a9'!E80</f>
        <v>0</v>
      </c>
      <c r="S144" s="72">
        <f>'c3a9'!G78</f>
        <v>0.2</v>
      </c>
      <c r="T144" s="63" t="str">
        <f t="shared" si="18"/>
        <v/>
      </c>
      <c r="U144" s="319" t="str">
        <f t="shared" si="13"/>
        <v/>
      </c>
      <c r="V144" s="67">
        <f>'c3a9'!H80</f>
        <v>0</v>
      </c>
      <c r="W144" s="72">
        <f>'c3a9'!J78</f>
        <v>0.2</v>
      </c>
      <c r="X144" s="63" t="str">
        <f t="shared" si="19"/>
        <v/>
      </c>
      <c r="Y144" s="319" t="str">
        <f t="shared" si="14"/>
        <v/>
      </c>
      <c r="Z144" s="67">
        <f>'c3a9'!K80</f>
        <v>0</v>
      </c>
      <c r="AA144" s="72">
        <f>'c3a9'!M78</f>
        <v>0.2</v>
      </c>
      <c r="AB144" s="63" t="str">
        <f t="shared" si="20"/>
        <v/>
      </c>
      <c r="AC144" s="319" t="str">
        <f t="shared" si="15"/>
        <v/>
      </c>
      <c r="AD144" s="67">
        <f>'c3a9'!N80</f>
        <v>5</v>
      </c>
      <c r="AE144" s="72">
        <f>'c3a9'!P78</f>
        <v>0.2</v>
      </c>
      <c r="AF144" s="63">
        <f t="shared" si="21"/>
        <v>5</v>
      </c>
      <c r="AG144" s="319">
        <f t="shared" si="22"/>
        <v>1</v>
      </c>
      <c r="AH144" s="325">
        <f t="shared" si="23"/>
        <v>1</v>
      </c>
      <c r="AI144" s="327">
        <f t="shared" si="24"/>
        <v>1</v>
      </c>
      <c r="AJ144" s="74">
        <f>'c3a9'!N80</f>
        <v>5</v>
      </c>
      <c r="AK144" s="74">
        <f>'c3a9'!O80</f>
        <v>0</v>
      </c>
      <c r="AL144" s="74">
        <f>'c3a9'!P80</f>
        <v>0</v>
      </c>
      <c r="AM144" s="73">
        <f>'c3a9'!Q80</f>
        <v>1</v>
      </c>
    </row>
    <row r="145" spans="2:39" hidden="1">
      <c r="B145" s="53"/>
      <c r="C145" s="53"/>
      <c r="D145" s="55"/>
      <c r="E145" s="55"/>
      <c r="F145" s="55"/>
      <c r="G145" s="96"/>
      <c r="H145" s="96"/>
      <c r="M145" s="67" t="s">
        <v>137</v>
      </c>
      <c r="N145" s="67">
        <f>'c3a10'!B80</f>
        <v>0</v>
      </c>
      <c r="O145" s="72">
        <f>'c3a10'!D78</f>
        <v>0.2</v>
      </c>
      <c r="P145" s="63" t="str">
        <f t="shared" si="17"/>
        <v/>
      </c>
      <c r="Q145" s="319" t="str">
        <f t="shared" si="12"/>
        <v/>
      </c>
      <c r="R145" s="67">
        <f>'c1a10'!E80</f>
        <v>0</v>
      </c>
      <c r="S145" s="72">
        <f>'c3a10'!G78</f>
        <v>0.2</v>
      </c>
      <c r="T145" s="63" t="str">
        <f t="shared" si="18"/>
        <v/>
      </c>
      <c r="U145" s="319" t="str">
        <f>IF(R145*S145=0,"",R145*S145)</f>
        <v/>
      </c>
      <c r="V145" s="67">
        <f>'c3a10'!H80</f>
        <v>0</v>
      </c>
      <c r="W145" s="72">
        <f>'c3a10'!J78</f>
        <v>0.2</v>
      </c>
      <c r="X145" s="63" t="str">
        <f t="shared" si="19"/>
        <v/>
      </c>
      <c r="Y145" s="319" t="str">
        <f t="shared" si="14"/>
        <v/>
      </c>
      <c r="Z145" s="67">
        <f>'c3a10'!K80</f>
        <v>0</v>
      </c>
      <c r="AA145" s="72">
        <f>'c3a10'!M78</f>
        <v>0.2</v>
      </c>
      <c r="AB145" s="63" t="str">
        <f t="shared" si="20"/>
        <v/>
      </c>
      <c r="AC145" s="319" t="str">
        <f t="shared" si="15"/>
        <v/>
      </c>
      <c r="AD145" s="67">
        <f>'c3a10'!N80</f>
        <v>5</v>
      </c>
      <c r="AE145" s="72">
        <f>'c3a10'!P78</f>
        <v>0.2</v>
      </c>
      <c r="AF145" s="63">
        <f t="shared" si="21"/>
        <v>5</v>
      </c>
      <c r="AG145" s="319">
        <f t="shared" si="22"/>
        <v>1</v>
      </c>
      <c r="AH145" s="325">
        <f t="shared" si="23"/>
        <v>1</v>
      </c>
      <c r="AI145" s="327">
        <f t="shared" si="24"/>
        <v>1</v>
      </c>
      <c r="AJ145" s="74">
        <f>'c3a10'!N80</f>
        <v>5</v>
      </c>
      <c r="AK145" s="74">
        <f>'c3a10'!O80</f>
        <v>0</v>
      </c>
      <c r="AL145" s="74">
        <f>'c3a10'!P80</f>
        <v>0</v>
      </c>
      <c r="AM145" s="73">
        <f>'c3a10'!Q80</f>
        <v>1</v>
      </c>
    </row>
    <row r="146" spans="2:39" ht="13" hidden="1" thickBot="1">
      <c r="B146" s="53"/>
      <c r="C146" s="53"/>
      <c r="D146" s="55"/>
      <c r="E146" s="55"/>
      <c r="F146" s="55"/>
      <c r="G146" s="96"/>
      <c r="H146" s="96"/>
      <c r="M146" s="67" t="s">
        <v>175</v>
      </c>
      <c r="N146" s="314">
        <f>(N136*O136+N137*O137+N138*O138+N139*O139+N140*O140+N141*O141+N142*O142+N143*O143+N144*O144+N145*O145)/SUM(O136:O145)</f>
        <v>0</v>
      </c>
      <c r="O146" s="315">
        <f>AVERAGE(O136:O145)</f>
        <v>0.19999999999999998</v>
      </c>
      <c r="P146" s="317" t="e">
        <f>AVERAGE(P136:P145)</f>
        <v>#DIV/0!</v>
      </c>
      <c r="Q146" s="320" t="e">
        <f>AVERAGE(Q136:Q145)</f>
        <v>#DIV/0!</v>
      </c>
      <c r="R146" s="322">
        <f>(R136*S136+R137*S137+R138*S138+R139*S139+R140*S140+R141*S141+R142*S142+R143*S143+R144*S144+R145*S145)/SUM(S136:S145)</f>
        <v>0</v>
      </c>
      <c r="S146" s="323">
        <f>AVERAGE(S136:S145)</f>
        <v>0.19999999999999998</v>
      </c>
      <c r="T146" s="323" t="e">
        <f>AVERAGE(T136:T145)</f>
        <v>#DIV/0!</v>
      </c>
      <c r="U146" s="324" t="e">
        <f>AVERAGE(U136:U145)</f>
        <v>#DIV/0!</v>
      </c>
      <c r="V146" s="322">
        <f>(V136*W136+V137*W137+V138*W138+V139*W139+V140*W140+V141*W141+V142*W142+V143*W143+V144*W144+V145*W145)/SUM(W136:W145)</f>
        <v>0</v>
      </c>
      <c r="W146" s="323">
        <f>AVERAGE(W136:W145)</f>
        <v>0.19999999999999998</v>
      </c>
      <c r="X146" s="323" t="e">
        <f>AVERAGE(X136:X145)</f>
        <v>#DIV/0!</v>
      </c>
      <c r="Y146" s="324" t="e">
        <f>AVERAGE(Y136:Y145)</f>
        <v>#DIV/0!</v>
      </c>
      <c r="Z146" s="322">
        <f>(Z136*AA136+Z137*AA137+Z138*AA138+Z139*AA139+Z140*AA140+Z141*AA141+Z142*AA142+Z143*AA143+Z144*AA144+Z145*AA145)/SUM(AA136:AA145)</f>
        <v>0</v>
      </c>
      <c r="AA146" s="323">
        <f>AVERAGE(AA136:AA145)</f>
        <v>0.19999999999999998</v>
      </c>
      <c r="AB146" s="323" t="e">
        <f>AVERAGE(AB136:AB145)</f>
        <v>#DIV/0!</v>
      </c>
      <c r="AC146" s="324" t="e">
        <f>AVERAGE(AC136:AC145)</f>
        <v>#DIV/0!</v>
      </c>
      <c r="AD146" s="322">
        <f>(AD136*AE136+AD137*AE137+AD138*AE138+AD139*AE139+AD140*AE140+AD141*AE141+AD142*AE142+AD143*AE143+AD144*AE144+AD145*AE145)/SUM(AE136:AE145)</f>
        <v>5.0000000000000009</v>
      </c>
      <c r="AE146" s="323">
        <f>AVERAGE(AE136:AE145)</f>
        <v>0.19999999999999998</v>
      </c>
      <c r="AF146" s="323">
        <f>AVERAGE(AF136:AF145)</f>
        <v>5</v>
      </c>
      <c r="AG146" s="324">
        <f>AVERAGE(AG136:AG145)</f>
        <v>1</v>
      </c>
      <c r="AH146" s="309"/>
      <c r="AI146" s="325" t="e">
        <f>(AH136*AI136+AH137*AI137+AH138*AI138+AH139*AI139+AH140*AI140+AH141*AI141+AH142*AI142+AH143*AI143+AH144*AI144+AH145*AI145)/SUM(AI136:AI145)</f>
        <v>#VALUE!</v>
      </c>
      <c r="AJ146" s="74"/>
      <c r="AK146" s="74"/>
      <c r="AL146" s="74"/>
      <c r="AM146" s="73"/>
    </row>
    <row r="147" spans="2:39" hidden="1">
      <c r="B147" s="53"/>
      <c r="C147" s="53"/>
      <c r="D147" s="55"/>
      <c r="E147" s="55"/>
      <c r="F147" s="55"/>
      <c r="G147" s="96"/>
      <c r="H147" s="96"/>
      <c r="M147" s="67"/>
      <c r="N147" s="63"/>
      <c r="O147" s="72"/>
      <c r="Q147" s="72"/>
      <c r="R147" s="63"/>
      <c r="S147" s="72"/>
      <c r="U147" s="56"/>
      <c r="V147" s="63"/>
      <c r="W147" s="72"/>
      <c r="Y147" s="56"/>
      <c r="Z147" s="63"/>
      <c r="AA147" s="72"/>
      <c r="AC147" s="56"/>
      <c r="AD147" s="63"/>
      <c r="AE147" s="72"/>
      <c r="AG147" s="56"/>
      <c r="AH147" s="325">
        <f>N146*O146+R146*S146+V146*W146+Z146*AA146+AD146*AE146</f>
        <v>1</v>
      </c>
      <c r="AI147" s="327"/>
      <c r="AJ147" s="74"/>
      <c r="AK147" s="74"/>
      <c r="AL147" s="74"/>
      <c r="AM147" s="73">
        <f>'c1a1'!R78</f>
        <v>0</v>
      </c>
    </row>
    <row r="148" spans="2:39" ht="13" hidden="1" thickBot="1">
      <c r="B148" s="53"/>
      <c r="C148" s="53"/>
      <c r="D148" s="55"/>
      <c r="E148" s="55"/>
      <c r="F148" s="55"/>
      <c r="G148" s="96"/>
      <c r="H148" s="96"/>
      <c r="M148" s="75"/>
      <c r="N148" s="76"/>
      <c r="O148" s="77"/>
      <c r="Q148" s="77"/>
      <c r="R148" s="76"/>
      <c r="S148" s="77"/>
      <c r="U148" s="69"/>
      <c r="V148" s="76"/>
      <c r="W148" s="77"/>
      <c r="Y148" s="69"/>
      <c r="Z148" s="76"/>
      <c r="AA148" s="77"/>
      <c r="AC148" s="69"/>
      <c r="AD148" s="76"/>
      <c r="AE148" s="77"/>
      <c r="AG148" s="69"/>
      <c r="AH148" s="328"/>
      <c r="AI148" s="329" t="e">
        <f>IF(AI146=AH147,"","ERRO!")</f>
        <v>#VALUE!</v>
      </c>
      <c r="AJ148" s="79"/>
      <c r="AK148" s="79"/>
      <c r="AL148" s="79"/>
      <c r="AM148" s="78"/>
    </row>
    <row r="149" spans="2:39" ht="13" hidden="1" thickBot="1">
      <c r="B149" s="53"/>
      <c r="C149" s="53"/>
      <c r="D149" s="55"/>
      <c r="E149" s="55"/>
      <c r="F149" s="55"/>
      <c r="G149" s="96"/>
      <c r="H149" s="96"/>
      <c r="M149" s="75"/>
      <c r="N149" s="76"/>
      <c r="O149" s="77"/>
      <c r="Q149" s="77"/>
      <c r="R149" s="76"/>
      <c r="S149" s="77"/>
      <c r="U149" s="69"/>
      <c r="V149" s="76"/>
      <c r="W149" s="77"/>
      <c r="Y149" s="69"/>
      <c r="Z149" s="76"/>
      <c r="AA149" s="77"/>
      <c r="AC149" s="69"/>
      <c r="AD149" s="76"/>
      <c r="AE149" s="77"/>
      <c r="AG149" s="69"/>
      <c r="AH149" s="80"/>
      <c r="AI149" s="69"/>
      <c r="AJ149" s="69"/>
      <c r="AK149" s="69"/>
      <c r="AL149" s="69"/>
      <c r="AM149" s="71"/>
    </row>
    <row r="150" spans="2:39" hidden="1">
      <c r="B150" s="53"/>
      <c r="C150" s="53"/>
      <c r="D150" s="55"/>
      <c r="E150" s="55"/>
      <c r="F150" s="55"/>
      <c r="G150" s="96"/>
      <c r="H150" s="96"/>
      <c r="M150" s="55" t="s">
        <v>115</v>
      </c>
      <c r="AH150" s="81"/>
      <c r="AM150" s="82"/>
    </row>
    <row r="151" spans="2:39" hidden="1">
      <c r="B151" s="53"/>
      <c r="C151" s="53"/>
      <c r="D151" s="55"/>
      <c r="E151" s="55"/>
      <c r="F151" s="55"/>
      <c r="G151" s="96"/>
      <c r="H151" s="96"/>
      <c r="M151" s="89" t="s">
        <v>91</v>
      </c>
      <c r="N151" s="63" t="s">
        <v>92</v>
      </c>
      <c r="O151" s="89" t="s">
        <v>93</v>
      </c>
      <c r="Q151" s="89"/>
      <c r="R151" s="89" t="s">
        <v>94</v>
      </c>
      <c r="S151" s="89" t="s">
        <v>95</v>
      </c>
      <c r="U151" s="89"/>
      <c r="V151" s="89" t="s">
        <v>96</v>
      </c>
      <c r="W151" s="89" t="s">
        <v>97</v>
      </c>
      <c r="Y151" s="89"/>
      <c r="Z151" s="89" t="s">
        <v>98</v>
      </c>
      <c r="AA151" s="89" t="s">
        <v>99</v>
      </c>
      <c r="AC151" s="89"/>
      <c r="AD151" s="89" t="s">
        <v>100</v>
      </c>
      <c r="AE151" s="89" t="s">
        <v>101</v>
      </c>
      <c r="AG151" s="89"/>
      <c r="AH151" s="89" t="s">
        <v>102</v>
      </c>
      <c r="AI151" s="310" t="s">
        <v>29</v>
      </c>
      <c r="AJ151" s="89"/>
    </row>
    <row r="152" spans="2:39" hidden="1">
      <c r="B152" s="53"/>
      <c r="C152" s="53"/>
      <c r="D152" s="55"/>
      <c r="E152" s="55" t="s">
        <v>116</v>
      </c>
      <c r="F152" s="55"/>
      <c r="G152" s="96"/>
      <c r="H152" s="96"/>
      <c r="M152" s="89">
        <f>'c3a1'!C47</f>
        <v>0</v>
      </c>
      <c r="N152" s="63">
        <f>'c3a1'!D47</f>
        <v>0</v>
      </c>
      <c r="O152" s="89">
        <f>'c3a1'!E47</f>
        <v>0</v>
      </c>
      <c r="Q152" s="89"/>
      <c r="R152" s="89">
        <f>'c3a1'!F47</f>
        <v>0</v>
      </c>
      <c r="S152" s="89">
        <f>'c3a1'!G47</f>
        <v>0</v>
      </c>
      <c r="U152" s="89"/>
      <c r="V152" s="89">
        <f>'c3a1'!H47</f>
        <v>0</v>
      </c>
      <c r="W152" s="89">
        <f>'c3a1'!I47</f>
        <v>0</v>
      </c>
      <c r="Y152" s="89"/>
      <c r="Z152" s="89">
        <f>'c3a1'!J47</f>
        <v>0</v>
      </c>
      <c r="AA152" s="89">
        <f>'c3a1'!K47</f>
        <v>0</v>
      </c>
      <c r="AC152" s="89"/>
      <c r="AD152" s="89">
        <f>'c3a1'!L47</f>
        <v>0</v>
      </c>
      <c r="AE152" s="89">
        <f>'c3a1'!M47</f>
        <v>0</v>
      </c>
      <c r="AG152" s="89"/>
      <c r="AH152" s="89">
        <f>'c3a1'!N47</f>
        <v>0</v>
      </c>
      <c r="AI152" s="89">
        <f t="shared" ref="AI152:AI161" si="25">SUM(M152:AH152)</f>
        <v>0</v>
      </c>
      <c r="AJ152" s="89"/>
    </row>
    <row r="153" spans="2:39" hidden="1">
      <c r="B153" s="53"/>
      <c r="C153" s="53"/>
      <c r="D153" s="55"/>
      <c r="E153" s="55" t="s">
        <v>117</v>
      </c>
      <c r="F153" s="55"/>
      <c r="G153" s="96"/>
      <c r="H153" s="96"/>
      <c r="M153" s="89">
        <f>'c3a2'!C47</f>
        <v>0</v>
      </c>
      <c r="N153" s="63">
        <f>'c3a2'!D47</f>
        <v>0</v>
      </c>
      <c r="O153" s="89">
        <f>'c3a2'!E47</f>
        <v>0</v>
      </c>
      <c r="Q153" s="89"/>
      <c r="R153" s="89">
        <f>'c3a2'!F47</f>
        <v>0</v>
      </c>
      <c r="S153" s="89">
        <f>'c3a2'!G47</f>
        <v>0</v>
      </c>
      <c r="U153" s="89"/>
      <c r="V153" s="89">
        <f>'c3a2'!H47</f>
        <v>0</v>
      </c>
      <c r="W153" s="89">
        <f>'c3a2'!I47</f>
        <v>0</v>
      </c>
      <c r="Y153" s="89"/>
      <c r="Z153" s="89">
        <f>'c3a2'!J47</f>
        <v>0</v>
      </c>
      <c r="AA153" s="89">
        <f>'c3a2'!K47</f>
        <v>0</v>
      </c>
      <c r="AC153" s="89"/>
      <c r="AD153" s="89">
        <f>'c3a2'!L47</f>
        <v>0</v>
      </c>
      <c r="AE153" s="89">
        <f>'c3a2'!M47</f>
        <v>0</v>
      </c>
      <c r="AG153" s="89"/>
      <c r="AH153" s="89">
        <f>'c3a2'!N47</f>
        <v>0</v>
      </c>
      <c r="AI153" s="89">
        <f t="shared" si="25"/>
        <v>0</v>
      </c>
      <c r="AJ153" s="89"/>
    </row>
    <row r="154" spans="2:39" hidden="1">
      <c r="B154" s="53"/>
      <c r="C154" s="53"/>
      <c r="D154" s="55"/>
      <c r="E154" s="55" t="s">
        <v>118</v>
      </c>
      <c r="F154" s="55"/>
      <c r="G154" s="96"/>
      <c r="H154" s="96"/>
      <c r="M154" s="89">
        <f>'c3a3'!C47</f>
        <v>0</v>
      </c>
      <c r="N154" s="63">
        <f>'c3a3'!D47</f>
        <v>0</v>
      </c>
      <c r="O154" s="89">
        <f>'c3a3'!E47</f>
        <v>0</v>
      </c>
      <c r="Q154" s="89"/>
      <c r="R154" s="89">
        <f>'c3a3'!F47</f>
        <v>0</v>
      </c>
      <c r="S154" s="89">
        <f>'c3a3'!G47</f>
        <v>0</v>
      </c>
      <c r="U154" s="89"/>
      <c r="V154" s="89">
        <f>'c3a3'!H47</f>
        <v>0</v>
      </c>
      <c r="W154" s="89">
        <f>'c3a3'!I47</f>
        <v>0</v>
      </c>
      <c r="Y154" s="89"/>
      <c r="Z154" s="89">
        <f>'c3a3'!J47</f>
        <v>0</v>
      </c>
      <c r="AA154" s="89">
        <f>'c3a3'!K47</f>
        <v>0</v>
      </c>
      <c r="AC154" s="89"/>
      <c r="AD154" s="89">
        <f>'c3a3'!L47</f>
        <v>0</v>
      </c>
      <c r="AE154" s="89">
        <f>'c3a3'!M47</f>
        <v>0</v>
      </c>
      <c r="AG154" s="89"/>
      <c r="AH154" s="89">
        <f>'c3a3'!N47</f>
        <v>0</v>
      </c>
      <c r="AI154" s="89">
        <f t="shared" si="25"/>
        <v>0</v>
      </c>
      <c r="AJ154" s="89"/>
    </row>
    <row r="155" spans="2:39" hidden="1">
      <c r="B155" s="53"/>
      <c r="C155" s="53"/>
      <c r="D155" s="55"/>
      <c r="E155" s="55" t="s">
        <v>119</v>
      </c>
      <c r="F155" s="55"/>
      <c r="G155" s="96"/>
      <c r="H155" s="96"/>
      <c r="M155" s="89">
        <f>'c3a4'!C47</f>
        <v>0</v>
      </c>
      <c r="N155" s="63">
        <f>'c3a4'!D47</f>
        <v>0</v>
      </c>
      <c r="O155" s="89">
        <f>'c3a4'!E47</f>
        <v>0</v>
      </c>
      <c r="Q155" s="89"/>
      <c r="R155" s="89">
        <f>'c3a4'!F47</f>
        <v>0</v>
      </c>
      <c r="S155" s="89">
        <f>'c3a4'!G47</f>
        <v>0</v>
      </c>
      <c r="U155" s="89"/>
      <c r="V155" s="89">
        <f>'c3a4'!H47</f>
        <v>0</v>
      </c>
      <c r="W155" s="89">
        <f>'c3a4'!I47</f>
        <v>0</v>
      </c>
      <c r="Y155" s="89"/>
      <c r="Z155" s="89">
        <f>'c3a4'!J47</f>
        <v>0</v>
      </c>
      <c r="AA155" s="89">
        <f>'c3a4'!K47</f>
        <v>0</v>
      </c>
      <c r="AC155" s="89"/>
      <c r="AD155" s="89">
        <f>'c3a4'!L47</f>
        <v>0</v>
      </c>
      <c r="AE155" s="89">
        <f>'c3a4'!M47</f>
        <v>0</v>
      </c>
      <c r="AG155" s="89"/>
      <c r="AH155" s="89">
        <f>'c3a4'!N47</f>
        <v>0</v>
      </c>
      <c r="AI155" s="89">
        <f t="shared" si="25"/>
        <v>0</v>
      </c>
      <c r="AJ155" s="89"/>
    </row>
    <row r="156" spans="2:39" hidden="1">
      <c r="B156" s="53"/>
      <c r="C156" s="53"/>
      <c r="D156" s="55"/>
      <c r="E156" s="55" t="s">
        <v>120</v>
      </c>
      <c r="F156" s="55"/>
      <c r="G156" s="96"/>
      <c r="H156" s="96"/>
      <c r="M156" s="89">
        <f>'c3a5'!C47</f>
        <v>0</v>
      </c>
      <c r="N156" s="63">
        <f>'c3a5'!D47</f>
        <v>0</v>
      </c>
      <c r="O156" s="89">
        <f>'c3a5'!E47</f>
        <v>0</v>
      </c>
      <c r="Q156" s="89"/>
      <c r="R156" s="89">
        <f>'c3a5'!F47</f>
        <v>0</v>
      </c>
      <c r="S156" s="89">
        <f>'c3a5'!G47</f>
        <v>0</v>
      </c>
      <c r="U156" s="89"/>
      <c r="V156" s="89">
        <f>'c3a5'!H47</f>
        <v>0</v>
      </c>
      <c r="W156" s="89">
        <f>'c3a5'!I47</f>
        <v>0</v>
      </c>
      <c r="Y156" s="89"/>
      <c r="Z156" s="89">
        <f>'c3a5'!J47</f>
        <v>0</v>
      </c>
      <c r="AA156" s="89">
        <f>'c3a5'!K47</f>
        <v>0</v>
      </c>
      <c r="AC156" s="89"/>
      <c r="AD156" s="89">
        <f>'c3a5'!L47</f>
        <v>0</v>
      </c>
      <c r="AE156" s="89">
        <f>'c3a5'!M47</f>
        <v>0</v>
      </c>
      <c r="AG156" s="89"/>
      <c r="AH156" s="89">
        <f>'c3a5'!N47</f>
        <v>0</v>
      </c>
      <c r="AI156" s="89">
        <f t="shared" si="25"/>
        <v>0</v>
      </c>
      <c r="AJ156" s="89"/>
    </row>
    <row r="157" spans="2:39" hidden="1">
      <c r="B157" s="53"/>
      <c r="C157" s="53"/>
      <c r="D157" s="55"/>
      <c r="E157" s="55" t="s">
        <v>121</v>
      </c>
      <c r="F157" s="55"/>
      <c r="G157" s="96"/>
      <c r="H157" s="96"/>
      <c r="M157" s="89">
        <f>'c3a6'!C47</f>
        <v>0</v>
      </c>
      <c r="N157" s="63">
        <f>'c3a6'!D47</f>
        <v>0</v>
      </c>
      <c r="O157" s="89">
        <f>'c3a6'!E47</f>
        <v>0</v>
      </c>
      <c r="Q157" s="89"/>
      <c r="R157" s="89">
        <f>'c3a6'!F47</f>
        <v>0</v>
      </c>
      <c r="S157" s="89">
        <f>'c3a6'!G47</f>
        <v>0</v>
      </c>
      <c r="U157" s="89"/>
      <c r="V157" s="89">
        <f>'c3a6'!H47</f>
        <v>0</v>
      </c>
      <c r="W157" s="89">
        <f>'c3a6'!I47</f>
        <v>0</v>
      </c>
      <c r="Y157" s="89"/>
      <c r="Z157" s="89">
        <f>'c3a6'!J47</f>
        <v>0</v>
      </c>
      <c r="AA157" s="89">
        <f>'c3a6'!K47</f>
        <v>0</v>
      </c>
      <c r="AC157" s="89"/>
      <c r="AD157" s="89">
        <f>'c3a6'!L47</f>
        <v>0</v>
      </c>
      <c r="AE157" s="89">
        <f>'c3a6'!M47</f>
        <v>0</v>
      </c>
      <c r="AG157" s="89"/>
      <c r="AH157" s="89">
        <f>'c3a6'!N47</f>
        <v>0</v>
      </c>
      <c r="AI157" s="89">
        <f t="shared" si="25"/>
        <v>0</v>
      </c>
      <c r="AJ157" s="89"/>
    </row>
    <row r="158" spans="2:39" hidden="1">
      <c r="B158" s="53"/>
      <c r="C158" s="53"/>
      <c r="D158" s="53"/>
      <c r="E158" s="55" t="s">
        <v>122</v>
      </c>
      <c r="F158" s="55"/>
      <c r="G158" s="96"/>
      <c r="H158" s="96"/>
      <c r="M158" s="89">
        <f>'c3a7'!C47</f>
        <v>0</v>
      </c>
      <c r="N158" s="63">
        <f>'c3a7'!D47</f>
        <v>0</v>
      </c>
      <c r="O158" s="89">
        <f>'c3a7'!E47</f>
        <v>0</v>
      </c>
      <c r="Q158" s="89"/>
      <c r="R158" s="89">
        <f>'c3a7'!F47</f>
        <v>0</v>
      </c>
      <c r="S158" s="89">
        <f>'c3a7'!G47</f>
        <v>0</v>
      </c>
      <c r="U158" s="89"/>
      <c r="V158" s="89">
        <f>'c3a7'!H47</f>
        <v>0</v>
      </c>
      <c r="W158" s="89">
        <f>'c3a7'!I47</f>
        <v>0</v>
      </c>
      <c r="Y158" s="89"/>
      <c r="Z158" s="89">
        <f>'c3a7'!J47</f>
        <v>0</v>
      </c>
      <c r="AA158" s="89">
        <f>'c3a7'!K47</f>
        <v>0</v>
      </c>
      <c r="AC158" s="89"/>
      <c r="AD158" s="89">
        <f>'c3a7'!L47</f>
        <v>0</v>
      </c>
      <c r="AE158" s="89">
        <f>'c3a7'!M47</f>
        <v>0</v>
      </c>
      <c r="AG158" s="89"/>
      <c r="AH158" s="89">
        <f>'c3a7'!N47</f>
        <v>0</v>
      </c>
      <c r="AI158" s="89">
        <f t="shared" si="25"/>
        <v>0</v>
      </c>
      <c r="AJ158" s="89"/>
    </row>
    <row r="159" spans="2:39" hidden="1">
      <c r="B159" s="53"/>
      <c r="C159" s="53"/>
      <c r="D159" s="53"/>
      <c r="E159" s="55" t="s">
        <v>123</v>
      </c>
      <c r="F159" s="55"/>
      <c r="G159" s="96"/>
      <c r="H159" s="96"/>
      <c r="M159" s="89">
        <f>'c3a8'!C47</f>
        <v>0</v>
      </c>
      <c r="N159" s="63">
        <f>'c3a8'!D47</f>
        <v>0</v>
      </c>
      <c r="O159" s="89">
        <f>'c3a8'!E47</f>
        <v>0</v>
      </c>
      <c r="Q159" s="89"/>
      <c r="R159" s="89">
        <f>'c3a8'!F47</f>
        <v>0</v>
      </c>
      <c r="S159" s="89">
        <f>'c3a8'!G47</f>
        <v>0</v>
      </c>
      <c r="U159" s="89"/>
      <c r="V159" s="89">
        <f>'c3a8'!H47</f>
        <v>0</v>
      </c>
      <c r="W159" s="89">
        <f>'c3a8'!I47</f>
        <v>0</v>
      </c>
      <c r="Y159" s="89"/>
      <c r="Z159" s="89">
        <f>'c3a8'!J47</f>
        <v>0</v>
      </c>
      <c r="AA159" s="89">
        <f>'c3a8'!K47</f>
        <v>0</v>
      </c>
      <c r="AC159" s="89"/>
      <c r="AD159" s="89">
        <f>'c3a8'!L47</f>
        <v>0</v>
      </c>
      <c r="AE159" s="89">
        <f>'c3a8'!M47</f>
        <v>0</v>
      </c>
      <c r="AG159" s="89"/>
      <c r="AH159" s="89">
        <f>'c3a8'!N47</f>
        <v>0</v>
      </c>
      <c r="AI159" s="89">
        <f t="shared" si="25"/>
        <v>0</v>
      </c>
      <c r="AJ159" s="89">
        <f>'c1a1'!O78</f>
        <v>0</v>
      </c>
      <c r="AL159" s="55" t="str">
        <f>'c1a1'!Q78</f>
        <v>Nota final</v>
      </c>
    </row>
    <row r="160" spans="2:39" hidden="1">
      <c r="B160" s="53"/>
      <c r="C160" s="53"/>
      <c r="D160" s="53"/>
      <c r="E160" s="55" t="s">
        <v>124</v>
      </c>
      <c r="F160" s="55"/>
      <c r="G160" s="96"/>
      <c r="H160" s="96"/>
      <c r="M160" s="89">
        <f>'c3a9'!C47</f>
        <v>0</v>
      </c>
      <c r="N160" s="63">
        <f>'c3a9'!D47</f>
        <v>0</v>
      </c>
      <c r="O160" s="89">
        <f>'c3a9'!E47</f>
        <v>0</v>
      </c>
      <c r="Q160" s="89"/>
      <c r="R160" s="89">
        <f>'c3a9'!F47</f>
        <v>0</v>
      </c>
      <c r="S160" s="89">
        <f>'c3a9'!G47</f>
        <v>0</v>
      </c>
      <c r="U160" s="89"/>
      <c r="V160" s="89">
        <f>'c3a9'!H47</f>
        <v>0</v>
      </c>
      <c r="W160" s="89">
        <f>'c3a9'!I47</f>
        <v>0</v>
      </c>
      <c r="Y160" s="89"/>
      <c r="Z160" s="89">
        <f>'c3a9'!J47</f>
        <v>0</v>
      </c>
      <c r="AA160" s="89">
        <f>'c3a9'!K47</f>
        <v>0</v>
      </c>
      <c r="AC160" s="89"/>
      <c r="AD160" s="89">
        <f>'c3a9'!L47</f>
        <v>0</v>
      </c>
      <c r="AE160" s="89">
        <f>'c3a9'!M47</f>
        <v>0</v>
      </c>
      <c r="AG160" s="89"/>
      <c r="AH160" s="89">
        <f>'c3a9'!N47</f>
        <v>0</v>
      </c>
      <c r="AI160" s="89">
        <f t="shared" si="25"/>
        <v>0</v>
      </c>
      <c r="AJ160" s="89">
        <f>'c1a2'!O78</f>
        <v>0</v>
      </c>
      <c r="AL160" s="55" t="str">
        <f>'c1a2'!Q78</f>
        <v>Nota final</v>
      </c>
    </row>
    <row r="161" spans="2:38" hidden="1">
      <c r="B161" s="53"/>
      <c r="C161" s="53"/>
      <c r="D161" s="53"/>
      <c r="E161" s="55" t="s">
        <v>125</v>
      </c>
      <c r="F161" s="55"/>
      <c r="G161" s="96"/>
      <c r="H161" s="96"/>
      <c r="M161" s="89">
        <f>'c3a10'!C47</f>
        <v>0</v>
      </c>
      <c r="N161" s="63">
        <f>'c3a10'!D47</f>
        <v>0</v>
      </c>
      <c r="O161" s="89">
        <f>'c3a10'!E47</f>
        <v>0</v>
      </c>
      <c r="Q161" s="89"/>
      <c r="R161" s="89">
        <f>'c3a10'!F47</f>
        <v>0</v>
      </c>
      <c r="S161" s="89">
        <f>'c3a10'!G47</f>
        <v>0</v>
      </c>
      <c r="U161" s="89"/>
      <c r="V161" s="89">
        <f>'c3a10'!H47</f>
        <v>0</v>
      </c>
      <c r="W161" s="89">
        <f>'c3a10'!I47</f>
        <v>0</v>
      </c>
      <c r="Y161" s="89"/>
      <c r="Z161" s="89">
        <f>'c3a10'!J47</f>
        <v>0</v>
      </c>
      <c r="AA161" s="89">
        <f>'c3a10'!K47</f>
        <v>0</v>
      </c>
      <c r="AC161" s="89"/>
      <c r="AD161" s="89">
        <f>'c3a10'!L47</f>
        <v>0</v>
      </c>
      <c r="AE161" s="89">
        <f>'c3a10'!M47</f>
        <v>0</v>
      </c>
      <c r="AG161" s="89"/>
      <c r="AH161" s="89">
        <f>'c3a10'!N47</f>
        <v>0</v>
      </c>
      <c r="AI161" s="89">
        <f t="shared" si="25"/>
        <v>0</v>
      </c>
      <c r="AJ161" s="89">
        <f>'c1a3'!O78</f>
        <v>0</v>
      </c>
      <c r="AL161" s="55" t="str">
        <f>'c1a3'!Q78</f>
        <v>Nota final</v>
      </c>
    </row>
    <row r="162" spans="2:38" hidden="1">
      <c r="B162" s="53"/>
      <c r="C162" s="53"/>
      <c r="D162" s="53"/>
      <c r="E162" s="55" t="s">
        <v>104</v>
      </c>
      <c r="F162" s="55"/>
      <c r="G162" s="96"/>
      <c r="H162" s="96"/>
      <c r="M162" s="89">
        <f>SUM(M152:M161)</f>
        <v>0</v>
      </c>
      <c r="N162" s="63">
        <f t="shared" ref="N162:O162" si="26">SUM(N152:N161)</f>
        <v>0</v>
      </c>
      <c r="O162" s="89">
        <f t="shared" si="26"/>
        <v>0</v>
      </c>
      <c r="Q162" s="89"/>
      <c r="R162" s="89">
        <f>SUM(R152:R161)</f>
        <v>0</v>
      </c>
      <c r="S162" s="89">
        <f>SUM(S152:S161)</f>
        <v>0</v>
      </c>
      <c r="U162" s="89"/>
      <c r="V162" s="89">
        <f>SUM(V152:V161)</f>
        <v>0</v>
      </c>
      <c r="W162" s="89">
        <f>SUM(W152:W161)</f>
        <v>0</v>
      </c>
      <c r="Y162" s="89"/>
      <c r="Z162" s="89">
        <f>SUM(Z152:Z161)</f>
        <v>0</v>
      </c>
      <c r="AA162" s="89">
        <f>SUM(AA152:AA161)</f>
        <v>0</v>
      </c>
      <c r="AC162" s="89"/>
      <c r="AD162" s="89">
        <f>SUM(AD152:AD161)</f>
        <v>0</v>
      </c>
      <c r="AE162" s="89">
        <f>SUM(AE152:AE161)</f>
        <v>0</v>
      </c>
      <c r="AG162" s="89"/>
      <c r="AH162" s="89">
        <f>SUM(AH152:AH161)</f>
        <v>0</v>
      </c>
      <c r="AI162" s="89">
        <f>SUM(AI152:AI161)</f>
        <v>0</v>
      </c>
      <c r="AJ162" s="311">
        <f>'c1a4'!O78</f>
        <v>0</v>
      </c>
      <c r="AL162" s="82" t="str">
        <f>'c1a4'!Q78</f>
        <v>Nota final</v>
      </c>
    </row>
    <row r="163" spans="2:38" hidden="1">
      <c r="B163" s="53"/>
      <c r="C163" s="53"/>
      <c r="D163" s="53"/>
      <c r="E163" s="55"/>
      <c r="F163" s="55"/>
      <c r="G163" s="96"/>
      <c r="H163" s="96"/>
      <c r="M163" s="89"/>
      <c r="N163" s="63"/>
      <c r="O163" s="89"/>
      <c r="Q163" s="89"/>
      <c r="R163" s="89"/>
      <c r="S163" s="89"/>
      <c r="U163" s="89"/>
      <c r="V163" s="89"/>
      <c r="W163" s="89"/>
      <c r="Y163" s="89"/>
      <c r="Z163" s="89"/>
      <c r="AA163" s="89"/>
      <c r="AC163" s="89"/>
      <c r="AD163" s="89"/>
      <c r="AE163" s="89"/>
      <c r="AG163" s="89"/>
      <c r="AH163" s="89"/>
      <c r="AI163" s="89"/>
      <c r="AJ163" s="311"/>
      <c r="AL163" s="82" t="str">
        <f>'c1a5'!Q78</f>
        <v>Nota final</v>
      </c>
    </row>
    <row r="164" spans="2:38" hidden="1">
      <c r="B164" s="53"/>
      <c r="C164" s="53"/>
      <c r="D164" s="53"/>
      <c r="E164" s="90"/>
      <c r="F164" s="55"/>
      <c r="G164" s="96"/>
      <c r="H164" s="96"/>
      <c r="M164" s="89"/>
      <c r="N164" s="63"/>
      <c r="O164" s="89"/>
      <c r="Q164" s="89"/>
      <c r="R164" s="89"/>
      <c r="S164" s="89"/>
      <c r="V164" s="89"/>
      <c r="W164" s="89"/>
      <c r="Z164" s="89"/>
      <c r="AA164" s="89"/>
      <c r="AD164" s="89"/>
      <c r="AE164" s="89"/>
      <c r="AH164" s="89"/>
      <c r="AI164" s="89"/>
      <c r="AJ164" s="82"/>
      <c r="AL164" s="82" t="str">
        <f>'c1a6'!Q78</f>
        <v>Nota final</v>
      </c>
    </row>
    <row r="165" spans="2:38" hidden="1">
      <c r="B165" s="53"/>
      <c r="C165" s="53"/>
      <c r="D165" s="53"/>
      <c r="E165" s="53"/>
      <c r="F165" s="90"/>
      <c r="G165" s="100"/>
      <c r="H165" s="100"/>
      <c r="I165" s="90"/>
      <c r="J165" s="90"/>
      <c r="K165" s="90"/>
      <c r="L165" s="90"/>
      <c r="M165" s="91"/>
      <c r="N165" s="118"/>
      <c r="O165" s="91"/>
      <c r="Q165" s="91"/>
      <c r="R165" s="91"/>
      <c r="S165" s="91"/>
      <c r="V165" s="91"/>
      <c r="W165" s="91"/>
      <c r="Y165" s="91"/>
      <c r="Z165" s="91"/>
      <c r="AA165" s="91"/>
      <c r="AC165" s="91"/>
      <c r="AD165" s="91"/>
      <c r="AE165" s="92"/>
      <c r="AH165" s="82"/>
      <c r="AJ165" s="82" t="str">
        <f>'c1a7'!Q78</f>
        <v>Nota final</v>
      </c>
    </row>
    <row r="166" spans="2:38" hidden="1">
      <c r="B166" s="53"/>
      <c r="C166" s="53"/>
      <c r="D166" s="53"/>
      <c r="E166" s="53"/>
      <c r="F166" s="53"/>
      <c r="G166" s="53"/>
      <c r="H166" s="53"/>
      <c r="N166" s="107"/>
      <c r="Q166" s="82"/>
      <c r="R166" s="82"/>
      <c r="V166" s="82"/>
      <c r="W166" s="82"/>
      <c r="Z166" s="82"/>
      <c r="AA166" s="82"/>
      <c r="AD166" s="82"/>
      <c r="AE166" s="82"/>
      <c r="AH166" s="82" t="str">
        <f>'c1a8'!Q78</f>
        <v>Nota final</v>
      </c>
    </row>
    <row r="167" spans="2:38" hidden="1">
      <c r="B167" s="53"/>
      <c r="C167" s="53"/>
      <c r="D167" s="53"/>
      <c r="E167" s="53"/>
      <c r="F167" s="53"/>
      <c r="G167" s="53"/>
      <c r="H167" s="53"/>
      <c r="N167" s="107"/>
      <c r="Q167" s="82"/>
      <c r="R167" s="82"/>
      <c r="U167" s="82"/>
      <c r="V167" s="82"/>
      <c r="Y167" s="82"/>
      <c r="Z167" s="82"/>
      <c r="AB167" s="82"/>
      <c r="AC167" s="82"/>
      <c r="AE167" s="82" t="str">
        <f>'c1a9'!Q78</f>
        <v>Nota final</v>
      </c>
    </row>
    <row r="168" spans="2:38" hidden="1">
      <c r="B168" s="53"/>
      <c r="C168" s="53"/>
      <c r="D168" s="53"/>
      <c r="E168" s="53"/>
      <c r="F168" s="53"/>
      <c r="G168" s="53"/>
      <c r="H168" s="53"/>
      <c r="N168" s="107"/>
      <c r="Q168" s="82"/>
      <c r="R168" s="82"/>
      <c r="T168" s="82"/>
      <c r="U168" s="82"/>
      <c r="W168" s="82"/>
      <c r="X168" s="82"/>
      <c r="Z168" s="82"/>
      <c r="AA168" s="82"/>
      <c r="AC168" s="82" t="str">
        <f>'c1a10'!Q78</f>
        <v>Nota final</v>
      </c>
    </row>
    <row r="169" spans="2:38" hidden="1">
      <c r="B169" s="53"/>
      <c r="C169" s="53"/>
      <c r="D169" s="53"/>
      <c r="E169" s="53"/>
      <c r="F169" s="53"/>
      <c r="G169" s="53"/>
      <c r="H169" s="53"/>
      <c r="N169" s="107"/>
      <c r="Q169" s="82"/>
      <c r="R169" s="82"/>
      <c r="T169" s="82"/>
      <c r="U169" s="82"/>
      <c r="W169" s="82"/>
      <c r="X169" s="82"/>
      <c r="Z169" s="82"/>
      <c r="AA169" s="82"/>
      <c r="AC169" s="82"/>
    </row>
    <row r="170" spans="2:38" hidden="1">
      <c r="B170" s="53"/>
      <c r="C170" s="53"/>
      <c r="D170" s="53"/>
      <c r="E170" s="53"/>
      <c r="F170" s="53"/>
      <c r="G170" s="53"/>
      <c r="H170" s="53"/>
      <c r="N170" s="107"/>
      <c r="Q170" s="82"/>
      <c r="R170" s="82"/>
      <c r="T170" s="82"/>
      <c r="U170" s="82"/>
      <c r="W170" s="82"/>
      <c r="X170" s="82"/>
      <c r="Z170" s="82"/>
      <c r="AA170" s="82"/>
      <c r="AC170" s="82"/>
    </row>
    <row r="171" spans="2:38" ht="0" hidden="1" customHeight="1">
      <c r="B171" s="53"/>
      <c r="C171" s="53"/>
      <c r="D171" s="53"/>
      <c r="E171" s="53"/>
      <c r="F171" s="53"/>
      <c r="G171" s="53"/>
      <c r="H171" s="53"/>
      <c r="N171" s="107"/>
      <c r="Q171" s="82"/>
      <c r="R171" s="82"/>
      <c r="T171" s="82"/>
      <c r="U171" s="82"/>
      <c r="W171" s="82"/>
      <c r="X171" s="82"/>
      <c r="Z171" s="82"/>
      <c r="AA171" s="82"/>
      <c r="AC171" s="82"/>
    </row>
    <row r="172" spans="2:38" ht="0" hidden="1" customHeight="1">
      <c r="B172" s="53"/>
      <c r="C172" s="53"/>
      <c r="D172" s="53"/>
      <c r="E172" s="53"/>
      <c r="F172" s="53"/>
      <c r="G172" s="53"/>
      <c r="H172" s="53"/>
    </row>
    <row r="173" spans="2:38" ht="0" hidden="1" customHeight="1">
      <c r="B173" s="53"/>
      <c r="F173" s="53"/>
      <c r="G173" s="53"/>
      <c r="H173" s="53"/>
    </row>
    <row r="174" spans="2:38" ht="0" hidden="1" customHeight="1"/>
    <row r="175" spans="2:38" ht="0" hidden="1" customHeight="1"/>
  </sheetData>
  <sheetProtection password="EAEB" sheet="1" objects="1" scenarios="1"/>
  <mergeCells count="2">
    <mergeCell ref="B31:D32"/>
    <mergeCell ref="B33:D34"/>
  </mergeCells>
  <conditionalFormatting sqref="D24:D28">
    <cfRule type="iconSet" priority="53">
      <iconSet>
        <cfvo type="percent" val="0"/>
        <cfvo type="num" val="2"/>
        <cfvo type="num" val="4"/>
      </iconSet>
    </cfRule>
  </conditionalFormatting>
  <conditionalFormatting sqref="B33 F36:F37 I36:L37">
    <cfRule type="iconSet" priority="52">
      <iconSet>
        <cfvo type="percent" val="0"/>
        <cfvo type="num" val="2"/>
        <cfvo type="num" val="4"/>
      </iconSet>
    </cfRule>
  </conditionalFormatting>
  <conditionalFormatting sqref="D39:F40">
    <cfRule type="iconSet" priority="51">
      <iconSet>
        <cfvo type="percent" val="0"/>
        <cfvo type="num" val="2"/>
        <cfvo type="num" val="4"/>
      </iconSet>
    </cfRule>
  </conditionalFormatting>
  <conditionalFormatting sqref="P40:P49">
    <cfRule type="iconSet" priority="49">
      <iconSet>
        <cfvo type="percent" val="0"/>
        <cfvo type="num" val="2"/>
        <cfvo type="num" val="4"/>
      </iconSet>
    </cfRule>
  </conditionalFormatting>
  <conditionalFormatting sqref="B33">
    <cfRule type="iconSet" priority="43">
      <iconSet>
        <cfvo type="percent" val="0"/>
        <cfvo type="num" val="2"/>
        <cfvo type="num" val="4"/>
      </iconSet>
    </cfRule>
  </conditionalFormatting>
  <conditionalFormatting sqref="F42:F43 D41:E42">
    <cfRule type="iconSet" priority="42">
      <iconSet>
        <cfvo type="percent" val="0"/>
        <cfvo type="num" val="2"/>
        <cfvo type="num" val="4"/>
      </iconSet>
    </cfRule>
  </conditionalFormatting>
  <conditionalFormatting sqref="B33 E33:E34 F40 I40:L40">
    <cfRule type="iconSet" priority="41">
      <iconSet>
        <cfvo type="percent" val="0"/>
        <cfvo type="num" val="2"/>
        <cfvo type="num" val="4"/>
      </iconSet>
    </cfRule>
  </conditionalFormatting>
  <conditionalFormatting sqref="B33:E34 F40 I40:L40">
    <cfRule type="iconSet" priority="39">
      <iconSet>
        <cfvo type="percent" val="0"/>
        <cfvo type="num" val="2"/>
        <cfvo type="num" val="4"/>
      </iconSet>
    </cfRule>
  </conditionalFormatting>
  <conditionalFormatting sqref="B33:E34">
    <cfRule type="iconSet" priority="34">
      <iconSet>
        <cfvo type="percent" val="0"/>
        <cfvo type="num" val="2"/>
        <cfvo type="num" val="4"/>
      </iconSet>
    </cfRule>
  </conditionalFormatting>
  <conditionalFormatting sqref="E33:E34 B33">
    <cfRule type="iconSet" priority="26">
      <iconSet>
        <cfvo type="percent" val="0"/>
        <cfvo type="num" val="2"/>
        <cfvo type="num" val="4"/>
      </iconSet>
    </cfRule>
  </conditionalFormatting>
  <conditionalFormatting sqref="K24:K33">
    <cfRule type="iconSet" priority="10">
      <iconSet>
        <cfvo type="percent" val="0"/>
        <cfvo type="num" val="2"/>
        <cfvo type="num" val="4"/>
      </iconSet>
    </cfRule>
  </conditionalFormatting>
  <conditionalFormatting sqref="J24:J33">
    <cfRule type="iconSet" priority="9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5" enableFormatConditionsCalculation="0"/>
  <dimension ref="A1:XFD173"/>
  <sheetViews>
    <sheetView showGridLines="0" showRowColHeaders="0" zoomScale="70" zoomScaleNormal="70" zoomScalePageLayoutView="70" workbookViewId="0"/>
  </sheetViews>
  <sheetFormatPr baseColWidth="10" defaultColWidth="0" defaultRowHeight="12" customHeight="1" zeroHeight="1" x14ac:dyDescent="0"/>
  <cols>
    <col min="1" max="1" width="2.83203125" style="199" customWidth="1"/>
    <col min="2" max="2" width="35.5" style="121" bestFit="1" customWidth="1"/>
    <col min="3" max="4" width="18.6640625" style="121" customWidth="1"/>
    <col min="5" max="5" width="25.5" style="121" bestFit="1" customWidth="1"/>
    <col min="6" max="6" width="6.1640625" style="121" customWidth="1"/>
    <col min="7" max="7" width="43.5" style="121" customWidth="1"/>
    <col min="8" max="8" width="25.5" style="121" customWidth="1"/>
    <col min="9" max="9" width="5.83203125" style="199" customWidth="1"/>
    <col min="10" max="10" width="38.5" style="199" customWidth="1"/>
    <col min="11" max="11" width="25.5" style="199" customWidth="1"/>
    <col min="12" max="12" width="6.33203125" style="199" customWidth="1"/>
    <col min="13" max="13" width="6.1640625" style="199" customWidth="1"/>
    <col min="14" max="14" width="5.83203125" style="200" customWidth="1"/>
    <col min="15" max="16" width="21.83203125" style="199" hidden="1" customWidth="1"/>
    <col min="17" max="17" width="23.5" style="199" hidden="1" customWidth="1"/>
    <col min="18" max="18" width="18.1640625" style="199" hidden="1" customWidth="1"/>
    <col min="19" max="19" width="19.6640625" style="199" hidden="1" customWidth="1"/>
    <col min="20" max="20" width="22.6640625" style="199" hidden="1" customWidth="1"/>
    <col min="21" max="24" width="11.5" style="199" hidden="1" customWidth="1"/>
    <col min="25" max="25" width="11.83203125" style="199" hidden="1" customWidth="1"/>
    <col min="26" max="27" width="11.5" style="199" hidden="1" customWidth="1"/>
    <col min="28" max="28" width="9.5" style="199" hidden="1" customWidth="1"/>
    <col min="29" max="29" width="13.1640625" style="199" hidden="1" customWidth="1"/>
    <col min="30" max="30" width="13.83203125" style="199" hidden="1" customWidth="1"/>
    <col min="31" max="31" width="14" style="199" hidden="1" customWidth="1"/>
    <col min="32" max="16384" width="0" style="199" hidden="1"/>
  </cols>
  <sheetData>
    <row r="1" spans="1:16" s="178" customFormat="1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20"/>
    </row>
    <row r="2" spans="1:16" s="178" customFormat="1">
      <c r="A2" s="119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0"/>
    </row>
    <row r="3" spans="1:16" s="178" customFormat="1">
      <c r="A3" s="119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0"/>
    </row>
    <row r="4" spans="1:16" s="178" customFormat="1">
      <c r="A4" s="119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0"/>
    </row>
    <row r="5" spans="1:16" s="178" customFormat="1">
      <c r="A5" s="119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0"/>
    </row>
    <row r="6" spans="1:16" s="178" customFormat="1">
      <c r="A6" s="119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0"/>
      <c r="O6" s="196"/>
      <c r="P6" s="196"/>
    </row>
    <row r="7" spans="1:16" s="178" customFormat="1">
      <c r="A7" s="119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2"/>
      <c r="O7" s="196"/>
      <c r="P7" s="196"/>
    </row>
    <row r="8" spans="1:16" s="178" customFormat="1">
      <c r="A8" s="119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2"/>
      <c r="O8" s="196"/>
      <c r="P8" s="196"/>
    </row>
    <row r="9" spans="1:16" s="178" customFormat="1">
      <c r="A9" s="119"/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2"/>
      <c r="O9" s="196"/>
      <c r="P9" s="196"/>
    </row>
    <row r="10" spans="1:16" s="178" customFormat="1">
      <c r="A10" s="119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2"/>
      <c r="O10" s="196"/>
      <c r="P10" s="196"/>
    </row>
    <row r="11" spans="1:16" s="178" customFormat="1">
      <c r="A11" s="119"/>
      <c r="B11" s="121"/>
      <c r="C11" s="121"/>
      <c r="D11" s="123"/>
      <c r="E11" s="121"/>
      <c r="F11" s="121"/>
      <c r="G11" s="121"/>
      <c r="H11" s="121"/>
      <c r="I11" s="121"/>
      <c r="J11" s="121"/>
      <c r="K11" s="121"/>
      <c r="L11" s="121"/>
      <c r="M11" s="121"/>
      <c r="N11" s="122"/>
      <c r="O11" s="196"/>
      <c r="P11" s="196"/>
    </row>
    <row r="12" spans="1:16" s="178" customFormat="1">
      <c r="A12" s="119"/>
      <c r="B12" s="121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0"/>
    </row>
    <row r="13" spans="1:16" s="178" customFormat="1">
      <c r="A13" s="119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0"/>
    </row>
    <row r="14" spans="1:16" s="178" customFormat="1">
      <c r="A14" s="119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0"/>
    </row>
    <row r="15" spans="1:16" s="178" customFormat="1">
      <c r="A15" s="119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0"/>
    </row>
    <row r="16" spans="1:16" s="178" customFormat="1" ht="24.75" customHeight="1">
      <c r="A16" s="119"/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0"/>
    </row>
    <row r="17" spans="1:19" s="178" customFormat="1">
      <c r="A17" s="119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0"/>
    </row>
    <row r="18" spans="1:19" s="178" customFormat="1">
      <c r="A18" s="119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0"/>
      <c r="Q18" s="197"/>
    </row>
    <row r="19" spans="1:19" s="178" customFormat="1">
      <c r="A19" s="119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0"/>
    </row>
    <row r="20" spans="1:19" s="178" customFormat="1">
      <c r="A20" s="119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0"/>
    </row>
    <row r="21" spans="1:19" s="178" customFormat="1">
      <c r="A21" s="119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0"/>
    </row>
    <row r="22" spans="1:19" s="178" customFormat="1">
      <c r="A22" s="119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0"/>
    </row>
    <row r="23" spans="1:19" s="178" customFormat="1" ht="21.75" customHeight="1">
      <c r="A23" s="119"/>
      <c r="B23" s="124" t="s">
        <v>109</v>
      </c>
      <c r="C23" s="125" t="s">
        <v>106</v>
      </c>
      <c r="D23" s="125" t="s">
        <v>110</v>
      </c>
      <c r="E23" s="381" t="s">
        <v>111</v>
      </c>
      <c r="F23" s="121"/>
      <c r="G23" s="126" t="s">
        <v>113</v>
      </c>
      <c r="H23" s="127">
        <f>SUM(AC100:AC109)</f>
        <v>0</v>
      </c>
      <c r="I23" s="121"/>
      <c r="J23" s="124" t="s">
        <v>126</v>
      </c>
      <c r="K23" s="124" t="s">
        <v>110</v>
      </c>
      <c r="L23" s="121"/>
      <c r="M23" s="128"/>
      <c r="N23" s="129"/>
    </row>
    <row r="24" spans="1:19" s="178" customFormat="1" ht="21" customHeight="1">
      <c r="A24" s="119"/>
      <c r="B24" s="130" t="s">
        <v>0</v>
      </c>
      <c r="C24" s="131">
        <f>O146</f>
        <v>0.19999999999999998</v>
      </c>
      <c r="D24" s="132" t="str">
        <f>IFERROR(P146,"")</f>
        <v/>
      </c>
      <c r="E24" s="141">
        <f t="shared" ref="E24:E28" si="0">IFERROR(C24*D24,0)</f>
        <v>0</v>
      </c>
      <c r="F24" s="121"/>
      <c r="G24" s="134" t="s">
        <v>114</v>
      </c>
      <c r="H24" s="135">
        <f>AI162</f>
        <v>0</v>
      </c>
      <c r="I24" s="121"/>
      <c r="J24" s="136" t="str">
        <f t="shared" ref="J24:J33" si="1">VLOOKUP(O24,$R$24:$S$33,2,FALSE)</f>
        <v/>
      </c>
      <c r="K24" s="137">
        <f>ROUNDDOWN(O24,2)</f>
        <v>1</v>
      </c>
      <c r="O24" s="8">
        <f>LARGE($R$24:$R$33,1)</f>
        <v>1.0000000098999999</v>
      </c>
      <c r="P24" s="375">
        <f t="shared" ref="P24:P33" si="2">Q40</f>
        <v>1</v>
      </c>
      <c r="Q24" s="8">
        <f>1.0000000099</f>
        <v>1.0000000098999999</v>
      </c>
      <c r="R24" s="8">
        <f>P24*Q24</f>
        <v>1.0000000098999999</v>
      </c>
      <c r="S24" s="374" t="str">
        <f t="shared" ref="S24:S33" si="3">P40</f>
        <v/>
      </c>
    </row>
    <row r="25" spans="1:19" s="178" customFormat="1" ht="21" customHeight="1">
      <c r="A25" s="119"/>
      <c r="B25" s="138" t="s">
        <v>1</v>
      </c>
      <c r="C25" s="139">
        <f>S146</f>
        <v>0.19999999999999998</v>
      </c>
      <c r="D25" s="140" t="str">
        <f>IFERROR(T146,"")</f>
        <v/>
      </c>
      <c r="E25" s="141">
        <f>IFERROR(C25*D25,0)</f>
        <v>0</v>
      </c>
      <c r="F25" s="121"/>
      <c r="G25" s="142" t="s">
        <v>112</v>
      </c>
      <c r="H25" s="143">
        <f>H23-H24</f>
        <v>0</v>
      </c>
      <c r="I25" s="121"/>
      <c r="J25" s="136" t="str">
        <f t="shared" si="1"/>
        <v/>
      </c>
      <c r="K25" s="137">
        <f t="shared" ref="K25:K33" si="4">ROUNDDOWN(O25,2)</f>
        <v>1</v>
      </c>
      <c r="O25" s="8">
        <f>LARGE($R$24:$R$33,2)</f>
        <v>1.0000000091000001</v>
      </c>
      <c r="P25" s="375">
        <f t="shared" si="2"/>
        <v>1</v>
      </c>
      <c r="Q25" s="8">
        <f>1.0000000091</f>
        <v>1.0000000091000001</v>
      </c>
      <c r="R25" s="8">
        <f t="shared" ref="R25:R33" si="5">P25*Q25</f>
        <v>1.0000000091000001</v>
      </c>
      <c r="S25" s="374" t="str">
        <f t="shared" si="3"/>
        <v/>
      </c>
    </row>
    <row r="26" spans="1:19" s="178" customFormat="1" ht="21" customHeight="1">
      <c r="A26" s="119"/>
      <c r="B26" s="138" t="s">
        <v>2</v>
      </c>
      <c r="C26" s="139">
        <f>W146</f>
        <v>0.19999999999999998</v>
      </c>
      <c r="D26" s="140" t="str">
        <f>IFERROR(X146,"")</f>
        <v/>
      </c>
      <c r="E26" s="141">
        <f t="shared" si="0"/>
        <v>0</v>
      </c>
      <c r="F26" s="121"/>
      <c r="G26" s="145"/>
      <c r="H26" s="146"/>
      <c r="I26" s="121"/>
      <c r="J26" s="136" t="str">
        <f t="shared" si="1"/>
        <v/>
      </c>
      <c r="K26" s="137">
        <f t="shared" si="4"/>
        <v>1</v>
      </c>
      <c r="O26" s="8">
        <f>LARGE($R$24:$R$33,3)</f>
        <v>1.0000000088000001</v>
      </c>
      <c r="P26" s="375">
        <f t="shared" si="2"/>
        <v>1</v>
      </c>
      <c r="Q26" s="8">
        <f>1.0000000088</f>
        <v>1.0000000088000001</v>
      </c>
      <c r="R26" s="8">
        <f t="shared" si="5"/>
        <v>1.0000000088000001</v>
      </c>
      <c r="S26" s="374" t="str">
        <f t="shared" si="3"/>
        <v/>
      </c>
    </row>
    <row r="27" spans="1:19" s="178" customFormat="1" ht="21" customHeight="1">
      <c r="A27" s="119"/>
      <c r="B27" s="138" t="s">
        <v>33</v>
      </c>
      <c r="C27" s="139">
        <f>AA146</f>
        <v>0.19999999999999998</v>
      </c>
      <c r="D27" s="140" t="str">
        <f>IFERROR(AB146,"")</f>
        <v/>
      </c>
      <c r="E27" s="141">
        <f t="shared" si="0"/>
        <v>0</v>
      </c>
      <c r="F27" s="121"/>
      <c r="G27" s="145"/>
      <c r="H27" s="330" t="str">
        <f>IF(B33=AH147,"","ERRO!")</f>
        <v/>
      </c>
      <c r="I27" s="121"/>
      <c r="J27" s="136" t="str">
        <f t="shared" si="1"/>
        <v/>
      </c>
      <c r="K27" s="137">
        <f t="shared" si="4"/>
        <v>1</v>
      </c>
      <c r="O27" s="8">
        <f>LARGE($R$24:$R$33,4)</f>
        <v>1.0000000077</v>
      </c>
      <c r="P27" s="375">
        <f t="shared" si="2"/>
        <v>1</v>
      </c>
      <c r="Q27" s="8">
        <f>1.0000000077</f>
        <v>1.0000000077</v>
      </c>
      <c r="R27" s="8">
        <f t="shared" si="5"/>
        <v>1.0000000077</v>
      </c>
      <c r="S27" s="374" t="str">
        <f t="shared" si="3"/>
        <v/>
      </c>
    </row>
    <row r="28" spans="1:19" s="178" customFormat="1" ht="21" customHeight="1">
      <c r="A28" s="119"/>
      <c r="B28" s="147" t="s">
        <v>32</v>
      </c>
      <c r="C28" s="148">
        <f>AE146</f>
        <v>0.19999999999999998</v>
      </c>
      <c r="D28" s="149">
        <f>IFERROR(AF146,"")</f>
        <v>5</v>
      </c>
      <c r="E28" s="150">
        <f t="shared" si="0"/>
        <v>0.99999999999999989</v>
      </c>
      <c r="F28" s="121"/>
      <c r="I28" s="121"/>
      <c r="J28" s="136" t="str">
        <f t="shared" si="1"/>
        <v/>
      </c>
      <c r="K28" s="137">
        <f t="shared" si="4"/>
        <v>1</v>
      </c>
      <c r="O28" s="8">
        <f>LARGE($R$24:$R$33,5)</f>
        <v>1.0000000066000001</v>
      </c>
      <c r="P28" s="375">
        <f t="shared" si="2"/>
        <v>1</v>
      </c>
      <c r="Q28" s="8">
        <f>1.0000000066</f>
        <v>1.0000000066000001</v>
      </c>
      <c r="R28" s="8">
        <f t="shared" si="5"/>
        <v>1.0000000066000001</v>
      </c>
      <c r="S28" s="374" t="str">
        <f t="shared" si="3"/>
        <v/>
      </c>
    </row>
    <row r="29" spans="1:19" s="178" customFormat="1" ht="21" customHeight="1">
      <c r="A29" s="119"/>
      <c r="B29" s="152" t="s">
        <v>29</v>
      </c>
      <c r="C29" s="153">
        <f>SUM(C24:C28)</f>
        <v>0.99999999999999989</v>
      </c>
      <c r="D29" s="154"/>
      <c r="E29" s="164">
        <f>IF(SUM(E24:E28)=0,"",SUM(E24:E28))</f>
        <v>0.99999999999999989</v>
      </c>
      <c r="F29" s="121"/>
      <c r="I29" s="121"/>
      <c r="J29" s="136" t="str">
        <f t="shared" si="1"/>
        <v/>
      </c>
      <c r="K29" s="137">
        <f t="shared" si="4"/>
        <v>1</v>
      </c>
      <c r="O29" s="8">
        <f>LARGE($R$24:$R$33,6)</f>
        <v>1.0000000055</v>
      </c>
      <c r="P29" s="375">
        <f t="shared" si="2"/>
        <v>1</v>
      </c>
      <c r="Q29" s="8">
        <f>1.0000000055</f>
        <v>1.0000000055</v>
      </c>
      <c r="R29" s="8">
        <f t="shared" si="5"/>
        <v>1.0000000055</v>
      </c>
      <c r="S29" s="374" t="str">
        <f t="shared" si="3"/>
        <v/>
      </c>
    </row>
    <row r="30" spans="1:19" s="178" customFormat="1" ht="21" customHeight="1">
      <c r="A30" s="119"/>
      <c r="B30" s="121"/>
      <c r="C30" s="121"/>
      <c r="D30" s="121"/>
      <c r="E30" s="121"/>
      <c r="F30" s="121"/>
      <c r="I30" s="121"/>
      <c r="J30" s="136" t="str">
        <f t="shared" si="1"/>
        <v/>
      </c>
      <c r="K30" s="137">
        <f t="shared" si="4"/>
        <v>1</v>
      </c>
      <c r="O30" s="8">
        <f>LARGE($R$24:$R$33,7)</f>
        <v>1.0000000043999999</v>
      </c>
      <c r="P30" s="375">
        <f t="shared" si="2"/>
        <v>1</v>
      </c>
      <c r="Q30" s="8">
        <f>1.0000000044</f>
        <v>1.0000000043999999</v>
      </c>
      <c r="R30" s="8">
        <f t="shared" si="5"/>
        <v>1.0000000043999999</v>
      </c>
      <c r="S30" s="374" t="str">
        <f t="shared" si="3"/>
        <v/>
      </c>
    </row>
    <row r="31" spans="1:19" s="178" customFormat="1" ht="21" customHeight="1">
      <c r="A31" s="119"/>
      <c r="B31" s="514" t="s">
        <v>127</v>
      </c>
      <c r="C31" s="515"/>
      <c r="D31" s="516"/>
      <c r="E31" s="336"/>
      <c r="F31" s="121"/>
      <c r="I31" s="121"/>
      <c r="J31" s="136" t="str">
        <f t="shared" si="1"/>
        <v/>
      </c>
      <c r="K31" s="137">
        <f t="shared" si="4"/>
        <v>1</v>
      </c>
      <c r="O31" s="8">
        <f>LARGE($R$24:$R$33,8)</f>
        <v>1.0000000033000001</v>
      </c>
      <c r="P31" s="375">
        <f t="shared" si="2"/>
        <v>1</v>
      </c>
      <c r="Q31" s="8">
        <f>1.0000000033</f>
        <v>1.0000000033000001</v>
      </c>
      <c r="R31" s="8">
        <f t="shared" si="5"/>
        <v>1.0000000033000001</v>
      </c>
      <c r="S31" s="374" t="str">
        <f t="shared" si="3"/>
        <v/>
      </c>
    </row>
    <row r="32" spans="1:19" s="178" customFormat="1" ht="21" customHeight="1">
      <c r="A32" s="119"/>
      <c r="B32" s="517"/>
      <c r="C32" s="518"/>
      <c r="D32" s="519"/>
      <c r="E32" s="336"/>
      <c r="F32" s="121"/>
      <c r="I32" s="121"/>
      <c r="J32" s="136" t="str">
        <f t="shared" si="1"/>
        <v/>
      </c>
      <c r="K32" s="137">
        <f t="shared" si="4"/>
        <v>1</v>
      </c>
      <c r="O32" s="8">
        <f>LARGE($R$24:$R$33,9)</f>
        <v>1.0000000022</v>
      </c>
      <c r="P32" s="375">
        <f t="shared" si="2"/>
        <v>1</v>
      </c>
      <c r="Q32" s="8">
        <f>1.0000000022</f>
        <v>1.0000000022</v>
      </c>
      <c r="R32" s="8">
        <f t="shared" si="5"/>
        <v>1.0000000022</v>
      </c>
      <c r="S32" s="374" t="str">
        <f t="shared" si="3"/>
        <v/>
      </c>
    </row>
    <row r="33" spans="1:16384" s="178" customFormat="1" ht="21" customHeight="1">
      <c r="A33" s="119"/>
      <c r="B33" s="520">
        <f>E29</f>
        <v>0.99999999999999989</v>
      </c>
      <c r="C33" s="521"/>
      <c r="D33" s="522"/>
      <c r="E33" s="167"/>
      <c r="F33" s="121"/>
      <c r="I33" s="121"/>
      <c r="J33" s="384" t="str">
        <f t="shared" si="1"/>
        <v/>
      </c>
      <c r="K33" s="385">
        <f t="shared" si="4"/>
        <v>1</v>
      </c>
      <c r="O33" s="8">
        <f>LARGE($R$24:$R$33,10)</f>
        <v>1.0000000011000001</v>
      </c>
      <c r="P33" s="375">
        <f t="shared" si="2"/>
        <v>1</v>
      </c>
      <c r="Q33" s="8">
        <f>1.0000000011</f>
        <v>1.0000000011000001</v>
      </c>
      <c r="R33" s="8">
        <f t="shared" si="5"/>
        <v>1.0000000011000001</v>
      </c>
      <c r="S33" s="374" t="str">
        <f t="shared" si="3"/>
        <v/>
      </c>
    </row>
    <row r="34" spans="1:16384" s="178" customFormat="1" ht="23">
      <c r="A34" s="119"/>
      <c r="B34" s="523"/>
      <c r="C34" s="526"/>
      <c r="D34" s="527"/>
      <c r="E34" s="157"/>
      <c r="F34" s="121"/>
      <c r="I34" s="121"/>
      <c r="J34" s="121"/>
      <c r="K34" s="121"/>
      <c r="L34" s="121"/>
      <c r="M34" s="121"/>
      <c r="N34" s="120"/>
    </row>
    <row r="35" spans="1:16384" s="178" customFormat="1" ht="20.25" hidden="1" customHeight="1">
      <c r="A35" s="119"/>
      <c r="B35" s="121"/>
      <c r="C35" s="160"/>
      <c r="D35" s="160"/>
      <c r="E35" s="160"/>
      <c r="F35" s="121"/>
      <c r="I35" s="161"/>
      <c r="J35" s="161"/>
      <c r="K35" s="161"/>
      <c r="L35" s="161"/>
      <c r="M35" s="161"/>
      <c r="N35" s="162"/>
      <c r="O35" s="198"/>
      <c r="P35" s="198"/>
      <c r="Q35" s="198"/>
      <c r="R35" s="198"/>
      <c r="S35" s="198"/>
      <c r="T35" s="198"/>
      <c r="U35" s="198"/>
      <c r="V35" s="198"/>
      <c r="W35" s="198"/>
      <c r="X35" s="198"/>
      <c r="Y35" s="198"/>
      <c r="Z35" s="198"/>
      <c r="AA35" s="198"/>
      <c r="AB35" s="198"/>
      <c r="AC35" s="198"/>
      <c r="AD35" s="198"/>
      <c r="AE35" s="198"/>
    </row>
    <row r="36" spans="1:16384" s="200" customFormat="1" hidden="1">
      <c r="A36" s="341"/>
      <c r="B36" s="121"/>
      <c r="C36" s="121"/>
      <c r="D36" s="121"/>
      <c r="E36" s="121"/>
      <c r="F36" s="121"/>
      <c r="I36" s="199"/>
      <c r="J36" s="199"/>
      <c r="K36" s="199"/>
      <c r="L36" s="199"/>
      <c r="M36" s="199"/>
      <c r="N36" s="342"/>
      <c r="P36" s="161"/>
      <c r="Q36" s="161"/>
      <c r="R36" s="199"/>
      <c r="S36" s="199"/>
    </row>
    <row r="37" spans="1:16384" s="200" customFormat="1" hidden="1">
      <c r="A37" s="341"/>
      <c r="B37" s="121"/>
      <c r="C37" s="178"/>
      <c r="D37" s="178"/>
      <c r="E37" s="178"/>
      <c r="F37" s="178"/>
      <c r="M37" s="199"/>
      <c r="N37" s="343"/>
      <c r="O37" s="344"/>
      <c r="P37" s="151"/>
      <c r="Q37" s="166" t="e">
        <f>IF(AI146=AH147,"","ERRO!")</f>
        <v>#VALUE!</v>
      </c>
      <c r="R37" s="199"/>
      <c r="S37" s="199"/>
    </row>
    <row r="38" spans="1:16384" s="200" customFormat="1" hidden="1">
      <c r="A38" s="342"/>
      <c r="B38" s="178"/>
      <c r="C38" s="342"/>
      <c r="D38" s="342"/>
      <c r="E38" s="342"/>
      <c r="F38" s="178"/>
      <c r="N38" s="343"/>
      <c r="O38" s="344"/>
      <c r="P38" s="121"/>
      <c r="Q38" s="121" t="str">
        <f>IF(E29=B33,"","ERRO!")</f>
        <v/>
      </c>
      <c r="R38" s="199"/>
      <c r="S38" s="199"/>
    </row>
    <row r="39" spans="1:16384" ht="13.5" hidden="1" customHeight="1">
      <c r="A39" s="341"/>
      <c r="B39" s="341"/>
      <c r="C39" s="200"/>
      <c r="D39" s="200"/>
      <c r="E39" s="200"/>
      <c r="F39" s="341"/>
      <c r="I39" s="341"/>
      <c r="J39" s="341"/>
      <c r="K39" s="341"/>
      <c r="L39" s="341"/>
      <c r="M39" s="341"/>
      <c r="N39" s="342"/>
      <c r="O39" s="341"/>
      <c r="P39" s="124" t="s">
        <v>126</v>
      </c>
      <c r="Q39" s="381" t="s">
        <v>110</v>
      </c>
      <c r="T39" s="119"/>
      <c r="U39" s="119"/>
      <c r="V39" s="119"/>
      <c r="W39" s="119"/>
      <c r="X39" s="119"/>
      <c r="Y39" s="119"/>
      <c r="Z39" s="119"/>
      <c r="AA39" s="119"/>
      <c r="AB39" s="119"/>
      <c r="AC39" s="119"/>
      <c r="AD39" s="119"/>
      <c r="AE39" s="119"/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  <c r="AT39" s="119"/>
      <c r="AU39" s="119"/>
      <c r="AV39" s="119"/>
      <c r="AW39" s="119"/>
      <c r="AX39" s="119"/>
      <c r="AY39" s="119"/>
      <c r="AZ39" s="119"/>
      <c r="BA39" s="119"/>
      <c r="BB39" s="119"/>
      <c r="BC39" s="119"/>
      <c r="BD39" s="119"/>
      <c r="BE39" s="119"/>
      <c r="BF39" s="119"/>
      <c r="BG39" s="119"/>
      <c r="BH39" s="119"/>
      <c r="BI39" s="119"/>
      <c r="BJ39" s="119"/>
      <c r="BK39" s="119"/>
      <c r="BL39" s="119"/>
      <c r="BM39" s="119"/>
      <c r="BN39" s="119"/>
      <c r="BO39" s="119"/>
      <c r="BP39" s="119"/>
      <c r="BQ39" s="119"/>
      <c r="BR39" s="119"/>
      <c r="BS39" s="119"/>
      <c r="BT39" s="119"/>
      <c r="BU39" s="119"/>
      <c r="BV39" s="119"/>
      <c r="BW39" s="119"/>
      <c r="BX39" s="119"/>
      <c r="BY39" s="119"/>
      <c r="BZ39" s="119"/>
      <c r="CA39" s="119"/>
      <c r="CB39" s="119"/>
      <c r="CC39" s="119"/>
      <c r="CD39" s="119"/>
      <c r="CE39" s="119"/>
      <c r="CF39" s="119"/>
      <c r="CG39" s="119"/>
      <c r="CH39" s="119"/>
      <c r="CI39" s="119"/>
      <c r="CJ39" s="119"/>
      <c r="CK39" s="119"/>
      <c r="CL39" s="119"/>
      <c r="CM39" s="119"/>
      <c r="CN39" s="119"/>
      <c r="CO39" s="119"/>
      <c r="CP39" s="119"/>
      <c r="CQ39" s="119"/>
      <c r="CR39" s="119"/>
      <c r="CS39" s="119"/>
      <c r="CT39" s="119"/>
      <c r="CU39" s="119"/>
      <c r="CV39" s="119"/>
      <c r="CW39" s="119"/>
      <c r="CX39" s="119"/>
      <c r="CY39" s="119"/>
      <c r="CZ39" s="119"/>
      <c r="DA39" s="119"/>
      <c r="DB39" s="119"/>
      <c r="DC39" s="119"/>
      <c r="DD39" s="119"/>
      <c r="DE39" s="119"/>
      <c r="DF39" s="119"/>
      <c r="DG39" s="119"/>
      <c r="DH39" s="119"/>
      <c r="DI39" s="119"/>
      <c r="DJ39" s="119"/>
      <c r="DK39" s="119"/>
      <c r="DL39" s="119"/>
      <c r="DM39" s="119"/>
      <c r="DN39" s="119"/>
      <c r="DO39" s="119"/>
      <c r="DP39" s="119"/>
      <c r="DQ39" s="119"/>
      <c r="DR39" s="119"/>
      <c r="DS39" s="119"/>
      <c r="DT39" s="119"/>
      <c r="DU39" s="119"/>
      <c r="DV39" s="119"/>
      <c r="DW39" s="119"/>
      <c r="DX39" s="119"/>
      <c r="DY39" s="119"/>
      <c r="DZ39" s="119"/>
      <c r="EA39" s="119"/>
      <c r="EB39" s="119"/>
      <c r="EC39" s="119"/>
      <c r="ED39" s="119"/>
      <c r="EE39" s="119"/>
      <c r="EF39" s="119"/>
      <c r="EG39" s="119"/>
      <c r="EH39" s="119"/>
      <c r="EI39" s="119"/>
      <c r="EJ39" s="119"/>
      <c r="EK39" s="119"/>
      <c r="EL39" s="119"/>
      <c r="EM39" s="119"/>
      <c r="EN39" s="119"/>
      <c r="EO39" s="119"/>
      <c r="EP39" s="119"/>
      <c r="EQ39" s="119"/>
      <c r="ER39" s="119"/>
      <c r="ES39" s="119"/>
      <c r="ET39" s="119"/>
      <c r="EU39" s="119"/>
      <c r="EV39" s="119"/>
      <c r="EW39" s="119"/>
      <c r="EX39" s="119"/>
      <c r="EY39" s="119"/>
      <c r="EZ39" s="119"/>
      <c r="FA39" s="119"/>
      <c r="FB39" s="119"/>
      <c r="FC39" s="119"/>
      <c r="FD39" s="119"/>
      <c r="FE39" s="119"/>
      <c r="FF39" s="119"/>
      <c r="FG39" s="119"/>
      <c r="FH39" s="119"/>
      <c r="FI39" s="119"/>
      <c r="FJ39" s="119"/>
      <c r="FK39" s="119"/>
      <c r="FL39" s="119"/>
      <c r="FM39" s="119"/>
      <c r="FN39" s="119"/>
      <c r="FO39" s="119"/>
      <c r="FP39" s="119"/>
      <c r="FQ39" s="119"/>
      <c r="FR39" s="119"/>
      <c r="FS39" s="119"/>
      <c r="FT39" s="119"/>
      <c r="FU39" s="119"/>
      <c r="FV39" s="119"/>
      <c r="FW39" s="119"/>
      <c r="FX39" s="119"/>
      <c r="FY39" s="119"/>
      <c r="FZ39" s="119"/>
      <c r="GA39" s="119"/>
      <c r="GB39" s="119"/>
      <c r="GC39" s="119"/>
      <c r="GD39" s="119"/>
      <c r="GE39" s="119"/>
      <c r="GF39" s="119"/>
      <c r="GG39" s="119"/>
      <c r="GH39" s="119"/>
      <c r="GI39" s="119"/>
      <c r="GJ39" s="119"/>
      <c r="GK39" s="119"/>
      <c r="GL39" s="119"/>
      <c r="GM39" s="119"/>
      <c r="GN39" s="119"/>
      <c r="GO39" s="119"/>
      <c r="GP39" s="119"/>
      <c r="GQ39" s="119"/>
      <c r="GR39" s="119"/>
      <c r="GS39" s="119"/>
      <c r="GT39" s="119"/>
      <c r="GU39" s="119"/>
      <c r="GV39" s="119"/>
      <c r="GW39" s="119"/>
      <c r="GX39" s="119"/>
      <c r="GY39" s="119"/>
      <c r="GZ39" s="119"/>
      <c r="HA39" s="119"/>
      <c r="HB39" s="119"/>
      <c r="HC39" s="119"/>
      <c r="HD39" s="119"/>
      <c r="HE39" s="119"/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  <c r="HW39" s="119"/>
      <c r="HX39" s="119"/>
      <c r="HY39" s="119"/>
      <c r="HZ39" s="119"/>
      <c r="IA39" s="119"/>
      <c r="IB39" s="119"/>
      <c r="IC39" s="119"/>
      <c r="ID39" s="119"/>
      <c r="IE39" s="119"/>
      <c r="IF39" s="119"/>
      <c r="IG39" s="119"/>
      <c r="IH39" s="119"/>
      <c r="II39" s="119"/>
      <c r="IJ39" s="119"/>
      <c r="IK39" s="119"/>
      <c r="IL39" s="119"/>
      <c r="IM39" s="119"/>
      <c r="IN39" s="119"/>
      <c r="IO39" s="119"/>
      <c r="IP39" s="119"/>
      <c r="IQ39" s="119"/>
      <c r="IR39" s="119"/>
      <c r="IS39" s="119"/>
      <c r="IT39" s="119"/>
      <c r="IU39" s="119"/>
      <c r="IV39" s="119"/>
      <c r="IW39" s="119"/>
      <c r="IX39" s="119"/>
      <c r="IY39" s="119"/>
      <c r="IZ39" s="119"/>
      <c r="JA39" s="119"/>
      <c r="JB39" s="119"/>
      <c r="JC39" s="119"/>
      <c r="JD39" s="119"/>
      <c r="JE39" s="119"/>
      <c r="JF39" s="119"/>
      <c r="JG39" s="119"/>
      <c r="JH39" s="119"/>
      <c r="JI39" s="119"/>
      <c r="JJ39" s="119"/>
      <c r="JK39" s="119"/>
      <c r="JL39" s="119"/>
      <c r="JM39" s="119"/>
      <c r="JN39" s="119"/>
      <c r="JO39" s="119"/>
      <c r="JP39" s="119"/>
      <c r="JQ39" s="119"/>
      <c r="JR39" s="119"/>
      <c r="JS39" s="119"/>
      <c r="JT39" s="119"/>
      <c r="JU39" s="119"/>
      <c r="JV39" s="119"/>
      <c r="JW39" s="119"/>
      <c r="JX39" s="119"/>
      <c r="JY39" s="119"/>
      <c r="JZ39" s="119"/>
      <c r="KA39" s="119"/>
      <c r="KB39" s="119"/>
      <c r="KC39" s="119"/>
      <c r="KD39" s="119"/>
      <c r="KE39" s="119"/>
      <c r="KF39" s="119"/>
      <c r="KG39" s="119"/>
      <c r="KH39" s="119"/>
      <c r="KI39" s="119"/>
      <c r="KJ39" s="119"/>
      <c r="KK39" s="119"/>
      <c r="KL39" s="119"/>
      <c r="KM39" s="119"/>
      <c r="KN39" s="119"/>
      <c r="KO39" s="119"/>
      <c r="KP39" s="119"/>
      <c r="KQ39" s="119"/>
      <c r="KR39" s="119"/>
      <c r="KS39" s="119"/>
      <c r="KT39" s="119"/>
      <c r="KU39" s="119"/>
      <c r="KV39" s="119"/>
      <c r="KW39" s="119"/>
      <c r="KX39" s="119"/>
      <c r="KY39" s="119"/>
      <c r="KZ39" s="119"/>
      <c r="LA39" s="119"/>
      <c r="LB39" s="119"/>
      <c r="LC39" s="119"/>
      <c r="LD39" s="119"/>
      <c r="LE39" s="119"/>
      <c r="LF39" s="119"/>
      <c r="LG39" s="119"/>
      <c r="LH39" s="119"/>
      <c r="LI39" s="119"/>
      <c r="LJ39" s="119"/>
      <c r="LK39" s="119"/>
      <c r="LL39" s="119"/>
      <c r="LM39" s="119"/>
      <c r="LN39" s="119"/>
      <c r="LO39" s="119"/>
      <c r="LP39" s="119"/>
      <c r="LQ39" s="119"/>
      <c r="LR39" s="119"/>
      <c r="LS39" s="119"/>
      <c r="LT39" s="119"/>
      <c r="LU39" s="119"/>
      <c r="LV39" s="119"/>
      <c r="LW39" s="119"/>
      <c r="LX39" s="119"/>
      <c r="LY39" s="119"/>
      <c r="LZ39" s="119"/>
      <c r="MA39" s="119"/>
      <c r="MB39" s="119"/>
      <c r="MC39" s="119"/>
      <c r="MD39" s="119"/>
      <c r="ME39" s="119"/>
      <c r="MF39" s="119"/>
      <c r="MG39" s="119"/>
      <c r="MH39" s="119"/>
      <c r="MI39" s="119"/>
      <c r="MJ39" s="119"/>
      <c r="MK39" s="119"/>
      <c r="ML39" s="119"/>
      <c r="MM39" s="119"/>
      <c r="MN39" s="119"/>
      <c r="MO39" s="119"/>
      <c r="MP39" s="119"/>
      <c r="MQ39" s="119"/>
      <c r="MR39" s="119"/>
      <c r="MS39" s="119"/>
      <c r="MT39" s="119"/>
      <c r="MU39" s="119"/>
      <c r="MV39" s="119"/>
      <c r="MW39" s="119"/>
      <c r="MX39" s="119"/>
      <c r="MY39" s="119"/>
      <c r="MZ39" s="119"/>
      <c r="NA39" s="119"/>
      <c r="NB39" s="119"/>
      <c r="NC39" s="119"/>
      <c r="ND39" s="119"/>
      <c r="NE39" s="119"/>
      <c r="NF39" s="119"/>
      <c r="NG39" s="119"/>
      <c r="NH39" s="119"/>
      <c r="NI39" s="119"/>
      <c r="NJ39" s="119"/>
      <c r="NK39" s="119"/>
      <c r="NL39" s="119"/>
      <c r="NM39" s="119"/>
      <c r="NN39" s="119"/>
      <c r="NO39" s="119"/>
      <c r="NP39" s="119"/>
      <c r="NQ39" s="119"/>
      <c r="NR39" s="119"/>
      <c r="NS39" s="119"/>
      <c r="NT39" s="119"/>
      <c r="NU39" s="119"/>
      <c r="NV39" s="119"/>
      <c r="NW39" s="119"/>
      <c r="NX39" s="119"/>
      <c r="NY39" s="119"/>
      <c r="NZ39" s="119"/>
      <c r="OA39" s="119"/>
      <c r="OB39" s="119"/>
      <c r="OC39" s="119"/>
      <c r="OD39" s="119"/>
      <c r="OE39" s="119"/>
      <c r="OF39" s="119"/>
      <c r="OG39" s="119"/>
      <c r="OH39" s="119"/>
      <c r="OI39" s="119"/>
      <c r="OJ39" s="119"/>
      <c r="OK39" s="119"/>
      <c r="OL39" s="119"/>
      <c r="OM39" s="119"/>
      <c r="ON39" s="119"/>
      <c r="OO39" s="119"/>
      <c r="OP39" s="119"/>
      <c r="OQ39" s="119"/>
      <c r="OR39" s="119"/>
      <c r="OS39" s="119"/>
      <c r="OT39" s="119"/>
      <c r="OU39" s="119"/>
      <c r="OV39" s="119"/>
      <c r="OW39" s="119"/>
      <c r="OX39" s="119"/>
      <c r="OY39" s="119"/>
      <c r="OZ39" s="119"/>
      <c r="PA39" s="119"/>
      <c r="PB39" s="119"/>
      <c r="PC39" s="119"/>
      <c r="PD39" s="119"/>
      <c r="PE39" s="119"/>
      <c r="PF39" s="119"/>
      <c r="PG39" s="119"/>
      <c r="PH39" s="119"/>
      <c r="PI39" s="119"/>
      <c r="PJ39" s="119"/>
      <c r="PK39" s="119"/>
      <c r="PL39" s="119"/>
      <c r="PM39" s="119"/>
      <c r="PN39" s="119"/>
      <c r="PO39" s="119"/>
      <c r="PP39" s="119"/>
      <c r="PQ39" s="119"/>
      <c r="PR39" s="119"/>
      <c r="PS39" s="119"/>
      <c r="PT39" s="119"/>
      <c r="PU39" s="119"/>
      <c r="PV39" s="119"/>
      <c r="PW39" s="119"/>
      <c r="PX39" s="119"/>
      <c r="PY39" s="119"/>
      <c r="PZ39" s="119"/>
      <c r="QA39" s="119"/>
      <c r="QB39" s="119"/>
      <c r="QC39" s="119"/>
      <c r="QD39" s="119"/>
      <c r="QE39" s="119"/>
      <c r="QF39" s="119"/>
      <c r="QG39" s="119"/>
      <c r="QH39" s="119"/>
      <c r="QI39" s="119"/>
      <c r="QJ39" s="119"/>
      <c r="QK39" s="119"/>
      <c r="QL39" s="119"/>
      <c r="QM39" s="119"/>
      <c r="QN39" s="119"/>
      <c r="QO39" s="119"/>
      <c r="QP39" s="119"/>
      <c r="QQ39" s="119"/>
      <c r="QR39" s="119"/>
      <c r="QS39" s="119"/>
      <c r="QT39" s="119"/>
      <c r="QU39" s="119"/>
      <c r="QV39" s="119"/>
      <c r="QW39" s="119"/>
      <c r="QX39" s="119"/>
      <c r="QY39" s="119"/>
      <c r="QZ39" s="119"/>
      <c r="RA39" s="119"/>
      <c r="RB39" s="119"/>
      <c r="RC39" s="119"/>
      <c r="RD39" s="119"/>
      <c r="RE39" s="119"/>
      <c r="RF39" s="119"/>
      <c r="RG39" s="119"/>
      <c r="RH39" s="119"/>
      <c r="RI39" s="119"/>
      <c r="RJ39" s="119"/>
      <c r="RK39" s="119"/>
      <c r="RL39" s="119"/>
      <c r="RM39" s="119"/>
      <c r="RN39" s="119"/>
      <c r="RO39" s="119"/>
      <c r="RP39" s="119"/>
      <c r="RQ39" s="119"/>
      <c r="RR39" s="119"/>
      <c r="RS39" s="119"/>
      <c r="RT39" s="119"/>
      <c r="RU39" s="119"/>
      <c r="RV39" s="119"/>
      <c r="RW39" s="119"/>
      <c r="RX39" s="119"/>
      <c r="RY39" s="119"/>
      <c r="RZ39" s="119"/>
      <c r="SA39" s="119"/>
      <c r="SB39" s="119"/>
      <c r="SC39" s="119"/>
      <c r="SD39" s="119"/>
      <c r="SE39" s="119"/>
      <c r="SF39" s="119"/>
      <c r="SG39" s="119"/>
      <c r="SH39" s="119"/>
      <c r="SI39" s="119"/>
      <c r="SJ39" s="119"/>
      <c r="SK39" s="119"/>
      <c r="SL39" s="119"/>
      <c r="SM39" s="119"/>
      <c r="SN39" s="119"/>
      <c r="SO39" s="119"/>
      <c r="SP39" s="119"/>
      <c r="SQ39" s="119"/>
      <c r="SR39" s="119"/>
      <c r="SS39" s="119"/>
      <c r="ST39" s="119"/>
      <c r="SU39" s="119"/>
      <c r="SV39" s="119"/>
      <c r="SW39" s="119"/>
      <c r="SX39" s="119"/>
      <c r="SY39" s="119"/>
      <c r="SZ39" s="119"/>
      <c r="TA39" s="119"/>
      <c r="TB39" s="119"/>
      <c r="TC39" s="119"/>
      <c r="TD39" s="119"/>
      <c r="TE39" s="119"/>
      <c r="TF39" s="119"/>
      <c r="TG39" s="119"/>
      <c r="TH39" s="119"/>
      <c r="TI39" s="119"/>
      <c r="TJ39" s="119"/>
      <c r="TK39" s="119"/>
      <c r="TL39" s="119"/>
      <c r="TM39" s="119"/>
      <c r="TN39" s="119"/>
      <c r="TO39" s="119"/>
      <c r="TP39" s="119"/>
      <c r="TQ39" s="119"/>
      <c r="TR39" s="119"/>
      <c r="TS39" s="119"/>
      <c r="TT39" s="119"/>
      <c r="TU39" s="119"/>
      <c r="TV39" s="119"/>
      <c r="TW39" s="119"/>
      <c r="TX39" s="119"/>
      <c r="TY39" s="119"/>
      <c r="TZ39" s="119"/>
      <c r="UA39" s="119"/>
      <c r="UB39" s="119"/>
      <c r="UC39" s="119"/>
      <c r="UD39" s="119"/>
      <c r="UE39" s="119"/>
      <c r="UF39" s="119"/>
      <c r="UG39" s="119"/>
      <c r="UH39" s="119"/>
      <c r="UI39" s="119"/>
      <c r="UJ39" s="119"/>
      <c r="UK39" s="119"/>
      <c r="UL39" s="119"/>
      <c r="UM39" s="119"/>
      <c r="UN39" s="119"/>
      <c r="UO39" s="119"/>
      <c r="UP39" s="119"/>
      <c r="UQ39" s="119"/>
      <c r="UR39" s="119"/>
      <c r="US39" s="119"/>
      <c r="UT39" s="119"/>
      <c r="UU39" s="119"/>
      <c r="UV39" s="119"/>
      <c r="UW39" s="119"/>
      <c r="UX39" s="119"/>
      <c r="UY39" s="119"/>
      <c r="UZ39" s="119"/>
      <c r="VA39" s="119"/>
      <c r="VB39" s="119"/>
      <c r="VC39" s="119"/>
      <c r="VD39" s="119"/>
      <c r="VE39" s="119"/>
      <c r="VF39" s="119"/>
      <c r="VG39" s="119"/>
      <c r="VH39" s="119"/>
      <c r="VI39" s="119"/>
      <c r="VJ39" s="119"/>
      <c r="VK39" s="119"/>
      <c r="VL39" s="119"/>
      <c r="VM39" s="119"/>
      <c r="VN39" s="119"/>
      <c r="VO39" s="119"/>
      <c r="VP39" s="119"/>
      <c r="VQ39" s="119"/>
      <c r="VR39" s="119"/>
      <c r="VS39" s="119"/>
      <c r="VT39" s="119"/>
      <c r="VU39" s="119"/>
      <c r="VV39" s="119"/>
      <c r="VW39" s="119"/>
      <c r="VX39" s="119"/>
      <c r="VY39" s="119"/>
      <c r="VZ39" s="119"/>
      <c r="WA39" s="119"/>
      <c r="WB39" s="119"/>
      <c r="WC39" s="119"/>
      <c r="WD39" s="119"/>
      <c r="WE39" s="119"/>
      <c r="WF39" s="119"/>
      <c r="WG39" s="119"/>
      <c r="WH39" s="119"/>
      <c r="WI39" s="119"/>
      <c r="WJ39" s="119"/>
      <c r="WK39" s="119"/>
      <c r="WL39" s="119"/>
      <c r="WM39" s="119"/>
      <c r="WN39" s="119"/>
      <c r="WO39" s="119"/>
      <c r="WP39" s="119"/>
      <c r="WQ39" s="119"/>
      <c r="WR39" s="119"/>
      <c r="WS39" s="119"/>
      <c r="WT39" s="119"/>
      <c r="WU39" s="119"/>
      <c r="WV39" s="119"/>
      <c r="WW39" s="119"/>
      <c r="WX39" s="119"/>
      <c r="WY39" s="119"/>
      <c r="WZ39" s="119"/>
      <c r="XA39" s="119"/>
      <c r="XB39" s="119"/>
      <c r="XC39" s="119"/>
      <c r="XD39" s="119"/>
      <c r="XE39" s="119"/>
      <c r="XF39" s="119"/>
      <c r="XG39" s="119"/>
      <c r="XH39" s="119"/>
      <c r="XI39" s="119"/>
      <c r="XJ39" s="119"/>
      <c r="XK39" s="119"/>
      <c r="XL39" s="119"/>
      <c r="XM39" s="119"/>
      <c r="XN39" s="119"/>
      <c r="XO39" s="119"/>
      <c r="XP39" s="119"/>
      <c r="XQ39" s="119"/>
      <c r="XR39" s="119"/>
      <c r="XS39" s="119"/>
      <c r="XT39" s="119"/>
      <c r="XU39" s="119"/>
      <c r="XV39" s="119"/>
      <c r="XW39" s="119"/>
      <c r="XX39" s="119"/>
      <c r="XY39" s="119"/>
      <c r="XZ39" s="119"/>
      <c r="YA39" s="119"/>
      <c r="YB39" s="119"/>
      <c r="YC39" s="119"/>
      <c r="YD39" s="119"/>
      <c r="YE39" s="119"/>
      <c r="YF39" s="119"/>
      <c r="YG39" s="119"/>
      <c r="YH39" s="119"/>
      <c r="YI39" s="119"/>
      <c r="YJ39" s="119"/>
      <c r="YK39" s="119"/>
      <c r="YL39" s="119"/>
      <c r="YM39" s="119"/>
      <c r="YN39" s="119"/>
      <c r="YO39" s="119"/>
      <c r="YP39" s="119"/>
      <c r="YQ39" s="119"/>
      <c r="YR39" s="119"/>
      <c r="YS39" s="119"/>
      <c r="YT39" s="119"/>
      <c r="YU39" s="119"/>
      <c r="YV39" s="119"/>
      <c r="YW39" s="119"/>
      <c r="YX39" s="119"/>
      <c r="YY39" s="119"/>
      <c r="YZ39" s="119"/>
      <c r="ZA39" s="119"/>
      <c r="ZB39" s="119"/>
      <c r="ZC39" s="119"/>
      <c r="ZD39" s="119"/>
      <c r="ZE39" s="119"/>
      <c r="ZF39" s="119"/>
      <c r="ZG39" s="119"/>
      <c r="ZH39" s="119"/>
      <c r="ZI39" s="119"/>
      <c r="ZJ39" s="119"/>
      <c r="ZK39" s="119"/>
      <c r="ZL39" s="119"/>
      <c r="ZM39" s="119"/>
      <c r="ZN39" s="119"/>
      <c r="ZO39" s="119"/>
      <c r="ZP39" s="119"/>
      <c r="ZQ39" s="119"/>
      <c r="ZR39" s="119"/>
      <c r="ZS39" s="119"/>
      <c r="ZT39" s="119"/>
      <c r="ZU39" s="119"/>
      <c r="ZV39" s="119"/>
      <c r="ZW39" s="119"/>
      <c r="ZX39" s="119"/>
      <c r="ZY39" s="119"/>
      <c r="ZZ39" s="119"/>
      <c r="AAA39" s="119"/>
      <c r="AAB39" s="119"/>
      <c r="AAC39" s="119"/>
      <c r="AAD39" s="119"/>
      <c r="AAE39" s="119"/>
      <c r="AAF39" s="119"/>
      <c r="AAG39" s="119"/>
      <c r="AAH39" s="119"/>
      <c r="AAI39" s="119"/>
      <c r="AAJ39" s="119"/>
      <c r="AAK39" s="119"/>
      <c r="AAL39" s="119"/>
      <c r="AAM39" s="119"/>
      <c r="AAN39" s="119"/>
      <c r="AAO39" s="119"/>
      <c r="AAP39" s="119"/>
      <c r="AAQ39" s="119"/>
      <c r="AAR39" s="119"/>
      <c r="AAS39" s="119"/>
      <c r="AAT39" s="119"/>
      <c r="AAU39" s="119"/>
      <c r="AAV39" s="119"/>
      <c r="AAW39" s="119"/>
      <c r="AAX39" s="119"/>
      <c r="AAY39" s="119"/>
      <c r="AAZ39" s="119"/>
      <c r="ABA39" s="119"/>
      <c r="ABB39" s="119"/>
      <c r="ABC39" s="119"/>
      <c r="ABD39" s="119"/>
      <c r="ABE39" s="119"/>
      <c r="ABF39" s="119"/>
      <c r="ABG39" s="119"/>
      <c r="ABH39" s="119"/>
      <c r="ABI39" s="119"/>
      <c r="ABJ39" s="119"/>
      <c r="ABK39" s="119"/>
      <c r="ABL39" s="119"/>
      <c r="ABM39" s="119"/>
      <c r="ABN39" s="119"/>
      <c r="ABO39" s="119"/>
      <c r="ABP39" s="119"/>
      <c r="ABQ39" s="119"/>
      <c r="ABR39" s="119"/>
      <c r="ABS39" s="119"/>
      <c r="ABT39" s="119"/>
      <c r="ABU39" s="119"/>
      <c r="ABV39" s="119"/>
      <c r="ABW39" s="119"/>
      <c r="ABX39" s="119"/>
      <c r="ABY39" s="119"/>
      <c r="ABZ39" s="119"/>
      <c r="ACA39" s="119"/>
      <c r="ACB39" s="119"/>
      <c r="ACC39" s="119"/>
      <c r="ACD39" s="119"/>
      <c r="ACE39" s="119"/>
      <c r="ACF39" s="119"/>
      <c r="ACG39" s="119"/>
      <c r="ACH39" s="119"/>
      <c r="ACI39" s="119"/>
      <c r="ACJ39" s="119"/>
      <c r="ACK39" s="119"/>
      <c r="ACL39" s="119"/>
      <c r="ACM39" s="119"/>
      <c r="ACN39" s="119"/>
      <c r="ACO39" s="119"/>
      <c r="ACP39" s="119"/>
      <c r="ACQ39" s="119"/>
      <c r="ACR39" s="119"/>
      <c r="ACS39" s="119"/>
      <c r="ACT39" s="119"/>
      <c r="ACU39" s="119"/>
      <c r="ACV39" s="119"/>
      <c r="ACW39" s="119"/>
      <c r="ACX39" s="119"/>
      <c r="ACY39" s="119"/>
      <c r="ACZ39" s="119"/>
      <c r="ADA39" s="119"/>
      <c r="ADB39" s="119"/>
      <c r="ADC39" s="119"/>
      <c r="ADD39" s="119"/>
      <c r="ADE39" s="119"/>
      <c r="ADF39" s="119"/>
      <c r="ADG39" s="119"/>
      <c r="ADH39" s="119"/>
      <c r="ADI39" s="119"/>
      <c r="ADJ39" s="119"/>
      <c r="ADK39" s="119"/>
      <c r="ADL39" s="119"/>
      <c r="ADM39" s="119"/>
      <c r="ADN39" s="119"/>
      <c r="ADO39" s="119"/>
      <c r="ADP39" s="119"/>
      <c r="ADQ39" s="119"/>
      <c r="ADR39" s="119"/>
      <c r="ADS39" s="119"/>
      <c r="ADT39" s="119"/>
      <c r="ADU39" s="119"/>
      <c r="ADV39" s="119"/>
      <c r="ADW39" s="119"/>
      <c r="ADX39" s="119"/>
      <c r="ADY39" s="119"/>
      <c r="ADZ39" s="119"/>
      <c r="AEA39" s="119"/>
      <c r="AEB39" s="119"/>
      <c r="AEC39" s="119"/>
      <c r="AED39" s="119"/>
      <c r="AEE39" s="119"/>
      <c r="AEF39" s="119"/>
      <c r="AEG39" s="119"/>
      <c r="AEH39" s="119"/>
      <c r="AEI39" s="119"/>
      <c r="AEJ39" s="119"/>
      <c r="AEK39" s="119"/>
      <c r="AEL39" s="119"/>
      <c r="AEM39" s="119"/>
      <c r="AEN39" s="119"/>
      <c r="AEO39" s="119"/>
      <c r="AEP39" s="119"/>
      <c r="AEQ39" s="119"/>
      <c r="AER39" s="119"/>
      <c r="AES39" s="119"/>
      <c r="AET39" s="119"/>
      <c r="AEU39" s="119"/>
      <c r="AEV39" s="119"/>
      <c r="AEW39" s="119"/>
      <c r="AEX39" s="119"/>
      <c r="AEY39" s="119"/>
      <c r="AEZ39" s="119"/>
      <c r="AFA39" s="119"/>
      <c r="AFB39" s="119"/>
      <c r="AFC39" s="119"/>
      <c r="AFD39" s="119"/>
      <c r="AFE39" s="119"/>
      <c r="AFF39" s="119"/>
      <c r="AFG39" s="119"/>
      <c r="AFH39" s="119"/>
      <c r="AFI39" s="119"/>
      <c r="AFJ39" s="119"/>
      <c r="AFK39" s="119"/>
      <c r="AFL39" s="119"/>
      <c r="AFM39" s="119"/>
      <c r="AFN39" s="119"/>
      <c r="AFO39" s="119"/>
      <c r="AFP39" s="119"/>
      <c r="AFQ39" s="119"/>
      <c r="AFR39" s="119"/>
      <c r="AFS39" s="119"/>
      <c r="AFT39" s="119"/>
      <c r="AFU39" s="119"/>
      <c r="AFV39" s="119"/>
      <c r="AFW39" s="119"/>
      <c r="AFX39" s="119"/>
      <c r="AFY39" s="119"/>
      <c r="AFZ39" s="119"/>
      <c r="AGA39" s="119"/>
      <c r="AGB39" s="119"/>
      <c r="AGC39" s="119"/>
      <c r="AGD39" s="119"/>
      <c r="AGE39" s="119"/>
      <c r="AGF39" s="119"/>
      <c r="AGG39" s="119"/>
      <c r="AGH39" s="119"/>
      <c r="AGI39" s="119"/>
      <c r="AGJ39" s="119"/>
      <c r="AGK39" s="119"/>
      <c r="AGL39" s="119"/>
      <c r="AGM39" s="119"/>
      <c r="AGN39" s="119"/>
      <c r="AGO39" s="119"/>
      <c r="AGP39" s="119"/>
      <c r="AGQ39" s="119"/>
      <c r="AGR39" s="119"/>
      <c r="AGS39" s="119"/>
      <c r="AGT39" s="119"/>
      <c r="AGU39" s="119"/>
      <c r="AGV39" s="119"/>
      <c r="AGW39" s="119"/>
      <c r="AGX39" s="119"/>
      <c r="AGY39" s="119"/>
      <c r="AGZ39" s="119"/>
      <c r="AHA39" s="119"/>
      <c r="AHB39" s="119"/>
      <c r="AHC39" s="119"/>
      <c r="AHD39" s="119"/>
      <c r="AHE39" s="119"/>
      <c r="AHF39" s="119"/>
      <c r="AHG39" s="119"/>
      <c r="AHH39" s="119"/>
      <c r="AHI39" s="119"/>
      <c r="AHJ39" s="119"/>
      <c r="AHK39" s="119"/>
      <c r="AHL39" s="119"/>
      <c r="AHM39" s="119"/>
      <c r="AHN39" s="119"/>
      <c r="AHO39" s="119"/>
      <c r="AHP39" s="119"/>
      <c r="AHQ39" s="119"/>
      <c r="AHR39" s="119"/>
      <c r="AHS39" s="119"/>
      <c r="AHT39" s="119"/>
      <c r="AHU39" s="119"/>
      <c r="AHV39" s="119"/>
      <c r="AHW39" s="119"/>
      <c r="AHX39" s="119"/>
      <c r="AHY39" s="119"/>
      <c r="AHZ39" s="119"/>
      <c r="AIA39" s="119"/>
      <c r="AIB39" s="119"/>
      <c r="AIC39" s="119"/>
      <c r="AID39" s="119"/>
      <c r="AIE39" s="119"/>
      <c r="AIF39" s="119"/>
      <c r="AIG39" s="119"/>
      <c r="AIH39" s="119"/>
      <c r="AII39" s="119"/>
      <c r="AIJ39" s="119"/>
      <c r="AIK39" s="119"/>
      <c r="AIL39" s="119"/>
      <c r="AIM39" s="119"/>
      <c r="AIN39" s="119"/>
      <c r="AIO39" s="119"/>
      <c r="AIP39" s="119"/>
      <c r="AIQ39" s="119"/>
      <c r="AIR39" s="119"/>
      <c r="AIS39" s="119"/>
      <c r="AIT39" s="119"/>
      <c r="AIU39" s="119"/>
      <c r="AIV39" s="119"/>
      <c r="AIW39" s="119"/>
      <c r="AIX39" s="119"/>
      <c r="AIY39" s="119"/>
      <c r="AIZ39" s="119"/>
      <c r="AJA39" s="119"/>
      <c r="AJB39" s="119"/>
      <c r="AJC39" s="119"/>
      <c r="AJD39" s="119"/>
      <c r="AJE39" s="119"/>
      <c r="AJF39" s="119"/>
      <c r="AJG39" s="119"/>
      <c r="AJH39" s="119"/>
      <c r="AJI39" s="119"/>
      <c r="AJJ39" s="119"/>
      <c r="AJK39" s="119"/>
      <c r="AJL39" s="119"/>
      <c r="AJM39" s="119"/>
      <c r="AJN39" s="119"/>
      <c r="AJO39" s="119"/>
      <c r="AJP39" s="119"/>
      <c r="AJQ39" s="119"/>
      <c r="AJR39" s="119"/>
      <c r="AJS39" s="119"/>
      <c r="AJT39" s="119"/>
      <c r="AJU39" s="119"/>
      <c r="AJV39" s="119"/>
      <c r="AJW39" s="119"/>
      <c r="AJX39" s="119"/>
      <c r="AJY39" s="119"/>
      <c r="AJZ39" s="119"/>
      <c r="AKA39" s="119"/>
      <c r="AKB39" s="119"/>
      <c r="AKC39" s="119"/>
      <c r="AKD39" s="119"/>
      <c r="AKE39" s="119"/>
      <c r="AKF39" s="119"/>
      <c r="AKG39" s="119"/>
      <c r="AKH39" s="119"/>
      <c r="AKI39" s="119"/>
      <c r="AKJ39" s="119"/>
      <c r="AKK39" s="119"/>
      <c r="AKL39" s="119"/>
      <c r="AKM39" s="119"/>
      <c r="AKN39" s="119"/>
      <c r="AKO39" s="119"/>
      <c r="AKP39" s="119"/>
      <c r="AKQ39" s="119"/>
      <c r="AKR39" s="119"/>
      <c r="AKS39" s="119"/>
      <c r="AKT39" s="119"/>
      <c r="AKU39" s="119"/>
      <c r="AKV39" s="119"/>
      <c r="AKW39" s="119"/>
      <c r="AKX39" s="119"/>
      <c r="AKY39" s="119"/>
      <c r="AKZ39" s="119"/>
      <c r="ALA39" s="119"/>
      <c r="ALB39" s="119"/>
      <c r="ALC39" s="119"/>
      <c r="ALD39" s="119"/>
      <c r="ALE39" s="119"/>
      <c r="ALF39" s="119"/>
      <c r="ALG39" s="119"/>
      <c r="ALH39" s="119"/>
      <c r="ALI39" s="119"/>
      <c r="ALJ39" s="119"/>
      <c r="ALK39" s="119"/>
      <c r="ALL39" s="119"/>
      <c r="ALM39" s="119"/>
      <c r="ALN39" s="119"/>
      <c r="ALO39" s="119"/>
      <c r="ALP39" s="119"/>
      <c r="ALQ39" s="119"/>
      <c r="ALR39" s="119"/>
      <c r="ALS39" s="119"/>
      <c r="ALT39" s="119"/>
      <c r="ALU39" s="119"/>
      <c r="ALV39" s="119"/>
      <c r="ALW39" s="119"/>
      <c r="ALX39" s="119"/>
      <c r="ALY39" s="119"/>
      <c r="ALZ39" s="119"/>
      <c r="AMA39" s="119"/>
      <c r="AMB39" s="119"/>
      <c r="AMC39" s="119"/>
      <c r="AMD39" s="119"/>
      <c r="AME39" s="119"/>
      <c r="AMF39" s="119"/>
      <c r="AMG39" s="119"/>
      <c r="AMH39" s="119"/>
      <c r="AMI39" s="119"/>
      <c r="AMJ39" s="119"/>
      <c r="AMK39" s="119"/>
      <c r="AML39" s="119"/>
      <c r="AMM39" s="119"/>
      <c r="AMN39" s="119"/>
      <c r="AMO39" s="119"/>
      <c r="AMP39" s="119"/>
      <c r="AMQ39" s="119"/>
      <c r="AMR39" s="119"/>
      <c r="AMS39" s="119"/>
      <c r="AMT39" s="119"/>
      <c r="AMU39" s="119"/>
      <c r="AMV39" s="119"/>
      <c r="AMW39" s="119"/>
      <c r="AMX39" s="119"/>
      <c r="AMY39" s="119"/>
      <c r="AMZ39" s="119"/>
      <c r="ANA39" s="119"/>
      <c r="ANB39" s="119"/>
      <c r="ANC39" s="119"/>
      <c r="AND39" s="119"/>
      <c r="ANE39" s="119"/>
      <c r="ANF39" s="119"/>
      <c r="ANG39" s="119"/>
      <c r="ANH39" s="119"/>
      <c r="ANI39" s="119"/>
      <c r="ANJ39" s="119"/>
      <c r="ANK39" s="119"/>
      <c r="ANL39" s="119"/>
      <c r="ANM39" s="119"/>
      <c r="ANN39" s="119"/>
      <c r="ANO39" s="119"/>
      <c r="ANP39" s="119"/>
      <c r="ANQ39" s="119"/>
      <c r="ANR39" s="119"/>
      <c r="ANS39" s="119"/>
      <c r="ANT39" s="119"/>
      <c r="ANU39" s="119"/>
      <c r="ANV39" s="119"/>
      <c r="ANW39" s="119"/>
      <c r="ANX39" s="119"/>
      <c r="ANY39" s="119"/>
      <c r="ANZ39" s="119"/>
      <c r="AOA39" s="119"/>
      <c r="AOB39" s="119"/>
      <c r="AOC39" s="119"/>
      <c r="AOD39" s="119"/>
      <c r="AOE39" s="119"/>
      <c r="AOF39" s="119"/>
      <c r="AOG39" s="119"/>
      <c r="AOH39" s="119"/>
      <c r="AOI39" s="119"/>
      <c r="AOJ39" s="119"/>
      <c r="AOK39" s="119"/>
      <c r="AOL39" s="119"/>
      <c r="AOM39" s="119"/>
      <c r="AON39" s="119"/>
      <c r="AOO39" s="119"/>
      <c r="AOP39" s="119"/>
      <c r="AOQ39" s="119"/>
      <c r="AOR39" s="119"/>
      <c r="AOS39" s="119"/>
      <c r="AOT39" s="119"/>
      <c r="AOU39" s="119"/>
      <c r="AOV39" s="119"/>
      <c r="AOW39" s="119"/>
      <c r="AOX39" s="119"/>
      <c r="AOY39" s="119"/>
      <c r="AOZ39" s="119"/>
      <c r="APA39" s="119"/>
      <c r="APB39" s="119"/>
      <c r="APC39" s="119"/>
      <c r="APD39" s="119"/>
      <c r="APE39" s="119"/>
      <c r="APF39" s="119"/>
      <c r="APG39" s="119"/>
      <c r="APH39" s="119"/>
      <c r="API39" s="119"/>
      <c r="APJ39" s="119"/>
      <c r="APK39" s="119"/>
      <c r="APL39" s="119"/>
      <c r="APM39" s="119"/>
      <c r="APN39" s="119"/>
      <c r="APO39" s="119"/>
      <c r="APP39" s="119"/>
      <c r="APQ39" s="119"/>
      <c r="APR39" s="119"/>
      <c r="APS39" s="119"/>
      <c r="APT39" s="119"/>
      <c r="APU39" s="119"/>
      <c r="APV39" s="119"/>
      <c r="APW39" s="119"/>
      <c r="APX39" s="119"/>
      <c r="APY39" s="119"/>
      <c r="APZ39" s="119"/>
      <c r="AQA39" s="119"/>
      <c r="AQB39" s="119"/>
      <c r="AQC39" s="119"/>
      <c r="AQD39" s="119"/>
      <c r="AQE39" s="119"/>
      <c r="AQF39" s="119"/>
      <c r="AQG39" s="119"/>
      <c r="AQH39" s="119"/>
      <c r="AQI39" s="119"/>
      <c r="AQJ39" s="119"/>
      <c r="AQK39" s="119"/>
      <c r="AQL39" s="119"/>
      <c r="AQM39" s="119"/>
      <c r="AQN39" s="119"/>
      <c r="AQO39" s="119"/>
      <c r="AQP39" s="119"/>
      <c r="AQQ39" s="119"/>
      <c r="AQR39" s="119"/>
      <c r="AQS39" s="119"/>
      <c r="AQT39" s="119"/>
      <c r="AQU39" s="119"/>
      <c r="AQV39" s="119"/>
      <c r="AQW39" s="119"/>
      <c r="AQX39" s="119"/>
      <c r="AQY39" s="119"/>
      <c r="AQZ39" s="119"/>
      <c r="ARA39" s="119"/>
      <c r="ARB39" s="119"/>
      <c r="ARC39" s="119"/>
      <c r="ARD39" s="119"/>
      <c r="ARE39" s="119"/>
      <c r="ARF39" s="119"/>
      <c r="ARG39" s="119"/>
      <c r="ARH39" s="119"/>
      <c r="ARI39" s="119"/>
      <c r="ARJ39" s="119"/>
      <c r="ARK39" s="119"/>
      <c r="ARL39" s="119"/>
      <c r="ARM39" s="119"/>
      <c r="ARN39" s="119"/>
      <c r="ARO39" s="119"/>
      <c r="ARP39" s="119"/>
      <c r="ARQ39" s="119"/>
      <c r="ARR39" s="119"/>
      <c r="ARS39" s="119"/>
      <c r="ART39" s="119"/>
      <c r="ARU39" s="119"/>
      <c r="ARV39" s="119"/>
      <c r="ARW39" s="119"/>
      <c r="ARX39" s="119"/>
      <c r="ARY39" s="119"/>
      <c r="ARZ39" s="119"/>
      <c r="ASA39" s="119"/>
      <c r="ASB39" s="119"/>
      <c r="ASC39" s="119"/>
      <c r="ASD39" s="119"/>
      <c r="ASE39" s="119"/>
      <c r="ASF39" s="119"/>
      <c r="ASG39" s="119"/>
      <c r="ASH39" s="119"/>
      <c r="ASI39" s="119"/>
      <c r="ASJ39" s="119"/>
      <c r="ASK39" s="119"/>
      <c r="ASL39" s="119"/>
      <c r="ASM39" s="119"/>
      <c r="ASN39" s="119"/>
      <c r="ASO39" s="119"/>
      <c r="ASP39" s="119"/>
      <c r="ASQ39" s="119"/>
      <c r="ASR39" s="119"/>
      <c r="ASS39" s="119"/>
      <c r="AST39" s="119"/>
      <c r="ASU39" s="119"/>
      <c r="ASV39" s="119"/>
      <c r="ASW39" s="119"/>
      <c r="ASX39" s="119"/>
      <c r="ASY39" s="119"/>
      <c r="ASZ39" s="119"/>
      <c r="ATA39" s="119"/>
      <c r="ATB39" s="119"/>
      <c r="ATC39" s="119"/>
      <c r="ATD39" s="119"/>
      <c r="ATE39" s="119"/>
      <c r="ATF39" s="119"/>
      <c r="ATG39" s="119"/>
      <c r="ATH39" s="119"/>
      <c r="ATI39" s="119"/>
      <c r="ATJ39" s="119"/>
      <c r="ATK39" s="119"/>
      <c r="ATL39" s="119"/>
      <c r="ATM39" s="119"/>
      <c r="ATN39" s="119"/>
      <c r="ATO39" s="119"/>
      <c r="ATP39" s="119"/>
      <c r="ATQ39" s="119"/>
      <c r="ATR39" s="119"/>
      <c r="ATS39" s="119"/>
      <c r="ATT39" s="119"/>
      <c r="ATU39" s="119"/>
      <c r="ATV39" s="119"/>
      <c r="ATW39" s="119"/>
      <c r="ATX39" s="119"/>
      <c r="ATY39" s="119"/>
      <c r="ATZ39" s="119"/>
      <c r="AUA39" s="119"/>
      <c r="AUB39" s="119"/>
      <c r="AUC39" s="119"/>
      <c r="AUD39" s="119"/>
      <c r="AUE39" s="119"/>
      <c r="AUF39" s="119"/>
      <c r="AUG39" s="119"/>
      <c r="AUH39" s="119"/>
      <c r="AUI39" s="119"/>
      <c r="AUJ39" s="119"/>
      <c r="AUK39" s="119"/>
      <c r="AUL39" s="119"/>
      <c r="AUM39" s="119"/>
      <c r="AUN39" s="119"/>
      <c r="AUO39" s="119"/>
      <c r="AUP39" s="119"/>
      <c r="AUQ39" s="119"/>
      <c r="AUR39" s="119"/>
      <c r="AUS39" s="119"/>
      <c r="AUT39" s="119"/>
      <c r="AUU39" s="119"/>
      <c r="AUV39" s="119"/>
      <c r="AUW39" s="119"/>
      <c r="AUX39" s="119"/>
      <c r="AUY39" s="119"/>
      <c r="AUZ39" s="119"/>
      <c r="AVA39" s="119"/>
      <c r="AVB39" s="119"/>
      <c r="AVC39" s="119"/>
      <c r="AVD39" s="119"/>
      <c r="AVE39" s="119"/>
      <c r="AVF39" s="119"/>
      <c r="AVG39" s="119"/>
      <c r="AVH39" s="119"/>
      <c r="AVI39" s="119"/>
      <c r="AVJ39" s="119"/>
      <c r="AVK39" s="119"/>
      <c r="AVL39" s="119"/>
      <c r="AVM39" s="119"/>
      <c r="AVN39" s="119"/>
      <c r="AVO39" s="119"/>
      <c r="AVP39" s="119"/>
      <c r="AVQ39" s="119"/>
      <c r="AVR39" s="119"/>
      <c r="AVS39" s="119"/>
      <c r="AVT39" s="119"/>
      <c r="AVU39" s="119"/>
      <c r="AVV39" s="119"/>
      <c r="AVW39" s="119"/>
      <c r="AVX39" s="119"/>
      <c r="AVY39" s="119"/>
      <c r="AVZ39" s="119"/>
      <c r="AWA39" s="119"/>
      <c r="AWB39" s="119"/>
      <c r="AWC39" s="119"/>
      <c r="AWD39" s="119"/>
      <c r="AWE39" s="119"/>
      <c r="AWF39" s="119"/>
      <c r="AWG39" s="119"/>
      <c r="AWH39" s="119"/>
      <c r="AWI39" s="119"/>
      <c r="AWJ39" s="119"/>
      <c r="AWK39" s="119"/>
      <c r="AWL39" s="119"/>
      <c r="AWM39" s="119"/>
      <c r="AWN39" s="119"/>
      <c r="AWO39" s="119"/>
      <c r="AWP39" s="119"/>
      <c r="AWQ39" s="119"/>
      <c r="AWR39" s="119"/>
      <c r="AWS39" s="119"/>
      <c r="AWT39" s="119"/>
      <c r="AWU39" s="119"/>
      <c r="AWV39" s="119"/>
      <c r="AWW39" s="119"/>
      <c r="AWX39" s="119"/>
      <c r="AWY39" s="119"/>
      <c r="AWZ39" s="119"/>
      <c r="AXA39" s="119"/>
      <c r="AXB39" s="119"/>
      <c r="AXC39" s="119"/>
      <c r="AXD39" s="119"/>
      <c r="AXE39" s="119"/>
      <c r="AXF39" s="119"/>
      <c r="AXG39" s="119"/>
      <c r="AXH39" s="119"/>
      <c r="AXI39" s="119"/>
      <c r="AXJ39" s="119"/>
      <c r="AXK39" s="119"/>
      <c r="AXL39" s="119"/>
      <c r="AXM39" s="119"/>
      <c r="AXN39" s="119"/>
      <c r="AXO39" s="119"/>
      <c r="AXP39" s="119"/>
      <c r="AXQ39" s="119"/>
      <c r="AXR39" s="119"/>
      <c r="AXS39" s="119"/>
      <c r="AXT39" s="119"/>
      <c r="AXU39" s="119"/>
      <c r="AXV39" s="119"/>
      <c r="AXW39" s="119"/>
      <c r="AXX39" s="119"/>
      <c r="AXY39" s="119"/>
      <c r="AXZ39" s="119"/>
      <c r="AYA39" s="119"/>
      <c r="AYB39" s="119"/>
      <c r="AYC39" s="119"/>
      <c r="AYD39" s="119"/>
      <c r="AYE39" s="119"/>
      <c r="AYF39" s="119"/>
      <c r="AYG39" s="119"/>
      <c r="AYH39" s="119"/>
      <c r="AYI39" s="119"/>
      <c r="AYJ39" s="119"/>
      <c r="AYK39" s="119"/>
      <c r="AYL39" s="119"/>
      <c r="AYM39" s="119"/>
      <c r="AYN39" s="119"/>
      <c r="AYO39" s="119"/>
      <c r="AYP39" s="119"/>
      <c r="AYQ39" s="119"/>
      <c r="AYR39" s="119"/>
      <c r="AYS39" s="119"/>
      <c r="AYT39" s="119"/>
      <c r="AYU39" s="119"/>
      <c r="AYV39" s="119"/>
      <c r="AYW39" s="119"/>
      <c r="AYX39" s="119"/>
      <c r="AYY39" s="119"/>
      <c r="AYZ39" s="119"/>
      <c r="AZA39" s="119"/>
      <c r="AZB39" s="119"/>
      <c r="AZC39" s="119"/>
      <c r="AZD39" s="119"/>
      <c r="AZE39" s="119"/>
      <c r="AZF39" s="119"/>
      <c r="AZG39" s="119"/>
      <c r="AZH39" s="119"/>
      <c r="AZI39" s="119"/>
      <c r="AZJ39" s="119"/>
      <c r="AZK39" s="119"/>
      <c r="AZL39" s="119"/>
      <c r="AZM39" s="119"/>
      <c r="AZN39" s="119"/>
      <c r="AZO39" s="119"/>
      <c r="AZP39" s="119"/>
      <c r="AZQ39" s="119"/>
      <c r="AZR39" s="119"/>
      <c r="AZS39" s="119"/>
      <c r="AZT39" s="119"/>
      <c r="AZU39" s="119"/>
      <c r="AZV39" s="119"/>
      <c r="AZW39" s="119"/>
      <c r="AZX39" s="119"/>
      <c r="AZY39" s="119"/>
      <c r="AZZ39" s="119"/>
      <c r="BAA39" s="119"/>
      <c r="BAB39" s="119"/>
      <c r="BAC39" s="119"/>
      <c r="BAD39" s="119"/>
      <c r="BAE39" s="119"/>
      <c r="BAF39" s="119"/>
      <c r="BAG39" s="119"/>
      <c r="BAH39" s="119"/>
      <c r="BAI39" s="119"/>
      <c r="BAJ39" s="119"/>
      <c r="BAK39" s="119"/>
      <c r="BAL39" s="119"/>
      <c r="BAM39" s="119"/>
      <c r="BAN39" s="119"/>
      <c r="BAO39" s="119"/>
      <c r="BAP39" s="119"/>
      <c r="BAQ39" s="119"/>
      <c r="BAR39" s="119"/>
      <c r="BAS39" s="119"/>
      <c r="BAT39" s="119"/>
      <c r="BAU39" s="119"/>
      <c r="BAV39" s="119"/>
      <c r="BAW39" s="119"/>
      <c r="BAX39" s="119"/>
      <c r="BAY39" s="119"/>
      <c r="BAZ39" s="119"/>
      <c r="BBA39" s="119"/>
      <c r="BBB39" s="119"/>
      <c r="BBC39" s="119"/>
      <c r="BBD39" s="119"/>
      <c r="BBE39" s="119"/>
      <c r="BBF39" s="119"/>
      <c r="BBG39" s="119"/>
      <c r="BBH39" s="119"/>
      <c r="BBI39" s="119"/>
      <c r="BBJ39" s="119"/>
      <c r="BBK39" s="119"/>
      <c r="BBL39" s="119"/>
      <c r="BBM39" s="119"/>
      <c r="BBN39" s="119"/>
      <c r="BBO39" s="119"/>
      <c r="BBP39" s="119"/>
      <c r="BBQ39" s="119"/>
      <c r="BBR39" s="119"/>
      <c r="BBS39" s="119"/>
      <c r="BBT39" s="119"/>
      <c r="BBU39" s="119"/>
      <c r="BBV39" s="119"/>
      <c r="BBW39" s="119"/>
      <c r="BBX39" s="119"/>
      <c r="BBY39" s="119"/>
      <c r="BBZ39" s="119"/>
      <c r="BCA39" s="119"/>
      <c r="BCB39" s="119"/>
      <c r="BCC39" s="119"/>
      <c r="BCD39" s="119"/>
      <c r="BCE39" s="119"/>
      <c r="BCF39" s="119"/>
      <c r="BCG39" s="119"/>
      <c r="BCH39" s="119"/>
      <c r="BCI39" s="119"/>
      <c r="BCJ39" s="119"/>
      <c r="BCK39" s="119"/>
      <c r="BCL39" s="119"/>
      <c r="BCM39" s="119"/>
      <c r="BCN39" s="119"/>
      <c r="BCO39" s="119"/>
      <c r="BCP39" s="119"/>
      <c r="BCQ39" s="119"/>
      <c r="BCR39" s="119"/>
      <c r="BCS39" s="119"/>
      <c r="BCT39" s="119"/>
      <c r="BCU39" s="119"/>
      <c r="BCV39" s="119"/>
      <c r="BCW39" s="119"/>
      <c r="BCX39" s="119"/>
      <c r="BCY39" s="119"/>
      <c r="BCZ39" s="119"/>
      <c r="BDA39" s="119"/>
      <c r="BDB39" s="119"/>
      <c r="BDC39" s="119"/>
      <c r="BDD39" s="119"/>
      <c r="BDE39" s="119"/>
      <c r="BDF39" s="119"/>
      <c r="BDG39" s="119"/>
      <c r="BDH39" s="119"/>
      <c r="BDI39" s="119"/>
      <c r="BDJ39" s="119"/>
      <c r="BDK39" s="119"/>
      <c r="BDL39" s="119"/>
      <c r="BDM39" s="119"/>
      <c r="BDN39" s="119"/>
      <c r="BDO39" s="119"/>
      <c r="BDP39" s="119"/>
      <c r="BDQ39" s="119"/>
      <c r="BDR39" s="119"/>
      <c r="BDS39" s="119"/>
      <c r="BDT39" s="119"/>
      <c r="BDU39" s="119"/>
      <c r="BDV39" s="119"/>
      <c r="BDW39" s="119"/>
      <c r="BDX39" s="119"/>
      <c r="BDY39" s="119"/>
      <c r="BDZ39" s="119"/>
      <c r="BEA39" s="119"/>
      <c r="BEB39" s="119"/>
      <c r="BEC39" s="119"/>
      <c r="BED39" s="119"/>
      <c r="BEE39" s="119"/>
      <c r="BEF39" s="119"/>
      <c r="BEG39" s="119"/>
      <c r="BEH39" s="119"/>
      <c r="BEI39" s="119"/>
      <c r="BEJ39" s="119"/>
      <c r="BEK39" s="119"/>
      <c r="BEL39" s="119"/>
      <c r="BEM39" s="119"/>
      <c r="BEN39" s="119"/>
      <c r="BEO39" s="119"/>
      <c r="BEP39" s="119"/>
      <c r="BEQ39" s="119"/>
      <c r="BER39" s="119"/>
      <c r="BES39" s="119"/>
      <c r="BET39" s="119"/>
      <c r="BEU39" s="119"/>
      <c r="BEV39" s="119"/>
      <c r="BEW39" s="119"/>
      <c r="BEX39" s="119"/>
      <c r="BEY39" s="119"/>
      <c r="BEZ39" s="119"/>
      <c r="BFA39" s="119"/>
      <c r="BFB39" s="119"/>
      <c r="BFC39" s="119"/>
      <c r="BFD39" s="119"/>
      <c r="BFE39" s="119"/>
      <c r="BFF39" s="119"/>
      <c r="BFG39" s="119"/>
      <c r="BFH39" s="119"/>
      <c r="BFI39" s="119"/>
      <c r="BFJ39" s="119"/>
      <c r="BFK39" s="119"/>
      <c r="BFL39" s="119"/>
      <c r="BFM39" s="119"/>
      <c r="BFN39" s="119"/>
      <c r="BFO39" s="119"/>
      <c r="BFP39" s="119"/>
      <c r="BFQ39" s="119"/>
      <c r="BFR39" s="119"/>
      <c r="BFS39" s="119"/>
      <c r="BFT39" s="119"/>
      <c r="BFU39" s="119"/>
      <c r="BFV39" s="119"/>
      <c r="BFW39" s="119"/>
      <c r="BFX39" s="119"/>
      <c r="BFY39" s="119"/>
      <c r="BFZ39" s="119"/>
      <c r="BGA39" s="119"/>
      <c r="BGB39" s="119"/>
      <c r="BGC39" s="119"/>
      <c r="BGD39" s="119"/>
      <c r="BGE39" s="119"/>
      <c r="BGF39" s="119"/>
      <c r="BGG39" s="119"/>
      <c r="BGH39" s="119"/>
      <c r="BGI39" s="119"/>
      <c r="BGJ39" s="119"/>
      <c r="BGK39" s="119"/>
      <c r="BGL39" s="119"/>
      <c r="BGM39" s="119"/>
      <c r="BGN39" s="119"/>
      <c r="BGO39" s="119"/>
      <c r="BGP39" s="119"/>
      <c r="BGQ39" s="119"/>
      <c r="BGR39" s="119"/>
      <c r="BGS39" s="119"/>
      <c r="BGT39" s="119"/>
      <c r="BGU39" s="119"/>
      <c r="BGV39" s="119"/>
      <c r="BGW39" s="119"/>
      <c r="BGX39" s="119"/>
      <c r="BGY39" s="119"/>
      <c r="BGZ39" s="119"/>
      <c r="BHA39" s="119"/>
      <c r="BHB39" s="119"/>
      <c r="BHC39" s="119"/>
      <c r="BHD39" s="119"/>
      <c r="BHE39" s="119"/>
      <c r="BHF39" s="119"/>
      <c r="BHG39" s="119"/>
      <c r="BHH39" s="119"/>
      <c r="BHI39" s="119"/>
      <c r="BHJ39" s="119"/>
      <c r="BHK39" s="119"/>
      <c r="BHL39" s="119"/>
      <c r="BHM39" s="119"/>
      <c r="BHN39" s="119"/>
      <c r="BHO39" s="119"/>
      <c r="BHP39" s="119"/>
      <c r="BHQ39" s="119"/>
      <c r="BHR39" s="119"/>
      <c r="BHS39" s="119"/>
      <c r="BHT39" s="119"/>
      <c r="BHU39" s="119"/>
      <c r="BHV39" s="119"/>
      <c r="BHW39" s="119"/>
      <c r="BHX39" s="119"/>
      <c r="BHY39" s="119"/>
      <c r="BHZ39" s="119"/>
      <c r="BIA39" s="119"/>
      <c r="BIB39" s="119"/>
      <c r="BIC39" s="119"/>
      <c r="BID39" s="119"/>
      <c r="BIE39" s="119"/>
      <c r="BIF39" s="119"/>
      <c r="BIG39" s="119"/>
      <c r="BIH39" s="119"/>
      <c r="BII39" s="119"/>
      <c r="BIJ39" s="119"/>
      <c r="BIK39" s="119"/>
      <c r="BIL39" s="119"/>
      <c r="BIM39" s="119"/>
      <c r="BIN39" s="119"/>
      <c r="BIO39" s="119"/>
      <c r="BIP39" s="119"/>
      <c r="BIQ39" s="119"/>
      <c r="BIR39" s="119"/>
      <c r="BIS39" s="119"/>
      <c r="BIT39" s="119"/>
      <c r="BIU39" s="119"/>
      <c r="BIV39" s="119"/>
      <c r="BIW39" s="119"/>
      <c r="BIX39" s="119"/>
      <c r="BIY39" s="119"/>
      <c r="BIZ39" s="119"/>
      <c r="BJA39" s="119"/>
      <c r="BJB39" s="119"/>
      <c r="BJC39" s="119"/>
      <c r="BJD39" s="119"/>
      <c r="BJE39" s="119"/>
      <c r="BJF39" s="119"/>
      <c r="BJG39" s="119"/>
      <c r="BJH39" s="119"/>
      <c r="BJI39" s="119"/>
      <c r="BJJ39" s="119"/>
      <c r="BJK39" s="119"/>
      <c r="BJL39" s="119"/>
      <c r="BJM39" s="119"/>
      <c r="BJN39" s="119"/>
      <c r="BJO39" s="119"/>
      <c r="BJP39" s="119"/>
      <c r="BJQ39" s="119"/>
      <c r="BJR39" s="119"/>
      <c r="BJS39" s="119"/>
      <c r="BJT39" s="119"/>
      <c r="BJU39" s="119"/>
      <c r="BJV39" s="119"/>
      <c r="BJW39" s="119"/>
      <c r="BJX39" s="119"/>
      <c r="BJY39" s="119"/>
      <c r="BJZ39" s="119"/>
      <c r="BKA39" s="119"/>
      <c r="BKB39" s="119"/>
      <c r="BKC39" s="119"/>
      <c r="BKD39" s="119"/>
      <c r="BKE39" s="119"/>
      <c r="BKF39" s="119"/>
      <c r="BKG39" s="119"/>
      <c r="BKH39" s="119"/>
      <c r="BKI39" s="119"/>
      <c r="BKJ39" s="119"/>
      <c r="BKK39" s="119"/>
      <c r="BKL39" s="119"/>
      <c r="BKM39" s="119"/>
      <c r="BKN39" s="119"/>
      <c r="BKO39" s="119"/>
      <c r="BKP39" s="119"/>
      <c r="BKQ39" s="119"/>
      <c r="BKR39" s="119"/>
      <c r="BKS39" s="119"/>
      <c r="BKT39" s="119"/>
      <c r="BKU39" s="119"/>
      <c r="BKV39" s="119"/>
      <c r="BKW39" s="119"/>
      <c r="BKX39" s="119"/>
      <c r="BKY39" s="119"/>
      <c r="BKZ39" s="119"/>
      <c r="BLA39" s="119"/>
      <c r="BLB39" s="119"/>
      <c r="BLC39" s="119"/>
      <c r="BLD39" s="119"/>
      <c r="BLE39" s="119"/>
      <c r="BLF39" s="119"/>
      <c r="BLG39" s="119"/>
      <c r="BLH39" s="119"/>
      <c r="BLI39" s="119"/>
      <c r="BLJ39" s="119"/>
      <c r="BLK39" s="119"/>
      <c r="BLL39" s="119"/>
      <c r="BLM39" s="119"/>
      <c r="BLN39" s="119"/>
      <c r="BLO39" s="119"/>
      <c r="BLP39" s="119"/>
      <c r="BLQ39" s="119"/>
      <c r="BLR39" s="119"/>
      <c r="BLS39" s="119"/>
      <c r="BLT39" s="119"/>
      <c r="BLU39" s="119"/>
      <c r="BLV39" s="119"/>
      <c r="BLW39" s="119"/>
      <c r="BLX39" s="119"/>
      <c r="BLY39" s="119"/>
      <c r="BLZ39" s="119"/>
      <c r="BMA39" s="119"/>
      <c r="BMB39" s="119"/>
      <c r="BMC39" s="119"/>
      <c r="BMD39" s="119"/>
      <c r="BME39" s="119"/>
      <c r="BMF39" s="119"/>
      <c r="BMG39" s="119"/>
      <c r="BMH39" s="119"/>
      <c r="BMI39" s="119"/>
      <c r="BMJ39" s="119"/>
      <c r="BMK39" s="119"/>
      <c r="BML39" s="119"/>
      <c r="BMM39" s="119"/>
      <c r="BMN39" s="119"/>
      <c r="BMO39" s="119"/>
      <c r="BMP39" s="119"/>
      <c r="BMQ39" s="119"/>
      <c r="BMR39" s="119"/>
      <c r="BMS39" s="119"/>
      <c r="BMT39" s="119"/>
      <c r="BMU39" s="119"/>
      <c r="BMV39" s="119"/>
      <c r="BMW39" s="119"/>
      <c r="BMX39" s="119"/>
      <c r="BMY39" s="119"/>
      <c r="BMZ39" s="119"/>
      <c r="BNA39" s="119"/>
      <c r="BNB39" s="119"/>
      <c r="BNC39" s="119"/>
      <c r="BND39" s="119"/>
      <c r="BNE39" s="119"/>
      <c r="BNF39" s="119"/>
      <c r="BNG39" s="119"/>
      <c r="BNH39" s="119"/>
      <c r="BNI39" s="119"/>
      <c r="BNJ39" s="119"/>
      <c r="BNK39" s="119"/>
      <c r="BNL39" s="119"/>
      <c r="BNM39" s="119"/>
      <c r="BNN39" s="119"/>
      <c r="BNO39" s="119"/>
      <c r="BNP39" s="119"/>
      <c r="BNQ39" s="119"/>
      <c r="BNR39" s="119"/>
      <c r="BNS39" s="119"/>
      <c r="BNT39" s="119"/>
      <c r="BNU39" s="119"/>
      <c r="BNV39" s="119"/>
      <c r="BNW39" s="119"/>
      <c r="BNX39" s="119"/>
      <c r="BNY39" s="119"/>
      <c r="BNZ39" s="119"/>
      <c r="BOA39" s="119"/>
      <c r="BOB39" s="119"/>
      <c r="BOC39" s="119"/>
      <c r="BOD39" s="119"/>
      <c r="BOE39" s="119"/>
      <c r="BOF39" s="119"/>
      <c r="BOG39" s="119"/>
      <c r="BOH39" s="119"/>
      <c r="BOI39" s="119"/>
      <c r="BOJ39" s="119"/>
      <c r="BOK39" s="119"/>
      <c r="BOL39" s="119"/>
      <c r="BOM39" s="119"/>
      <c r="BON39" s="119"/>
      <c r="BOO39" s="119"/>
      <c r="BOP39" s="119"/>
      <c r="BOQ39" s="119"/>
      <c r="BOR39" s="119"/>
      <c r="BOS39" s="119"/>
      <c r="BOT39" s="119"/>
      <c r="BOU39" s="119"/>
      <c r="BOV39" s="119"/>
      <c r="BOW39" s="119"/>
      <c r="BOX39" s="119"/>
      <c r="BOY39" s="119"/>
      <c r="BOZ39" s="119"/>
      <c r="BPA39" s="119"/>
      <c r="BPB39" s="119"/>
      <c r="BPC39" s="119"/>
      <c r="BPD39" s="119"/>
      <c r="BPE39" s="119"/>
      <c r="BPF39" s="119"/>
      <c r="BPG39" s="119"/>
      <c r="BPH39" s="119"/>
      <c r="BPI39" s="119"/>
      <c r="BPJ39" s="119"/>
      <c r="BPK39" s="119"/>
      <c r="BPL39" s="119"/>
      <c r="BPM39" s="119"/>
      <c r="BPN39" s="119"/>
      <c r="BPO39" s="119"/>
      <c r="BPP39" s="119"/>
      <c r="BPQ39" s="119"/>
      <c r="BPR39" s="119"/>
      <c r="BPS39" s="119"/>
      <c r="BPT39" s="119"/>
      <c r="BPU39" s="119"/>
      <c r="BPV39" s="119"/>
      <c r="BPW39" s="119"/>
      <c r="BPX39" s="119"/>
      <c r="BPY39" s="119"/>
      <c r="BPZ39" s="119"/>
      <c r="BQA39" s="119"/>
      <c r="BQB39" s="119"/>
      <c r="BQC39" s="119"/>
      <c r="BQD39" s="119"/>
      <c r="BQE39" s="119"/>
      <c r="BQF39" s="119"/>
      <c r="BQG39" s="119"/>
      <c r="BQH39" s="119"/>
      <c r="BQI39" s="119"/>
      <c r="BQJ39" s="119"/>
      <c r="BQK39" s="119"/>
      <c r="BQL39" s="119"/>
      <c r="BQM39" s="119"/>
      <c r="BQN39" s="119"/>
      <c r="BQO39" s="119"/>
      <c r="BQP39" s="119"/>
      <c r="BQQ39" s="119"/>
      <c r="BQR39" s="119"/>
      <c r="BQS39" s="119"/>
      <c r="BQT39" s="119"/>
      <c r="BQU39" s="119"/>
      <c r="BQV39" s="119"/>
      <c r="BQW39" s="119"/>
      <c r="BQX39" s="119"/>
      <c r="BQY39" s="119"/>
      <c r="BQZ39" s="119"/>
      <c r="BRA39" s="119"/>
      <c r="BRB39" s="119"/>
      <c r="BRC39" s="119"/>
      <c r="BRD39" s="119"/>
      <c r="BRE39" s="119"/>
      <c r="BRF39" s="119"/>
      <c r="BRG39" s="119"/>
      <c r="BRH39" s="119"/>
      <c r="BRI39" s="119"/>
      <c r="BRJ39" s="119"/>
      <c r="BRK39" s="119"/>
      <c r="BRL39" s="119"/>
      <c r="BRM39" s="119"/>
      <c r="BRN39" s="119"/>
      <c r="BRO39" s="119"/>
      <c r="BRP39" s="119"/>
      <c r="BRQ39" s="119"/>
      <c r="BRR39" s="119"/>
      <c r="BRS39" s="119"/>
      <c r="BRT39" s="119"/>
      <c r="BRU39" s="119"/>
      <c r="BRV39" s="119"/>
      <c r="BRW39" s="119"/>
      <c r="BRX39" s="119"/>
      <c r="BRY39" s="119"/>
      <c r="BRZ39" s="119"/>
      <c r="BSA39" s="119"/>
      <c r="BSB39" s="119"/>
      <c r="BSC39" s="119"/>
      <c r="BSD39" s="119"/>
      <c r="BSE39" s="119"/>
      <c r="BSF39" s="119"/>
      <c r="BSG39" s="119"/>
      <c r="BSH39" s="119"/>
      <c r="BSI39" s="119"/>
      <c r="BSJ39" s="119"/>
      <c r="BSK39" s="119"/>
      <c r="BSL39" s="119"/>
      <c r="BSM39" s="119"/>
      <c r="BSN39" s="119"/>
      <c r="BSO39" s="119"/>
      <c r="BSP39" s="119"/>
      <c r="BSQ39" s="119"/>
      <c r="BSR39" s="119"/>
      <c r="BSS39" s="119"/>
      <c r="BST39" s="119"/>
      <c r="BSU39" s="119"/>
      <c r="BSV39" s="119"/>
      <c r="BSW39" s="119"/>
      <c r="BSX39" s="119"/>
      <c r="BSY39" s="119"/>
      <c r="BSZ39" s="119"/>
      <c r="BTA39" s="119"/>
      <c r="BTB39" s="119"/>
      <c r="BTC39" s="119"/>
      <c r="BTD39" s="119"/>
      <c r="BTE39" s="119"/>
      <c r="BTF39" s="119"/>
      <c r="BTG39" s="119"/>
      <c r="BTH39" s="119"/>
      <c r="BTI39" s="119"/>
      <c r="BTJ39" s="119"/>
      <c r="BTK39" s="119"/>
      <c r="BTL39" s="119"/>
      <c r="BTM39" s="119"/>
      <c r="BTN39" s="119"/>
      <c r="BTO39" s="119"/>
      <c r="BTP39" s="119"/>
      <c r="BTQ39" s="119"/>
      <c r="BTR39" s="119"/>
      <c r="BTS39" s="119"/>
      <c r="BTT39" s="119"/>
      <c r="BTU39" s="119"/>
      <c r="BTV39" s="119"/>
      <c r="BTW39" s="119"/>
      <c r="BTX39" s="119"/>
      <c r="BTY39" s="119"/>
      <c r="BTZ39" s="119"/>
      <c r="BUA39" s="119"/>
      <c r="BUB39" s="119"/>
      <c r="BUC39" s="119"/>
      <c r="BUD39" s="119"/>
      <c r="BUE39" s="119"/>
      <c r="BUF39" s="119"/>
      <c r="BUG39" s="119"/>
      <c r="BUH39" s="119"/>
      <c r="BUI39" s="119"/>
      <c r="BUJ39" s="119"/>
      <c r="BUK39" s="119"/>
      <c r="BUL39" s="119"/>
      <c r="BUM39" s="119"/>
      <c r="BUN39" s="119"/>
      <c r="BUO39" s="119"/>
      <c r="BUP39" s="119"/>
      <c r="BUQ39" s="119"/>
      <c r="BUR39" s="119"/>
      <c r="BUS39" s="119"/>
      <c r="BUT39" s="119"/>
      <c r="BUU39" s="119"/>
      <c r="BUV39" s="119"/>
      <c r="BUW39" s="119"/>
      <c r="BUX39" s="119"/>
      <c r="BUY39" s="119"/>
      <c r="BUZ39" s="119"/>
      <c r="BVA39" s="119"/>
      <c r="BVB39" s="119"/>
      <c r="BVC39" s="119"/>
      <c r="BVD39" s="119"/>
      <c r="BVE39" s="119"/>
      <c r="BVF39" s="119"/>
      <c r="BVG39" s="119"/>
      <c r="BVH39" s="119"/>
      <c r="BVI39" s="119"/>
      <c r="BVJ39" s="119"/>
      <c r="BVK39" s="119"/>
      <c r="BVL39" s="119"/>
      <c r="BVM39" s="119"/>
      <c r="BVN39" s="119"/>
      <c r="BVO39" s="119"/>
      <c r="BVP39" s="119"/>
      <c r="BVQ39" s="119"/>
      <c r="BVR39" s="119"/>
      <c r="BVS39" s="119"/>
      <c r="BVT39" s="119"/>
      <c r="BVU39" s="119"/>
      <c r="BVV39" s="119"/>
      <c r="BVW39" s="119"/>
      <c r="BVX39" s="119"/>
      <c r="BVY39" s="119"/>
      <c r="BVZ39" s="119"/>
      <c r="BWA39" s="119"/>
      <c r="BWB39" s="119"/>
      <c r="BWC39" s="119"/>
      <c r="BWD39" s="119"/>
      <c r="BWE39" s="119"/>
      <c r="BWF39" s="119"/>
      <c r="BWG39" s="119"/>
      <c r="BWH39" s="119"/>
      <c r="BWI39" s="119"/>
      <c r="BWJ39" s="119"/>
      <c r="BWK39" s="119"/>
      <c r="BWL39" s="119"/>
      <c r="BWM39" s="119"/>
      <c r="BWN39" s="119"/>
      <c r="BWO39" s="119"/>
      <c r="BWP39" s="119"/>
      <c r="BWQ39" s="119"/>
      <c r="BWR39" s="119"/>
      <c r="BWS39" s="119"/>
      <c r="BWT39" s="119"/>
      <c r="BWU39" s="119"/>
      <c r="BWV39" s="119"/>
      <c r="BWW39" s="119"/>
      <c r="BWX39" s="119"/>
      <c r="BWY39" s="119"/>
      <c r="BWZ39" s="119"/>
      <c r="BXA39" s="119"/>
      <c r="BXB39" s="119"/>
      <c r="BXC39" s="119"/>
      <c r="BXD39" s="119"/>
      <c r="BXE39" s="119"/>
      <c r="BXF39" s="119"/>
      <c r="BXG39" s="119"/>
      <c r="BXH39" s="119"/>
      <c r="BXI39" s="119"/>
      <c r="BXJ39" s="119"/>
      <c r="BXK39" s="119"/>
      <c r="BXL39" s="119"/>
      <c r="BXM39" s="119"/>
      <c r="BXN39" s="119"/>
      <c r="BXO39" s="119"/>
      <c r="BXP39" s="119"/>
      <c r="BXQ39" s="119"/>
      <c r="BXR39" s="119"/>
      <c r="BXS39" s="119"/>
      <c r="BXT39" s="119"/>
      <c r="BXU39" s="119"/>
      <c r="BXV39" s="119"/>
      <c r="BXW39" s="119"/>
      <c r="BXX39" s="119"/>
      <c r="BXY39" s="119"/>
      <c r="BXZ39" s="119"/>
      <c r="BYA39" s="119"/>
      <c r="BYB39" s="119"/>
      <c r="BYC39" s="119"/>
      <c r="BYD39" s="119"/>
      <c r="BYE39" s="119"/>
      <c r="BYF39" s="119"/>
      <c r="BYG39" s="119"/>
      <c r="BYH39" s="119"/>
      <c r="BYI39" s="119"/>
      <c r="BYJ39" s="119"/>
      <c r="BYK39" s="119"/>
      <c r="BYL39" s="119"/>
      <c r="BYM39" s="119"/>
      <c r="BYN39" s="119"/>
      <c r="BYO39" s="119"/>
      <c r="BYP39" s="119"/>
      <c r="BYQ39" s="119"/>
      <c r="BYR39" s="119"/>
      <c r="BYS39" s="119"/>
      <c r="BYT39" s="119"/>
      <c r="BYU39" s="119"/>
      <c r="BYV39" s="119"/>
      <c r="BYW39" s="119"/>
      <c r="BYX39" s="119"/>
      <c r="BYY39" s="119"/>
      <c r="BYZ39" s="119"/>
      <c r="BZA39" s="119"/>
      <c r="BZB39" s="119"/>
      <c r="BZC39" s="119"/>
      <c r="BZD39" s="119"/>
      <c r="BZE39" s="119"/>
      <c r="BZF39" s="119"/>
      <c r="BZG39" s="119"/>
      <c r="BZH39" s="119"/>
      <c r="BZI39" s="119"/>
      <c r="BZJ39" s="119"/>
      <c r="BZK39" s="119"/>
      <c r="BZL39" s="119"/>
      <c r="BZM39" s="119"/>
      <c r="BZN39" s="119"/>
      <c r="BZO39" s="119"/>
      <c r="BZP39" s="119"/>
      <c r="BZQ39" s="119"/>
      <c r="BZR39" s="119"/>
      <c r="BZS39" s="119"/>
      <c r="BZT39" s="119"/>
      <c r="BZU39" s="119"/>
      <c r="BZV39" s="119"/>
      <c r="BZW39" s="119"/>
      <c r="BZX39" s="119"/>
      <c r="BZY39" s="119"/>
      <c r="BZZ39" s="119"/>
      <c r="CAA39" s="119"/>
      <c r="CAB39" s="119"/>
      <c r="CAC39" s="119"/>
      <c r="CAD39" s="119"/>
      <c r="CAE39" s="119"/>
      <c r="CAF39" s="119"/>
      <c r="CAG39" s="119"/>
      <c r="CAH39" s="119"/>
      <c r="CAI39" s="119"/>
      <c r="CAJ39" s="119"/>
      <c r="CAK39" s="119"/>
      <c r="CAL39" s="119"/>
      <c r="CAM39" s="119"/>
      <c r="CAN39" s="119"/>
      <c r="CAO39" s="119"/>
      <c r="CAP39" s="119"/>
      <c r="CAQ39" s="119"/>
      <c r="CAR39" s="119"/>
      <c r="CAS39" s="119"/>
      <c r="CAT39" s="119"/>
      <c r="CAU39" s="119"/>
      <c r="CAV39" s="119"/>
      <c r="CAW39" s="119"/>
      <c r="CAX39" s="119"/>
      <c r="CAY39" s="119"/>
      <c r="CAZ39" s="119"/>
      <c r="CBA39" s="119"/>
      <c r="CBB39" s="119"/>
      <c r="CBC39" s="119"/>
      <c r="CBD39" s="119"/>
      <c r="CBE39" s="119"/>
      <c r="CBF39" s="119"/>
      <c r="CBG39" s="119"/>
      <c r="CBH39" s="119"/>
      <c r="CBI39" s="119"/>
      <c r="CBJ39" s="119"/>
      <c r="CBK39" s="119"/>
      <c r="CBL39" s="119"/>
      <c r="CBM39" s="119"/>
      <c r="CBN39" s="119"/>
      <c r="CBO39" s="119"/>
      <c r="CBP39" s="119"/>
      <c r="CBQ39" s="119"/>
      <c r="CBR39" s="119"/>
      <c r="CBS39" s="119"/>
      <c r="CBT39" s="119"/>
      <c r="CBU39" s="119"/>
      <c r="CBV39" s="119"/>
      <c r="CBW39" s="119"/>
      <c r="CBX39" s="119"/>
      <c r="CBY39" s="119"/>
      <c r="CBZ39" s="119"/>
      <c r="CCA39" s="119"/>
      <c r="CCB39" s="119"/>
      <c r="CCC39" s="119"/>
      <c r="CCD39" s="119"/>
      <c r="CCE39" s="119"/>
      <c r="CCF39" s="119"/>
      <c r="CCG39" s="119"/>
      <c r="CCH39" s="119"/>
      <c r="CCI39" s="119"/>
      <c r="CCJ39" s="119"/>
      <c r="CCK39" s="119"/>
      <c r="CCL39" s="119"/>
      <c r="CCM39" s="119"/>
      <c r="CCN39" s="119"/>
      <c r="CCO39" s="119"/>
      <c r="CCP39" s="119"/>
      <c r="CCQ39" s="119"/>
      <c r="CCR39" s="119"/>
      <c r="CCS39" s="119"/>
      <c r="CCT39" s="119"/>
      <c r="CCU39" s="119"/>
      <c r="CCV39" s="119"/>
      <c r="CCW39" s="119"/>
      <c r="CCX39" s="119"/>
      <c r="CCY39" s="119"/>
      <c r="CCZ39" s="119"/>
      <c r="CDA39" s="119"/>
      <c r="CDB39" s="119"/>
      <c r="CDC39" s="119"/>
      <c r="CDD39" s="119"/>
      <c r="CDE39" s="119"/>
      <c r="CDF39" s="119"/>
      <c r="CDG39" s="119"/>
      <c r="CDH39" s="119"/>
      <c r="CDI39" s="119"/>
      <c r="CDJ39" s="119"/>
      <c r="CDK39" s="119"/>
      <c r="CDL39" s="119"/>
      <c r="CDM39" s="119"/>
      <c r="CDN39" s="119"/>
      <c r="CDO39" s="119"/>
      <c r="CDP39" s="119"/>
      <c r="CDQ39" s="119"/>
      <c r="CDR39" s="119"/>
      <c r="CDS39" s="119"/>
      <c r="CDT39" s="119"/>
      <c r="CDU39" s="119"/>
      <c r="CDV39" s="119"/>
      <c r="CDW39" s="119"/>
      <c r="CDX39" s="119"/>
      <c r="CDY39" s="119"/>
      <c r="CDZ39" s="119"/>
      <c r="CEA39" s="119"/>
      <c r="CEB39" s="119"/>
      <c r="CEC39" s="119"/>
      <c r="CED39" s="119"/>
      <c r="CEE39" s="119"/>
      <c r="CEF39" s="119"/>
      <c r="CEG39" s="119"/>
      <c r="CEH39" s="119"/>
      <c r="CEI39" s="119"/>
      <c r="CEJ39" s="119"/>
      <c r="CEK39" s="119"/>
      <c r="CEL39" s="119"/>
      <c r="CEM39" s="119"/>
      <c r="CEN39" s="119"/>
      <c r="CEO39" s="119"/>
      <c r="CEP39" s="119"/>
      <c r="CEQ39" s="119"/>
      <c r="CER39" s="119"/>
      <c r="CES39" s="119"/>
      <c r="CET39" s="119"/>
      <c r="CEU39" s="119"/>
      <c r="CEV39" s="119"/>
      <c r="CEW39" s="119"/>
      <c r="CEX39" s="119"/>
      <c r="CEY39" s="119"/>
      <c r="CEZ39" s="119"/>
      <c r="CFA39" s="119"/>
      <c r="CFB39" s="119"/>
      <c r="CFC39" s="119"/>
      <c r="CFD39" s="119"/>
      <c r="CFE39" s="119"/>
      <c r="CFF39" s="119"/>
      <c r="CFG39" s="119"/>
      <c r="CFH39" s="119"/>
      <c r="CFI39" s="119"/>
      <c r="CFJ39" s="119"/>
      <c r="CFK39" s="119"/>
      <c r="CFL39" s="119"/>
      <c r="CFM39" s="119"/>
      <c r="CFN39" s="119"/>
      <c r="CFO39" s="119"/>
      <c r="CFP39" s="119"/>
      <c r="CFQ39" s="119"/>
      <c r="CFR39" s="119"/>
      <c r="CFS39" s="119"/>
      <c r="CFT39" s="119"/>
      <c r="CFU39" s="119"/>
      <c r="CFV39" s="119"/>
      <c r="CFW39" s="119"/>
      <c r="CFX39" s="119"/>
      <c r="CFY39" s="119"/>
      <c r="CFZ39" s="119"/>
      <c r="CGA39" s="119"/>
      <c r="CGB39" s="119"/>
      <c r="CGC39" s="119"/>
      <c r="CGD39" s="119"/>
      <c r="CGE39" s="119"/>
      <c r="CGF39" s="119"/>
      <c r="CGG39" s="119"/>
      <c r="CGH39" s="119"/>
      <c r="CGI39" s="119"/>
      <c r="CGJ39" s="119"/>
      <c r="CGK39" s="119"/>
      <c r="CGL39" s="119"/>
      <c r="CGM39" s="119"/>
      <c r="CGN39" s="119"/>
      <c r="CGO39" s="119"/>
      <c r="CGP39" s="119"/>
      <c r="CGQ39" s="119"/>
      <c r="CGR39" s="119"/>
      <c r="CGS39" s="119"/>
      <c r="CGT39" s="119"/>
      <c r="CGU39" s="119"/>
      <c r="CGV39" s="119"/>
      <c r="CGW39" s="119"/>
      <c r="CGX39" s="119"/>
      <c r="CGY39" s="119"/>
      <c r="CGZ39" s="119"/>
      <c r="CHA39" s="119"/>
      <c r="CHB39" s="119"/>
      <c r="CHC39" s="119"/>
      <c r="CHD39" s="119"/>
      <c r="CHE39" s="119"/>
      <c r="CHF39" s="119"/>
      <c r="CHG39" s="119"/>
      <c r="CHH39" s="119"/>
      <c r="CHI39" s="119"/>
      <c r="CHJ39" s="119"/>
      <c r="CHK39" s="119"/>
      <c r="CHL39" s="119"/>
      <c r="CHM39" s="119"/>
      <c r="CHN39" s="119"/>
      <c r="CHO39" s="119"/>
      <c r="CHP39" s="119"/>
      <c r="CHQ39" s="119"/>
      <c r="CHR39" s="119"/>
      <c r="CHS39" s="119"/>
      <c r="CHT39" s="119"/>
      <c r="CHU39" s="119"/>
      <c r="CHV39" s="119"/>
      <c r="CHW39" s="119"/>
      <c r="CHX39" s="119"/>
      <c r="CHY39" s="119"/>
      <c r="CHZ39" s="119"/>
      <c r="CIA39" s="119"/>
      <c r="CIB39" s="119"/>
      <c r="CIC39" s="119"/>
      <c r="CID39" s="119"/>
      <c r="CIE39" s="119"/>
      <c r="CIF39" s="119"/>
      <c r="CIG39" s="119"/>
      <c r="CIH39" s="119"/>
      <c r="CII39" s="119"/>
      <c r="CIJ39" s="119"/>
      <c r="CIK39" s="119"/>
      <c r="CIL39" s="119"/>
      <c r="CIM39" s="119"/>
      <c r="CIN39" s="119"/>
      <c r="CIO39" s="119"/>
      <c r="CIP39" s="119"/>
      <c r="CIQ39" s="119"/>
      <c r="CIR39" s="119"/>
      <c r="CIS39" s="119"/>
      <c r="CIT39" s="119"/>
      <c r="CIU39" s="119"/>
      <c r="CIV39" s="119"/>
      <c r="CIW39" s="119"/>
      <c r="CIX39" s="119"/>
      <c r="CIY39" s="119"/>
      <c r="CIZ39" s="119"/>
      <c r="CJA39" s="119"/>
      <c r="CJB39" s="119"/>
      <c r="CJC39" s="119"/>
      <c r="CJD39" s="119"/>
      <c r="CJE39" s="119"/>
      <c r="CJF39" s="119"/>
      <c r="CJG39" s="119"/>
      <c r="CJH39" s="119"/>
      <c r="CJI39" s="119"/>
      <c r="CJJ39" s="119"/>
      <c r="CJK39" s="119"/>
      <c r="CJL39" s="119"/>
      <c r="CJM39" s="119"/>
      <c r="CJN39" s="119"/>
      <c r="CJO39" s="119"/>
      <c r="CJP39" s="119"/>
      <c r="CJQ39" s="119"/>
      <c r="CJR39" s="119"/>
      <c r="CJS39" s="119"/>
      <c r="CJT39" s="119"/>
      <c r="CJU39" s="119"/>
      <c r="CJV39" s="119"/>
      <c r="CJW39" s="119"/>
      <c r="CJX39" s="119"/>
      <c r="CJY39" s="119"/>
      <c r="CJZ39" s="119"/>
      <c r="CKA39" s="119"/>
      <c r="CKB39" s="119"/>
      <c r="CKC39" s="119"/>
      <c r="CKD39" s="119"/>
      <c r="CKE39" s="119"/>
      <c r="CKF39" s="119"/>
      <c r="CKG39" s="119"/>
      <c r="CKH39" s="119"/>
      <c r="CKI39" s="119"/>
      <c r="CKJ39" s="119"/>
      <c r="CKK39" s="119"/>
      <c r="CKL39" s="119"/>
      <c r="CKM39" s="119"/>
      <c r="CKN39" s="119"/>
      <c r="CKO39" s="119"/>
      <c r="CKP39" s="119"/>
      <c r="CKQ39" s="119"/>
      <c r="CKR39" s="119"/>
      <c r="CKS39" s="119"/>
      <c r="CKT39" s="119"/>
      <c r="CKU39" s="119"/>
      <c r="CKV39" s="119"/>
      <c r="CKW39" s="119"/>
      <c r="CKX39" s="119"/>
      <c r="CKY39" s="119"/>
      <c r="CKZ39" s="119"/>
      <c r="CLA39" s="119"/>
      <c r="CLB39" s="119"/>
      <c r="CLC39" s="119"/>
      <c r="CLD39" s="119"/>
      <c r="CLE39" s="119"/>
      <c r="CLF39" s="119"/>
      <c r="CLG39" s="119"/>
      <c r="CLH39" s="119"/>
      <c r="CLI39" s="119"/>
      <c r="CLJ39" s="119"/>
      <c r="CLK39" s="119"/>
      <c r="CLL39" s="119"/>
      <c r="CLM39" s="119"/>
      <c r="CLN39" s="119"/>
      <c r="CLO39" s="119"/>
      <c r="CLP39" s="119"/>
      <c r="CLQ39" s="119"/>
      <c r="CLR39" s="119"/>
      <c r="CLS39" s="119"/>
      <c r="CLT39" s="119"/>
      <c r="CLU39" s="119"/>
      <c r="CLV39" s="119"/>
      <c r="CLW39" s="119"/>
      <c r="CLX39" s="119"/>
      <c r="CLY39" s="119"/>
      <c r="CLZ39" s="119"/>
      <c r="CMA39" s="119"/>
      <c r="CMB39" s="119"/>
      <c r="CMC39" s="119"/>
      <c r="CMD39" s="119"/>
      <c r="CME39" s="119"/>
      <c r="CMF39" s="119"/>
      <c r="CMG39" s="119"/>
      <c r="CMH39" s="119"/>
      <c r="CMI39" s="119"/>
      <c r="CMJ39" s="119"/>
      <c r="CMK39" s="119"/>
      <c r="CML39" s="119"/>
      <c r="CMM39" s="119"/>
      <c r="CMN39" s="119"/>
      <c r="CMO39" s="119"/>
      <c r="CMP39" s="119"/>
      <c r="CMQ39" s="119"/>
      <c r="CMR39" s="119"/>
      <c r="CMS39" s="119"/>
      <c r="CMT39" s="119"/>
      <c r="CMU39" s="119"/>
      <c r="CMV39" s="119"/>
      <c r="CMW39" s="119"/>
      <c r="CMX39" s="119"/>
      <c r="CMY39" s="119"/>
      <c r="CMZ39" s="119"/>
      <c r="CNA39" s="119"/>
      <c r="CNB39" s="119"/>
      <c r="CNC39" s="119"/>
      <c r="CND39" s="119"/>
      <c r="CNE39" s="119"/>
      <c r="CNF39" s="119"/>
      <c r="CNG39" s="119"/>
      <c r="CNH39" s="119"/>
      <c r="CNI39" s="119"/>
      <c r="CNJ39" s="119"/>
      <c r="CNK39" s="119"/>
      <c r="CNL39" s="119"/>
      <c r="CNM39" s="119"/>
      <c r="CNN39" s="119"/>
      <c r="CNO39" s="119"/>
      <c r="CNP39" s="119"/>
      <c r="CNQ39" s="119"/>
      <c r="CNR39" s="119"/>
      <c r="CNS39" s="119"/>
      <c r="CNT39" s="119"/>
      <c r="CNU39" s="119"/>
      <c r="CNV39" s="119"/>
      <c r="CNW39" s="119"/>
      <c r="CNX39" s="119"/>
      <c r="CNY39" s="119"/>
      <c r="CNZ39" s="119"/>
      <c r="COA39" s="119"/>
      <c r="COB39" s="119"/>
      <c r="COC39" s="119"/>
      <c r="COD39" s="119"/>
      <c r="COE39" s="119"/>
      <c r="COF39" s="119"/>
      <c r="COG39" s="119"/>
      <c r="COH39" s="119"/>
      <c r="COI39" s="119"/>
      <c r="COJ39" s="119"/>
      <c r="COK39" s="119"/>
      <c r="COL39" s="119"/>
      <c r="COM39" s="119"/>
      <c r="CON39" s="119"/>
      <c r="COO39" s="119"/>
      <c r="COP39" s="119"/>
      <c r="COQ39" s="119"/>
      <c r="COR39" s="119"/>
      <c r="COS39" s="119"/>
      <c r="COT39" s="119"/>
      <c r="COU39" s="119"/>
      <c r="COV39" s="119"/>
      <c r="COW39" s="119"/>
      <c r="COX39" s="119"/>
      <c r="COY39" s="119"/>
      <c r="COZ39" s="119"/>
      <c r="CPA39" s="119"/>
      <c r="CPB39" s="119"/>
      <c r="CPC39" s="119"/>
      <c r="CPD39" s="119"/>
      <c r="CPE39" s="119"/>
      <c r="CPF39" s="119"/>
      <c r="CPG39" s="119"/>
      <c r="CPH39" s="119"/>
      <c r="CPI39" s="119"/>
      <c r="CPJ39" s="119"/>
      <c r="CPK39" s="119"/>
      <c r="CPL39" s="119"/>
      <c r="CPM39" s="119"/>
      <c r="CPN39" s="119"/>
      <c r="CPO39" s="119"/>
      <c r="CPP39" s="119"/>
      <c r="CPQ39" s="119"/>
      <c r="CPR39" s="119"/>
      <c r="CPS39" s="119"/>
      <c r="CPT39" s="119"/>
      <c r="CPU39" s="119"/>
      <c r="CPV39" s="119"/>
      <c r="CPW39" s="119"/>
      <c r="CPX39" s="119"/>
      <c r="CPY39" s="119"/>
      <c r="CPZ39" s="119"/>
      <c r="CQA39" s="119"/>
      <c r="CQB39" s="119"/>
      <c r="CQC39" s="119"/>
      <c r="CQD39" s="119"/>
      <c r="CQE39" s="119"/>
      <c r="CQF39" s="119"/>
      <c r="CQG39" s="119"/>
      <c r="CQH39" s="119"/>
      <c r="CQI39" s="119"/>
      <c r="CQJ39" s="119"/>
      <c r="CQK39" s="119"/>
      <c r="CQL39" s="119"/>
      <c r="CQM39" s="119"/>
      <c r="CQN39" s="119"/>
      <c r="CQO39" s="119"/>
      <c r="CQP39" s="119"/>
      <c r="CQQ39" s="119"/>
      <c r="CQR39" s="119"/>
      <c r="CQS39" s="119"/>
      <c r="CQT39" s="119"/>
      <c r="CQU39" s="119"/>
      <c r="CQV39" s="119"/>
      <c r="CQW39" s="119"/>
      <c r="CQX39" s="119"/>
      <c r="CQY39" s="119"/>
      <c r="CQZ39" s="119"/>
      <c r="CRA39" s="119"/>
      <c r="CRB39" s="119"/>
      <c r="CRC39" s="119"/>
      <c r="CRD39" s="119"/>
      <c r="CRE39" s="119"/>
      <c r="CRF39" s="119"/>
      <c r="CRG39" s="119"/>
      <c r="CRH39" s="119"/>
      <c r="CRI39" s="119"/>
      <c r="CRJ39" s="119"/>
      <c r="CRK39" s="119"/>
      <c r="CRL39" s="119"/>
      <c r="CRM39" s="119"/>
      <c r="CRN39" s="119"/>
      <c r="CRO39" s="119"/>
      <c r="CRP39" s="119"/>
      <c r="CRQ39" s="119"/>
      <c r="CRR39" s="119"/>
      <c r="CRS39" s="119"/>
      <c r="CRT39" s="119"/>
      <c r="CRU39" s="119"/>
      <c r="CRV39" s="119"/>
      <c r="CRW39" s="119"/>
      <c r="CRX39" s="119"/>
      <c r="CRY39" s="119"/>
      <c r="CRZ39" s="119"/>
      <c r="CSA39" s="119"/>
      <c r="CSB39" s="119"/>
      <c r="CSC39" s="119"/>
      <c r="CSD39" s="119"/>
      <c r="CSE39" s="119"/>
      <c r="CSF39" s="119"/>
      <c r="CSG39" s="119"/>
      <c r="CSH39" s="119"/>
      <c r="CSI39" s="119"/>
      <c r="CSJ39" s="119"/>
      <c r="CSK39" s="119"/>
      <c r="CSL39" s="119"/>
      <c r="CSM39" s="119"/>
      <c r="CSN39" s="119"/>
      <c r="CSO39" s="119"/>
      <c r="CSP39" s="119"/>
      <c r="CSQ39" s="119"/>
      <c r="CSR39" s="119"/>
      <c r="CSS39" s="119"/>
      <c r="CST39" s="119"/>
      <c r="CSU39" s="119"/>
      <c r="CSV39" s="119"/>
      <c r="CSW39" s="119"/>
      <c r="CSX39" s="119"/>
      <c r="CSY39" s="119"/>
      <c r="CSZ39" s="119"/>
      <c r="CTA39" s="119"/>
      <c r="CTB39" s="119"/>
      <c r="CTC39" s="119"/>
      <c r="CTD39" s="119"/>
      <c r="CTE39" s="119"/>
      <c r="CTF39" s="119"/>
      <c r="CTG39" s="119"/>
      <c r="CTH39" s="119"/>
      <c r="CTI39" s="119"/>
      <c r="CTJ39" s="119"/>
      <c r="CTK39" s="119"/>
      <c r="CTL39" s="119"/>
      <c r="CTM39" s="119"/>
      <c r="CTN39" s="119"/>
      <c r="CTO39" s="119"/>
      <c r="CTP39" s="119"/>
      <c r="CTQ39" s="119"/>
      <c r="CTR39" s="119"/>
      <c r="CTS39" s="119"/>
      <c r="CTT39" s="119"/>
      <c r="CTU39" s="119"/>
      <c r="CTV39" s="119"/>
      <c r="CTW39" s="119"/>
      <c r="CTX39" s="119"/>
      <c r="CTY39" s="119"/>
      <c r="CTZ39" s="119"/>
      <c r="CUA39" s="119"/>
      <c r="CUB39" s="119"/>
      <c r="CUC39" s="119"/>
      <c r="CUD39" s="119"/>
      <c r="CUE39" s="119"/>
      <c r="CUF39" s="119"/>
      <c r="CUG39" s="119"/>
      <c r="CUH39" s="119"/>
      <c r="CUI39" s="119"/>
      <c r="CUJ39" s="119"/>
      <c r="CUK39" s="119"/>
      <c r="CUL39" s="119"/>
      <c r="CUM39" s="119"/>
      <c r="CUN39" s="119"/>
      <c r="CUO39" s="119"/>
      <c r="CUP39" s="119"/>
      <c r="CUQ39" s="119"/>
      <c r="CUR39" s="119"/>
      <c r="CUS39" s="119"/>
      <c r="CUT39" s="119"/>
      <c r="CUU39" s="119"/>
      <c r="CUV39" s="119"/>
      <c r="CUW39" s="119"/>
      <c r="CUX39" s="119"/>
      <c r="CUY39" s="119"/>
      <c r="CUZ39" s="119"/>
      <c r="CVA39" s="119"/>
      <c r="CVB39" s="119"/>
      <c r="CVC39" s="119"/>
      <c r="CVD39" s="119"/>
      <c r="CVE39" s="119"/>
      <c r="CVF39" s="119"/>
      <c r="CVG39" s="119"/>
      <c r="CVH39" s="119"/>
      <c r="CVI39" s="119"/>
      <c r="CVJ39" s="119"/>
      <c r="CVK39" s="119"/>
      <c r="CVL39" s="119"/>
      <c r="CVM39" s="119"/>
      <c r="CVN39" s="119"/>
      <c r="CVO39" s="119"/>
      <c r="CVP39" s="119"/>
      <c r="CVQ39" s="119"/>
      <c r="CVR39" s="119"/>
      <c r="CVS39" s="119"/>
      <c r="CVT39" s="119"/>
      <c r="CVU39" s="119"/>
      <c r="CVV39" s="119"/>
      <c r="CVW39" s="119"/>
      <c r="CVX39" s="119"/>
      <c r="CVY39" s="119"/>
      <c r="CVZ39" s="119"/>
      <c r="CWA39" s="119"/>
      <c r="CWB39" s="119"/>
      <c r="CWC39" s="119"/>
      <c r="CWD39" s="119"/>
      <c r="CWE39" s="119"/>
      <c r="CWF39" s="119"/>
      <c r="CWG39" s="119"/>
      <c r="CWH39" s="119"/>
      <c r="CWI39" s="119"/>
      <c r="CWJ39" s="119"/>
      <c r="CWK39" s="119"/>
      <c r="CWL39" s="119"/>
      <c r="CWM39" s="119"/>
      <c r="CWN39" s="119"/>
      <c r="CWO39" s="119"/>
      <c r="CWP39" s="119"/>
      <c r="CWQ39" s="119"/>
      <c r="CWR39" s="119"/>
      <c r="CWS39" s="119"/>
      <c r="CWT39" s="119"/>
      <c r="CWU39" s="119"/>
      <c r="CWV39" s="119"/>
      <c r="CWW39" s="119"/>
      <c r="CWX39" s="119"/>
      <c r="CWY39" s="119"/>
      <c r="CWZ39" s="119"/>
      <c r="CXA39" s="119"/>
      <c r="CXB39" s="119"/>
      <c r="CXC39" s="119"/>
      <c r="CXD39" s="119"/>
      <c r="CXE39" s="119"/>
      <c r="CXF39" s="119"/>
      <c r="CXG39" s="119"/>
      <c r="CXH39" s="119"/>
      <c r="CXI39" s="119"/>
      <c r="CXJ39" s="119"/>
      <c r="CXK39" s="119"/>
      <c r="CXL39" s="119"/>
      <c r="CXM39" s="119"/>
      <c r="CXN39" s="119"/>
      <c r="CXO39" s="119"/>
      <c r="CXP39" s="119"/>
      <c r="CXQ39" s="119"/>
      <c r="CXR39" s="119"/>
      <c r="CXS39" s="119"/>
      <c r="CXT39" s="119"/>
      <c r="CXU39" s="119"/>
      <c r="CXV39" s="119"/>
      <c r="CXW39" s="119"/>
      <c r="CXX39" s="119"/>
      <c r="CXY39" s="119"/>
      <c r="CXZ39" s="119"/>
      <c r="CYA39" s="119"/>
      <c r="CYB39" s="119"/>
      <c r="CYC39" s="119"/>
      <c r="CYD39" s="119"/>
      <c r="CYE39" s="119"/>
      <c r="CYF39" s="119"/>
      <c r="CYG39" s="119"/>
      <c r="CYH39" s="119"/>
      <c r="CYI39" s="119"/>
      <c r="CYJ39" s="119"/>
      <c r="CYK39" s="119"/>
      <c r="CYL39" s="119"/>
      <c r="CYM39" s="119"/>
      <c r="CYN39" s="119"/>
      <c r="CYO39" s="119"/>
      <c r="CYP39" s="119"/>
      <c r="CYQ39" s="119"/>
      <c r="CYR39" s="119"/>
      <c r="CYS39" s="119"/>
      <c r="CYT39" s="119"/>
      <c r="CYU39" s="119"/>
      <c r="CYV39" s="119"/>
      <c r="CYW39" s="119"/>
      <c r="CYX39" s="119"/>
      <c r="CYY39" s="119"/>
      <c r="CYZ39" s="119"/>
      <c r="CZA39" s="119"/>
      <c r="CZB39" s="119"/>
      <c r="CZC39" s="119"/>
      <c r="CZD39" s="119"/>
      <c r="CZE39" s="119"/>
      <c r="CZF39" s="119"/>
      <c r="CZG39" s="119"/>
      <c r="CZH39" s="119"/>
      <c r="CZI39" s="119"/>
      <c r="CZJ39" s="119"/>
      <c r="CZK39" s="119"/>
      <c r="CZL39" s="119"/>
      <c r="CZM39" s="119"/>
      <c r="CZN39" s="119"/>
      <c r="CZO39" s="119"/>
      <c r="CZP39" s="119"/>
      <c r="CZQ39" s="119"/>
      <c r="CZR39" s="119"/>
      <c r="CZS39" s="119"/>
      <c r="CZT39" s="119"/>
      <c r="CZU39" s="119"/>
      <c r="CZV39" s="119"/>
      <c r="CZW39" s="119"/>
      <c r="CZX39" s="119"/>
      <c r="CZY39" s="119"/>
      <c r="CZZ39" s="119"/>
      <c r="DAA39" s="119"/>
      <c r="DAB39" s="119"/>
      <c r="DAC39" s="119"/>
      <c r="DAD39" s="119"/>
      <c r="DAE39" s="119"/>
      <c r="DAF39" s="119"/>
      <c r="DAG39" s="119"/>
      <c r="DAH39" s="119"/>
      <c r="DAI39" s="119"/>
      <c r="DAJ39" s="119"/>
      <c r="DAK39" s="119"/>
      <c r="DAL39" s="119"/>
      <c r="DAM39" s="119"/>
      <c r="DAN39" s="119"/>
      <c r="DAO39" s="119"/>
      <c r="DAP39" s="119"/>
      <c r="DAQ39" s="119"/>
      <c r="DAR39" s="119"/>
      <c r="DAS39" s="119"/>
      <c r="DAT39" s="119"/>
      <c r="DAU39" s="119"/>
      <c r="DAV39" s="119"/>
      <c r="DAW39" s="119"/>
      <c r="DAX39" s="119"/>
      <c r="DAY39" s="119"/>
      <c r="DAZ39" s="119"/>
      <c r="DBA39" s="119"/>
      <c r="DBB39" s="119"/>
      <c r="DBC39" s="119"/>
      <c r="DBD39" s="119"/>
      <c r="DBE39" s="119"/>
      <c r="DBF39" s="119"/>
      <c r="DBG39" s="119"/>
      <c r="DBH39" s="119"/>
      <c r="DBI39" s="119"/>
      <c r="DBJ39" s="119"/>
      <c r="DBK39" s="119"/>
      <c r="DBL39" s="119"/>
      <c r="DBM39" s="119"/>
      <c r="DBN39" s="119"/>
      <c r="DBO39" s="119"/>
      <c r="DBP39" s="119"/>
      <c r="DBQ39" s="119"/>
      <c r="DBR39" s="119"/>
      <c r="DBS39" s="119"/>
      <c r="DBT39" s="119"/>
      <c r="DBU39" s="119"/>
      <c r="DBV39" s="119"/>
      <c r="DBW39" s="119"/>
      <c r="DBX39" s="119"/>
      <c r="DBY39" s="119"/>
      <c r="DBZ39" s="119"/>
      <c r="DCA39" s="119"/>
      <c r="DCB39" s="119"/>
      <c r="DCC39" s="119"/>
      <c r="DCD39" s="119"/>
      <c r="DCE39" s="119"/>
      <c r="DCF39" s="119"/>
      <c r="DCG39" s="119"/>
      <c r="DCH39" s="119"/>
      <c r="DCI39" s="119"/>
      <c r="DCJ39" s="119"/>
      <c r="DCK39" s="119"/>
      <c r="DCL39" s="119"/>
      <c r="DCM39" s="119"/>
      <c r="DCN39" s="119"/>
      <c r="DCO39" s="119"/>
      <c r="DCP39" s="119"/>
      <c r="DCQ39" s="119"/>
      <c r="DCR39" s="119"/>
      <c r="DCS39" s="119"/>
      <c r="DCT39" s="119"/>
      <c r="DCU39" s="119"/>
      <c r="DCV39" s="119"/>
      <c r="DCW39" s="119"/>
      <c r="DCX39" s="119"/>
      <c r="DCY39" s="119"/>
      <c r="DCZ39" s="119"/>
      <c r="DDA39" s="119"/>
      <c r="DDB39" s="119"/>
      <c r="DDC39" s="119"/>
      <c r="DDD39" s="119"/>
      <c r="DDE39" s="119"/>
      <c r="DDF39" s="119"/>
      <c r="DDG39" s="119"/>
      <c r="DDH39" s="119"/>
      <c r="DDI39" s="119"/>
      <c r="DDJ39" s="119"/>
      <c r="DDK39" s="119"/>
      <c r="DDL39" s="119"/>
      <c r="DDM39" s="119"/>
      <c r="DDN39" s="119"/>
      <c r="DDO39" s="119"/>
      <c r="DDP39" s="119"/>
      <c r="DDQ39" s="119"/>
      <c r="DDR39" s="119"/>
      <c r="DDS39" s="119"/>
      <c r="DDT39" s="119"/>
      <c r="DDU39" s="119"/>
      <c r="DDV39" s="119"/>
      <c r="DDW39" s="119"/>
      <c r="DDX39" s="119"/>
      <c r="DDY39" s="119"/>
      <c r="DDZ39" s="119"/>
      <c r="DEA39" s="119"/>
      <c r="DEB39" s="119"/>
      <c r="DEC39" s="119"/>
      <c r="DED39" s="119"/>
      <c r="DEE39" s="119"/>
      <c r="DEF39" s="119"/>
      <c r="DEG39" s="119"/>
      <c r="DEH39" s="119"/>
      <c r="DEI39" s="119"/>
      <c r="DEJ39" s="119"/>
      <c r="DEK39" s="119"/>
      <c r="DEL39" s="119"/>
      <c r="DEM39" s="119"/>
      <c r="DEN39" s="119"/>
      <c r="DEO39" s="119"/>
      <c r="DEP39" s="119"/>
      <c r="DEQ39" s="119"/>
      <c r="DER39" s="119"/>
      <c r="DES39" s="119"/>
      <c r="DET39" s="119"/>
      <c r="DEU39" s="119"/>
      <c r="DEV39" s="119"/>
      <c r="DEW39" s="119"/>
      <c r="DEX39" s="119"/>
      <c r="DEY39" s="119"/>
      <c r="DEZ39" s="119"/>
      <c r="DFA39" s="119"/>
      <c r="DFB39" s="119"/>
      <c r="DFC39" s="119"/>
      <c r="DFD39" s="119"/>
      <c r="DFE39" s="119"/>
      <c r="DFF39" s="119"/>
      <c r="DFG39" s="119"/>
      <c r="DFH39" s="119"/>
      <c r="DFI39" s="119"/>
      <c r="DFJ39" s="119"/>
      <c r="DFK39" s="119"/>
      <c r="DFL39" s="119"/>
      <c r="DFM39" s="119"/>
      <c r="DFN39" s="119"/>
      <c r="DFO39" s="119"/>
      <c r="DFP39" s="119"/>
      <c r="DFQ39" s="119"/>
      <c r="DFR39" s="119"/>
      <c r="DFS39" s="119"/>
      <c r="DFT39" s="119"/>
      <c r="DFU39" s="119"/>
      <c r="DFV39" s="119"/>
      <c r="DFW39" s="119"/>
      <c r="DFX39" s="119"/>
      <c r="DFY39" s="119"/>
      <c r="DFZ39" s="119"/>
      <c r="DGA39" s="119"/>
      <c r="DGB39" s="119"/>
      <c r="DGC39" s="119"/>
      <c r="DGD39" s="119"/>
      <c r="DGE39" s="119"/>
      <c r="DGF39" s="119"/>
      <c r="DGG39" s="119"/>
      <c r="DGH39" s="119"/>
      <c r="DGI39" s="119"/>
      <c r="DGJ39" s="119"/>
      <c r="DGK39" s="119"/>
      <c r="DGL39" s="119"/>
      <c r="DGM39" s="119"/>
      <c r="DGN39" s="119"/>
      <c r="DGO39" s="119"/>
      <c r="DGP39" s="119"/>
      <c r="DGQ39" s="119"/>
      <c r="DGR39" s="119"/>
      <c r="DGS39" s="119"/>
      <c r="DGT39" s="119"/>
      <c r="DGU39" s="119"/>
      <c r="DGV39" s="119"/>
      <c r="DGW39" s="119"/>
      <c r="DGX39" s="119"/>
      <c r="DGY39" s="119"/>
      <c r="DGZ39" s="119"/>
      <c r="DHA39" s="119"/>
      <c r="DHB39" s="119"/>
      <c r="DHC39" s="119"/>
      <c r="DHD39" s="119"/>
      <c r="DHE39" s="119"/>
      <c r="DHF39" s="119"/>
      <c r="DHG39" s="119"/>
      <c r="DHH39" s="119"/>
      <c r="DHI39" s="119"/>
      <c r="DHJ39" s="119"/>
      <c r="DHK39" s="119"/>
      <c r="DHL39" s="119"/>
      <c r="DHM39" s="119"/>
      <c r="DHN39" s="119"/>
      <c r="DHO39" s="119"/>
      <c r="DHP39" s="119"/>
      <c r="DHQ39" s="119"/>
      <c r="DHR39" s="119"/>
      <c r="DHS39" s="119"/>
      <c r="DHT39" s="119"/>
      <c r="DHU39" s="119"/>
      <c r="DHV39" s="119"/>
      <c r="DHW39" s="119"/>
      <c r="DHX39" s="119"/>
      <c r="DHY39" s="119"/>
      <c r="DHZ39" s="119"/>
      <c r="DIA39" s="119"/>
      <c r="DIB39" s="119"/>
      <c r="DIC39" s="119"/>
      <c r="DID39" s="119"/>
      <c r="DIE39" s="119"/>
      <c r="DIF39" s="119"/>
      <c r="DIG39" s="119"/>
      <c r="DIH39" s="119"/>
      <c r="DII39" s="119"/>
      <c r="DIJ39" s="119"/>
      <c r="DIK39" s="119"/>
      <c r="DIL39" s="119"/>
      <c r="DIM39" s="119"/>
      <c r="DIN39" s="119"/>
      <c r="DIO39" s="119"/>
      <c r="DIP39" s="119"/>
      <c r="DIQ39" s="119"/>
      <c r="DIR39" s="119"/>
      <c r="DIS39" s="119"/>
      <c r="DIT39" s="119"/>
      <c r="DIU39" s="119"/>
      <c r="DIV39" s="119"/>
      <c r="DIW39" s="119"/>
      <c r="DIX39" s="119"/>
      <c r="DIY39" s="119"/>
      <c r="DIZ39" s="119"/>
      <c r="DJA39" s="119"/>
      <c r="DJB39" s="119"/>
      <c r="DJC39" s="119"/>
      <c r="DJD39" s="119"/>
      <c r="DJE39" s="119"/>
      <c r="DJF39" s="119"/>
      <c r="DJG39" s="119"/>
      <c r="DJH39" s="119"/>
      <c r="DJI39" s="119"/>
      <c r="DJJ39" s="119"/>
      <c r="DJK39" s="119"/>
      <c r="DJL39" s="119"/>
      <c r="DJM39" s="119"/>
      <c r="DJN39" s="119"/>
      <c r="DJO39" s="119"/>
      <c r="DJP39" s="119"/>
      <c r="DJQ39" s="119"/>
      <c r="DJR39" s="119"/>
      <c r="DJS39" s="119"/>
      <c r="DJT39" s="119"/>
      <c r="DJU39" s="119"/>
      <c r="DJV39" s="119"/>
      <c r="DJW39" s="119"/>
      <c r="DJX39" s="119"/>
      <c r="DJY39" s="119"/>
      <c r="DJZ39" s="119"/>
      <c r="DKA39" s="119"/>
      <c r="DKB39" s="119"/>
      <c r="DKC39" s="119"/>
      <c r="DKD39" s="119"/>
      <c r="DKE39" s="119"/>
      <c r="DKF39" s="119"/>
      <c r="DKG39" s="119"/>
      <c r="DKH39" s="119"/>
      <c r="DKI39" s="119"/>
      <c r="DKJ39" s="119"/>
      <c r="DKK39" s="119"/>
      <c r="DKL39" s="119"/>
      <c r="DKM39" s="119"/>
      <c r="DKN39" s="119"/>
      <c r="DKO39" s="119"/>
      <c r="DKP39" s="119"/>
      <c r="DKQ39" s="119"/>
      <c r="DKR39" s="119"/>
      <c r="DKS39" s="119"/>
      <c r="DKT39" s="119"/>
      <c r="DKU39" s="119"/>
      <c r="DKV39" s="119"/>
      <c r="DKW39" s="119"/>
      <c r="DKX39" s="119"/>
      <c r="DKY39" s="119"/>
      <c r="DKZ39" s="119"/>
      <c r="DLA39" s="119"/>
      <c r="DLB39" s="119"/>
      <c r="DLC39" s="119"/>
      <c r="DLD39" s="119"/>
      <c r="DLE39" s="119"/>
      <c r="DLF39" s="119"/>
      <c r="DLG39" s="119"/>
      <c r="DLH39" s="119"/>
      <c r="DLI39" s="119"/>
      <c r="DLJ39" s="119"/>
      <c r="DLK39" s="119"/>
      <c r="DLL39" s="119"/>
      <c r="DLM39" s="119"/>
      <c r="DLN39" s="119"/>
      <c r="DLO39" s="119"/>
      <c r="DLP39" s="119"/>
      <c r="DLQ39" s="119"/>
      <c r="DLR39" s="119"/>
      <c r="DLS39" s="119"/>
      <c r="DLT39" s="119"/>
      <c r="DLU39" s="119"/>
      <c r="DLV39" s="119"/>
      <c r="DLW39" s="119"/>
      <c r="DLX39" s="119"/>
      <c r="DLY39" s="119"/>
      <c r="DLZ39" s="119"/>
      <c r="DMA39" s="119"/>
      <c r="DMB39" s="119"/>
      <c r="DMC39" s="119"/>
      <c r="DMD39" s="119"/>
      <c r="DME39" s="119"/>
      <c r="DMF39" s="119"/>
      <c r="DMG39" s="119"/>
      <c r="DMH39" s="119"/>
      <c r="DMI39" s="119"/>
      <c r="DMJ39" s="119"/>
      <c r="DMK39" s="119"/>
      <c r="DML39" s="119"/>
      <c r="DMM39" s="119"/>
      <c r="DMN39" s="119"/>
      <c r="DMO39" s="119"/>
      <c r="DMP39" s="119"/>
      <c r="DMQ39" s="119"/>
      <c r="DMR39" s="119"/>
      <c r="DMS39" s="119"/>
      <c r="DMT39" s="119"/>
      <c r="DMU39" s="119"/>
      <c r="DMV39" s="119"/>
      <c r="DMW39" s="119"/>
      <c r="DMX39" s="119"/>
      <c r="DMY39" s="119"/>
      <c r="DMZ39" s="119"/>
      <c r="DNA39" s="119"/>
      <c r="DNB39" s="119"/>
      <c r="DNC39" s="119"/>
      <c r="DND39" s="119"/>
      <c r="DNE39" s="119"/>
      <c r="DNF39" s="119"/>
      <c r="DNG39" s="119"/>
      <c r="DNH39" s="119"/>
      <c r="DNI39" s="119"/>
      <c r="DNJ39" s="119"/>
      <c r="DNK39" s="119"/>
      <c r="DNL39" s="119"/>
      <c r="DNM39" s="119"/>
      <c r="DNN39" s="119"/>
      <c r="DNO39" s="119"/>
      <c r="DNP39" s="119"/>
      <c r="DNQ39" s="119"/>
      <c r="DNR39" s="119"/>
      <c r="DNS39" s="119"/>
      <c r="DNT39" s="119"/>
      <c r="DNU39" s="119"/>
      <c r="DNV39" s="119"/>
      <c r="DNW39" s="119"/>
      <c r="DNX39" s="119"/>
      <c r="DNY39" s="119"/>
      <c r="DNZ39" s="119"/>
      <c r="DOA39" s="119"/>
      <c r="DOB39" s="119"/>
      <c r="DOC39" s="119"/>
      <c r="DOD39" s="119"/>
      <c r="DOE39" s="119"/>
      <c r="DOF39" s="119"/>
      <c r="DOG39" s="119"/>
      <c r="DOH39" s="119"/>
      <c r="DOI39" s="119"/>
      <c r="DOJ39" s="119"/>
      <c r="DOK39" s="119"/>
      <c r="DOL39" s="119"/>
      <c r="DOM39" s="119"/>
      <c r="DON39" s="119"/>
      <c r="DOO39" s="119"/>
      <c r="DOP39" s="119"/>
      <c r="DOQ39" s="119"/>
      <c r="DOR39" s="119"/>
      <c r="DOS39" s="119"/>
      <c r="DOT39" s="119"/>
      <c r="DOU39" s="119"/>
      <c r="DOV39" s="119"/>
      <c r="DOW39" s="119"/>
      <c r="DOX39" s="119"/>
      <c r="DOY39" s="119"/>
      <c r="DOZ39" s="119"/>
      <c r="DPA39" s="119"/>
      <c r="DPB39" s="119"/>
      <c r="DPC39" s="119"/>
      <c r="DPD39" s="119"/>
      <c r="DPE39" s="119"/>
      <c r="DPF39" s="119"/>
      <c r="DPG39" s="119"/>
      <c r="DPH39" s="119"/>
      <c r="DPI39" s="119"/>
      <c r="DPJ39" s="119"/>
      <c r="DPK39" s="119"/>
      <c r="DPL39" s="119"/>
      <c r="DPM39" s="119"/>
      <c r="DPN39" s="119"/>
      <c r="DPO39" s="119"/>
      <c r="DPP39" s="119"/>
      <c r="DPQ39" s="119"/>
      <c r="DPR39" s="119"/>
      <c r="DPS39" s="119"/>
      <c r="DPT39" s="119"/>
      <c r="DPU39" s="119"/>
      <c r="DPV39" s="119"/>
      <c r="DPW39" s="119"/>
      <c r="DPX39" s="119"/>
      <c r="DPY39" s="119"/>
      <c r="DPZ39" s="119"/>
      <c r="DQA39" s="119"/>
      <c r="DQB39" s="119"/>
      <c r="DQC39" s="119"/>
      <c r="DQD39" s="119"/>
      <c r="DQE39" s="119"/>
      <c r="DQF39" s="119"/>
      <c r="DQG39" s="119"/>
      <c r="DQH39" s="119"/>
      <c r="DQI39" s="119"/>
      <c r="DQJ39" s="119"/>
      <c r="DQK39" s="119"/>
      <c r="DQL39" s="119"/>
      <c r="DQM39" s="119"/>
      <c r="DQN39" s="119"/>
      <c r="DQO39" s="119"/>
      <c r="DQP39" s="119"/>
      <c r="DQQ39" s="119"/>
      <c r="DQR39" s="119"/>
      <c r="DQS39" s="119"/>
      <c r="DQT39" s="119"/>
      <c r="DQU39" s="119"/>
      <c r="DQV39" s="119"/>
      <c r="DQW39" s="119"/>
      <c r="DQX39" s="119"/>
      <c r="DQY39" s="119"/>
      <c r="DQZ39" s="119"/>
      <c r="DRA39" s="119"/>
      <c r="DRB39" s="119"/>
      <c r="DRC39" s="119"/>
      <c r="DRD39" s="119"/>
      <c r="DRE39" s="119"/>
      <c r="DRF39" s="119"/>
      <c r="DRG39" s="119"/>
      <c r="DRH39" s="119"/>
      <c r="DRI39" s="119"/>
      <c r="DRJ39" s="119"/>
      <c r="DRK39" s="119"/>
      <c r="DRL39" s="119"/>
      <c r="DRM39" s="119"/>
      <c r="DRN39" s="119"/>
      <c r="DRO39" s="119"/>
      <c r="DRP39" s="119"/>
      <c r="DRQ39" s="119"/>
      <c r="DRR39" s="119"/>
      <c r="DRS39" s="119"/>
      <c r="DRT39" s="119"/>
      <c r="DRU39" s="119"/>
      <c r="DRV39" s="119"/>
      <c r="DRW39" s="119"/>
      <c r="DRX39" s="119"/>
      <c r="DRY39" s="119"/>
      <c r="DRZ39" s="119"/>
      <c r="DSA39" s="119"/>
      <c r="DSB39" s="119"/>
      <c r="DSC39" s="119"/>
      <c r="DSD39" s="119"/>
      <c r="DSE39" s="119"/>
      <c r="DSF39" s="119"/>
      <c r="DSG39" s="119"/>
      <c r="DSH39" s="119"/>
      <c r="DSI39" s="119"/>
      <c r="DSJ39" s="119"/>
      <c r="DSK39" s="119"/>
      <c r="DSL39" s="119"/>
      <c r="DSM39" s="119"/>
      <c r="DSN39" s="119"/>
      <c r="DSO39" s="119"/>
      <c r="DSP39" s="119"/>
      <c r="DSQ39" s="119"/>
      <c r="DSR39" s="119"/>
      <c r="DSS39" s="119"/>
      <c r="DST39" s="119"/>
      <c r="DSU39" s="119"/>
      <c r="DSV39" s="119"/>
      <c r="DSW39" s="119"/>
      <c r="DSX39" s="119"/>
      <c r="DSY39" s="119"/>
      <c r="DSZ39" s="119"/>
      <c r="DTA39" s="119"/>
      <c r="DTB39" s="119"/>
      <c r="DTC39" s="119"/>
      <c r="DTD39" s="119"/>
      <c r="DTE39" s="119"/>
      <c r="DTF39" s="119"/>
      <c r="DTG39" s="119"/>
      <c r="DTH39" s="119"/>
      <c r="DTI39" s="119"/>
      <c r="DTJ39" s="119"/>
      <c r="DTK39" s="119"/>
      <c r="DTL39" s="119"/>
      <c r="DTM39" s="119"/>
      <c r="DTN39" s="119"/>
      <c r="DTO39" s="119"/>
      <c r="DTP39" s="119"/>
      <c r="DTQ39" s="119"/>
      <c r="DTR39" s="119"/>
      <c r="DTS39" s="119"/>
      <c r="DTT39" s="119"/>
      <c r="DTU39" s="119"/>
      <c r="DTV39" s="119"/>
      <c r="DTW39" s="119"/>
      <c r="DTX39" s="119"/>
      <c r="DTY39" s="119"/>
      <c r="DTZ39" s="119"/>
      <c r="DUA39" s="119"/>
      <c r="DUB39" s="119"/>
      <c r="DUC39" s="119"/>
      <c r="DUD39" s="119"/>
      <c r="DUE39" s="119"/>
      <c r="DUF39" s="119"/>
      <c r="DUG39" s="119"/>
      <c r="DUH39" s="119"/>
      <c r="DUI39" s="119"/>
      <c r="DUJ39" s="119"/>
      <c r="DUK39" s="119"/>
      <c r="DUL39" s="119"/>
      <c r="DUM39" s="119"/>
      <c r="DUN39" s="119"/>
      <c r="DUO39" s="119"/>
      <c r="DUP39" s="119"/>
      <c r="DUQ39" s="119"/>
      <c r="DUR39" s="119"/>
      <c r="DUS39" s="119"/>
      <c r="DUT39" s="119"/>
      <c r="DUU39" s="119"/>
      <c r="DUV39" s="119"/>
      <c r="DUW39" s="119"/>
      <c r="DUX39" s="119"/>
      <c r="DUY39" s="119"/>
      <c r="DUZ39" s="119"/>
      <c r="DVA39" s="119"/>
      <c r="DVB39" s="119"/>
      <c r="DVC39" s="119"/>
      <c r="DVD39" s="119"/>
      <c r="DVE39" s="119"/>
      <c r="DVF39" s="119"/>
      <c r="DVG39" s="119"/>
      <c r="DVH39" s="119"/>
      <c r="DVI39" s="119"/>
      <c r="DVJ39" s="119"/>
      <c r="DVK39" s="119"/>
      <c r="DVL39" s="119"/>
      <c r="DVM39" s="119"/>
      <c r="DVN39" s="119"/>
      <c r="DVO39" s="119"/>
      <c r="DVP39" s="119"/>
      <c r="DVQ39" s="119"/>
      <c r="DVR39" s="119"/>
      <c r="DVS39" s="119"/>
      <c r="DVT39" s="119"/>
      <c r="DVU39" s="119"/>
      <c r="DVV39" s="119"/>
      <c r="DVW39" s="119"/>
      <c r="DVX39" s="119"/>
      <c r="DVY39" s="119"/>
      <c r="DVZ39" s="119"/>
      <c r="DWA39" s="119"/>
      <c r="DWB39" s="119"/>
      <c r="DWC39" s="119"/>
      <c r="DWD39" s="119"/>
      <c r="DWE39" s="119"/>
      <c r="DWF39" s="119"/>
      <c r="DWG39" s="119"/>
      <c r="DWH39" s="119"/>
      <c r="DWI39" s="119"/>
      <c r="DWJ39" s="119"/>
      <c r="DWK39" s="119"/>
      <c r="DWL39" s="119"/>
      <c r="DWM39" s="119"/>
      <c r="DWN39" s="119"/>
      <c r="DWO39" s="119"/>
      <c r="DWP39" s="119"/>
      <c r="DWQ39" s="119"/>
      <c r="DWR39" s="119"/>
      <c r="DWS39" s="119"/>
      <c r="DWT39" s="119"/>
      <c r="DWU39" s="119"/>
      <c r="DWV39" s="119"/>
      <c r="DWW39" s="119"/>
      <c r="DWX39" s="119"/>
      <c r="DWY39" s="119"/>
      <c r="DWZ39" s="119"/>
      <c r="DXA39" s="119"/>
      <c r="DXB39" s="119"/>
      <c r="DXC39" s="119"/>
      <c r="DXD39" s="119"/>
      <c r="DXE39" s="119"/>
      <c r="DXF39" s="119"/>
      <c r="DXG39" s="119"/>
      <c r="DXH39" s="119"/>
      <c r="DXI39" s="119"/>
      <c r="DXJ39" s="119"/>
      <c r="DXK39" s="119"/>
      <c r="DXL39" s="119"/>
      <c r="DXM39" s="119"/>
      <c r="DXN39" s="119"/>
      <c r="DXO39" s="119"/>
      <c r="DXP39" s="119"/>
      <c r="DXQ39" s="119"/>
      <c r="DXR39" s="119"/>
      <c r="DXS39" s="119"/>
      <c r="DXT39" s="119"/>
      <c r="DXU39" s="119"/>
      <c r="DXV39" s="119"/>
      <c r="DXW39" s="119"/>
      <c r="DXX39" s="119"/>
      <c r="DXY39" s="119"/>
      <c r="DXZ39" s="119"/>
      <c r="DYA39" s="119"/>
      <c r="DYB39" s="119"/>
      <c r="DYC39" s="119"/>
      <c r="DYD39" s="119"/>
      <c r="DYE39" s="119"/>
      <c r="DYF39" s="119"/>
      <c r="DYG39" s="119"/>
      <c r="DYH39" s="119"/>
      <c r="DYI39" s="119"/>
      <c r="DYJ39" s="119"/>
      <c r="DYK39" s="119"/>
      <c r="DYL39" s="119"/>
      <c r="DYM39" s="119"/>
      <c r="DYN39" s="119"/>
      <c r="DYO39" s="119"/>
      <c r="DYP39" s="119"/>
      <c r="DYQ39" s="119"/>
      <c r="DYR39" s="119"/>
      <c r="DYS39" s="119"/>
      <c r="DYT39" s="119"/>
      <c r="DYU39" s="119"/>
      <c r="DYV39" s="119"/>
      <c r="DYW39" s="119"/>
      <c r="DYX39" s="119"/>
      <c r="DYY39" s="119"/>
      <c r="DYZ39" s="119"/>
      <c r="DZA39" s="119"/>
      <c r="DZB39" s="119"/>
      <c r="DZC39" s="119"/>
      <c r="DZD39" s="119"/>
      <c r="DZE39" s="119"/>
      <c r="DZF39" s="119"/>
      <c r="DZG39" s="119"/>
      <c r="DZH39" s="119"/>
      <c r="DZI39" s="119"/>
      <c r="DZJ39" s="119"/>
      <c r="DZK39" s="119"/>
      <c r="DZL39" s="119"/>
      <c r="DZM39" s="119"/>
      <c r="DZN39" s="119"/>
      <c r="DZO39" s="119"/>
      <c r="DZP39" s="119"/>
      <c r="DZQ39" s="119"/>
      <c r="DZR39" s="119"/>
      <c r="DZS39" s="119"/>
      <c r="DZT39" s="119"/>
      <c r="DZU39" s="119"/>
      <c r="DZV39" s="119"/>
      <c r="DZW39" s="119"/>
      <c r="DZX39" s="119"/>
      <c r="DZY39" s="119"/>
      <c r="DZZ39" s="119"/>
      <c r="EAA39" s="119"/>
      <c r="EAB39" s="119"/>
      <c r="EAC39" s="119"/>
      <c r="EAD39" s="119"/>
      <c r="EAE39" s="119"/>
      <c r="EAF39" s="119"/>
      <c r="EAG39" s="119"/>
      <c r="EAH39" s="119"/>
      <c r="EAI39" s="119"/>
      <c r="EAJ39" s="119"/>
      <c r="EAK39" s="119"/>
      <c r="EAL39" s="119"/>
      <c r="EAM39" s="119"/>
      <c r="EAN39" s="119"/>
      <c r="EAO39" s="119"/>
      <c r="EAP39" s="119"/>
      <c r="EAQ39" s="119"/>
      <c r="EAR39" s="119"/>
      <c r="EAS39" s="119"/>
      <c r="EAT39" s="119"/>
      <c r="EAU39" s="119"/>
      <c r="EAV39" s="119"/>
      <c r="EAW39" s="119"/>
      <c r="EAX39" s="119"/>
      <c r="EAY39" s="119"/>
      <c r="EAZ39" s="119"/>
      <c r="EBA39" s="119"/>
      <c r="EBB39" s="119"/>
      <c r="EBC39" s="119"/>
      <c r="EBD39" s="119"/>
      <c r="EBE39" s="119"/>
      <c r="EBF39" s="119"/>
      <c r="EBG39" s="119"/>
      <c r="EBH39" s="119"/>
      <c r="EBI39" s="119"/>
      <c r="EBJ39" s="119"/>
      <c r="EBK39" s="119"/>
      <c r="EBL39" s="119"/>
      <c r="EBM39" s="119"/>
      <c r="EBN39" s="119"/>
      <c r="EBO39" s="119"/>
      <c r="EBP39" s="119"/>
      <c r="EBQ39" s="119"/>
      <c r="EBR39" s="119"/>
      <c r="EBS39" s="119"/>
      <c r="EBT39" s="119"/>
      <c r="EBU39" s="119"/>
      <c r="EBV39" s="119"/>
      <c r="EBW39" s="119"/>
      <c r="EBX39" s="119"/>
      <c r="EBY39" s="119"/>
      <c r="EBZ39" s="119"/>
      <c r="ECA39" s="119"/>
      <c r="ECB39" s="119"/>
      <c r="ECC39" s="119"/>
      <c r="ECD39" s="119"/>
      <c r="ECE39" s="119"/>
      <c r="ECF39" s="119"/>
      <c r="ECG39" s="119"/>
      <c r="ECH39" s="119"/>
      <c r="ECI39" s="119"/>
      <c r="ECJ39" s="119"/>
      <c r="ECK39" s="119"/>
      <c r="ECL39" s="119"/>
      <c r="ECM39" s="119"/>
      <c r="ECN39" s="119"/>
      <c r="ECO39" s="119"/>
      <c r="ECP39" s="119"/>
      <c r="ECQ39" s="119"/>
      <c r="ECR39" s="119"/>
      <c r="ECS39" s="119"/>
      <c r="ECT39" s="119"/>
      <c r="ECU39" s="119"/>
      <c r="ECV39" s="119"/>
      <c r="ECW39" s="119"/>
      <c r="ECX39" s="119"/>
      <c r="ECY39" s="119"/>
      <c r="ECZ39" s="119"/>
      <c r="EDA39" s="119"/>
      <c r="EDB39" s="119"/>
      <c r="EDC39" s="119"/>
      <c r="EDD39" s="119"/>
      <c r="EDE39" s="119"/>
      <c r="EDF39" s="119"/>
      <c r="EDG39" s="119"/>
      <c r="EDH39" s="119"/>
      <c r="EDI39" s="119"/>
      <c r="EDJ39" s="119"/>
      <c r="EDK39" s="119"/>
      <c r="EDL39" s="119"/>
      <c r="EDM39" s="119"/>
      <c r="EDN39" s="119"/>
      <c r="EDO39" s="119"/>
      <c r="EDP39" s="119"/>
      <c r="EDQ39" s="119"/>
      <c r="EDR39" s="119"/>
      <c r="EDS39" s="119"/>
      <c r="EDT39" s="119"/>
      <c r="EDU39" s="119"/>
      <c r="EDV39" s="119"/>
      <c r="EDW39" s="119"/>
      <c r="EDX39" s="119"/>
      <c r="EDY39" s="119"/>
      <c r="EDZ39" s="119"/>
      <c r="EEA39" s="119"/>
      <c r="EEB39" s="119"/>
      <c r="EEC39" s="119"/>
      <c r="EED39" s="119"/>
      <c r="EEE39" s="119"/>
      <c r="EEF39" s="119"/>
      <c r="EEG39" s="119"/>
      <c r="EEH39" s="119"/>
      <c r="EEI39" s="119"/>
      <c r="EEJ39" s="119"/>
      <c r="EEK39" s="119"/>
      <c r="EEL39" s="119"/>
      <c r="EEM39" s="119"/>
      <c r="EEN39" s="119"/>
      <c r="EEO39" s="119"/>
      <c r="EEP39" s="119"/>
      <c r="EEQ39" s="119"/>
      <c r="EER39" s="119"/>
      <c r="EES39" s="119"/>
      <c r="EET39" s="119"/>
      <c r="EEU39" s="119"/>
      <c r="EEV39" s="119"/>
      <c r="EEW39" s="119"/>
      <c r="EEX39" s="119"/>
      <c r="EEY39" s="119"/>
      <c r="EEZ39" s="119"/>
      <c r="EFA39" s="119"/>
      <c r="EFB39" s="119"/>
      <c r="EFC39" s="119"/>
      <c r="EFD39" s="119"/>
      <c r="EFE39" s="119"/>
      <c r="EFF39" s="119"/>
      <c r="EFG39" s="119"/>
      <c r="EFH39" s="119"/>
      <c r="EFI39" s="119"/>
      <c r="EFJ39" s="119"/>
      <c r="EFK39" s="119"/>
      <c r="EFL39" s="119"/>
      <c r="EFM39" s="119"/>
      <c r="EFN39" s="119"/>
      <c r="EFO39" s="119"/>
      <c r="EFP39" s="119"/>
      <c r="EFQ39" s="119"/>
      <c r="EFR39" s="119"/>
      <c r="EFS39" s="119"/>
      <c r="EFT39" s="119"/>
      <c r="EFU39" s="119"/>
      <c r="EFV39" s="119"/>
      <c r="EFW39" s="119"/>
      <c r="EFX39" s="119"/>
      <c r="EFY39" s="119"/>
      <c r="EFZ39" s="119"/>
      <c r="EGA39" s="119"/>
      <c r="EGB39" s="119"/>
      <c r="EGC39" s="119"/>
      <c r="EGD39" s="119"/>
      <c r="EGE39" s="119"/>
      <c r="EGF39" s="119"/>
      <c r="EGG39" s="119"/>
      <c r="EGH39" s="119"/>
      <c r="EGI39" s="119"/>
      <c r="EGJ39" s="119"/>
      <c r="EGK39" s="119"/>
      <c r="EGL39" s="119"/>
      <c r="EGM39" s="119"/>
      <c r="EGN39" s="119"/>
      <c r="EGO39" s="119"/>
      <c r="EGP39" s="119"/>
      <c r="EGQ39" s="119"/>
      <c r="EGR39" s="119"/>
      <c r="EGS39" s="119"/>
      <c r="EGT39" s="119"/>
      <c r="EGU39" s="119"/>
      <c r="EGV39" s="119"/>
      <c r="EGW39" s="119"/>
      <c r="EGX39" s="119"/>
      <c r="EGY39" s="119"/>
      <c r="EGZ39" s="119"/>
      <c r="EHA39" s="119"/>
      <c r="EHB39" s="119"/>
      <c r="EHC39" s="119"/>
      <c r="EHD39" s="119"/>
      <c r="EHE39" s="119"/>
      <c r="EHF39" s="119"/>
      <c r="EHG39" s="119"/>
      <c r="EHH39" s="119"/>
      <c r="EHI39" s="119"/>
      <c r="EHJ39" s="119"/>
      <c r="EHK39" s="119"/>
      <c r="EHL39" s="119"/>
      <c r="EHM39" s="119"/>
      <c r="EHN39" s="119"/>
      <c r="EHO39" s="119"/>
      <c r="EHP39" s="119"/>
      <c r="EHQ39" s="119"/>
      <c r="EHR39" s="119"/>
      <c r="EHS39" s="119"/>
      <c r="EHT39" s="119"/>
      <c r="EHU39" s="119"/>
      <c r="EHV39" s="119"/>
      <c r="EHW39" s="119"/>
      <c r="EHX39" s="119"/>
      <c r="EHY39" s="119"/>
      <c r="EHZ39" s="119"/>
      <c r="EIA39" s="119"/>
      <c r="EIB39" s="119"/>
      <c r="EIC39" s="119"/>
      <c r="EID39" s="119"/>
      <c r="EIE39" s="119"/>
      <c r="EIF39" s="119"/>
      <c r="EIG39" s="119"/>
      <c r="EIH39" s="119"/>
      <c r="EII39" s="119"/>
      <c r="EIJ39" s="119"/>
      <c r="EIK39" s="119"/>
      <c r="EIL39" s="119"/>
      <c r="EIM39" s="119"/>
      <c r="EIN39" s="119"/>
      <c r="EIO39" s="119"/>
      <c r="EIP39" s="119"/>
      <c r="EIQ39" s="119"/>
      <c r="EIR39" s="119"/>
      <c r="EIS39" s="119"/>
      <c r="EIT39" s="119"/>
      <c r="EIU39" s="119"/>
      <c r="EIV39" s="119"/>
      <c r="EIW39" s="119"/>
      <c r="EIX39" s="119"/>
      <c r="EIY39" s="119"/>
      <c r="EIZ39" s="119"/>
      <c r="EJA39" s="119"/>
      <c r="EJB39" s="119"/>
      <c r="EJC39" s="119"/>
      <c r="EJD39" s="119"/>
      <c r="EJE39" s="119"/>
      <c r="EJF39" s="119"/>
      <c r="EJG39" s="119"/>
      <c r="EJH39" s="119"/>
      <c r="EJI39" s="119"/>
      <c r="EJJ39" s="119"/>
      <c r="EJK39" s="119"/>
      <c r="EJL39" s="119"/>
      <c r="EJM39" s="119"/>
      <c r="EJN39" s="119"/>
      <c r="EJO39" s="119"/>
      <c r="EJP39" s="119"/>
      <c r="EJQ39" s="119"/>
      <c r="EJR39" s="119"/>
      <c r="EJS39" s="119"/>
      <c r="EJT39" s="119"/>
      <c r="EJU39" s="119"/>
      <c r="EJV39" s="119"/>
      <c r="EJW39" s="119"/>
      <c r="EJX39" s="119"/>
      <c r="EJY39" s="119"/>
      <c r="EJZ39" s="119"/>
      <c r="EKA39" s="119"/>
      <c r="EKB39" s="119"/>
      <c r="EKC39" s="119"/>
      <c r="EKD39" s="119"/>
      <c r="EKE39" s="119"/>
      <c r="EKF39" s="119"/>
      <c r="EKG39" s="119"/>
      <c r="EKH39" s="119"/>
      <c r="EKI39" s="119"/>
      <c r="EKJ39" s="119"/>
      <c r="EKK39" s="119"/>
      <c r="EKL39" s="119"/>
      <c r="EKM39" s="119"/>
      <c r="EKN39" s="119"/>
      <c r="EKO39" s="119"/>
      <c r="EKP39" s="119"/>
      <c r="EKQ39" s="119"/>
      <c r="EKR39" s="119"/>
      <c r="EKS39" s="119"/>
      <c r="EKT39" s="119"/>
      <c r="EKU39" s="119"/>
      <c r="EKV39" s="119"/>
      <c r="EKW39" s="119"/>
      <c r="EKX39" s="119"/>
      <c r="EKY39" s="119"/>
      <c r="EKZ39" s="119"/>
      <c r="ELA39" s="119"/>
      <c r="ELB39" s="119"/>
      <c r="ELC39" s="119"/>
      <c r="ELD39" s="119"/>
      <c r="ELE39" s="119"/>
      <c r="ELF39" s="119"/>
      <c r="ELG39" s="119"/>
      <c r="ELH39" s="119"/>
      <c r="ELI39" s="119"/>
      <c r="ELJ39" s="119"/>
      <c r="ELK39" s="119"/>
      <c r="ELL39" s="119"/>
      <c r="ELM39" s="119"/>
      <c r="ELN39" s="119"/>
      <c r="ELO39" s="119"/>
      <c r="ELP39" s="119"/>
      <c r="ELQ39" s="119"/>
      <c r="ELR39" s="119"/>
      <c r="ELS39" s="119"/>
      <c r="ELT39" s="119"/>
      <c r="ELU39" s="119"/>
      <c r="ELV39" s="119"/>
      <c r="ELW39" s="119"/>
      <c r="ELX39" s="119"/>
      <c r="ELY39" s="119"/>
      <c r="ELZ39" s="119"/>
      <c r="EMA39" s="119"/>
      <c r="EMB39" s="119"/>
      <c r="EMC39" s="119"/>
      <c r="EMD39" s="119"/>
      <c r="EME39" s="119"/>
      <c r="EMF39" s="119"/>
      <c r="EMG39" s="119"/>
      <c r="EMH39" s="119"/>
      <c r="EMI39" s="119"/>
      <c r="EMJ39" s="119"/>
      <c r="EMK39" s="119"/>
      <c r="EML39" s="119"/>
      <c r="EMM39" s="119"/>
      <c r="EMN39" s="119"/>
      <c r="EMO39" s="119"/>
      <c r="EMP39" s="119"/>
      <c r="EMQ39" s="119"/>
      <c r="EMR39" s="119"/>
      <c r="EMS39" s="119"/>
      <c r="EMT39" s="119"/>
      <c r="EMU39" s="119"/>
      <c r="EMV39" s="119"/>
      <c r="EMW39" s="119"/>
      <c r="EMX39" s="119"/>
      <c r="EMY39" s="119"/>
      <c r="EMZ39" s="119"/>
      <c r="ENA39" s="119"/>
      <c r="ENB39" s="119"/>
      <c r="ENC39" s="119"/>
      <c r="END39" s="119"/>
      <c r="ENE39" s="119"/>
      <c r="ENF39" s="119"/>
      <c r="ENG39" s="119"/>
      <c r="ENH39" s="119"/>
      <c r="ENI39" s="119"/>
      <c r="ENJ39" s="119"/>
      <c r="ENK39" s="119"/>
      <c r="ENL39" s="119"/>
      <c r="ENM39" s="119"/>
      <c r="ENN39" s="119"/>
      <c r="ENO39" s="119"/>
      <c r="ENP39" s="119"/>
      <c r="ENQ39" s="119"/>
      <c r="ENR39" s="119"/>
      <c r="ENS39" s="119"/>
      <c r="ENT39" s="119"/>
      <c r="ENU39" s="119"/>
      <c r="ENV39" s="119"/>
      <c r="ENW39" s="119"/>
      <c r="ENX39" s="119"/>
      <c r="ENY39" s="119"/>
      <c r="ENZ39" s="119"/>
      <c r="EOA39" s="119"/>
      <c r="EOB39" s="119"/>
      <c r="EOC39" s="119"/>
      <c r="EOD39" s="119"/>
      <c r="EOE39" s="119"/>
      <c r="EOF39" s="119"/>
      <c r="EOG39" s="119"/>
      <c r="EOH39" s="119"/>
      <c r="EOI39" s="119"/>
      <c r="EOJ39" s="119"/>
      <c r="EOK39" s="119"/>
      <c r="EOL39" s="119"/>
      <c r="EOM39" s="119"/>
      <c r="EON39" s="119"/>
      <c r="EOO39" s="119"/>
      <c r="EOP39" s="119"/>
      <c r="EOQ39" s="119"/>
      <c r="EOR39" s="119"/>
      <c r="EOS39" s="119"/>
      <c r="EOT39" s="119"/>
      <c r="EOU39" s="119"/>
      <c r="EOV39" s="119"/>
      <c r="EOW39" s="119"/>
      <c r="EOX39" s="119"/>
      <c r="EOY39" s="119"/>
      <c r="EOZ39" s="119"/>
      <c r="EPA39" s="119"/>
      <c r="EPB39" s="119"/>
      <c r="EPC39" s="119"/>
      <c r="EPD39" s="119"/>
      <c r="EPE39" s="119"/>
      <c r="EPF39" s="119"/>
      <c r="EPG39" s="119"/>
      <c r="EPH39" s="119"/>
      <c r="EPI39" s="119"/>
      <c r="EPJ39" s="119"/>
      <c r="EPK39" s="119"/>
      <c r="EPL39" s="119"/>
      <c r="EPM39" s="119"/>
      <c r="EPN39" s="119"/>
      <c r="EPO39" s="119"/>
      <c r="EPP39" s="119"/>
      <c r="EPQ39" s="119"/>
      <c r="EPR39" s="119"/>
      <c r="EPS39" s="119"/>
      <c r="EPT39" s="119"/>
      <c r="EPU39" s="119"/>
      <c r="EPV39" s="119"/>
      <c r="EPW39" s="119"/>
      <c r="EPX39" s="119"/>
      <c r="EPY39" s="119"/>
      <c r="EPZ39" s="119"/>
      <c r="EQA39" s="119"/>
      <c r="EQB39" s="119"/>
      <c r="EQC39" s="119"/>
      <c r="EQD39" s="119"/>
      <c r="EQE39" s="119"/>
      <c r="EQF39" s="119"/>
      <c r="EQG39" s="119"/>
      <c r="EQH39" s="119"/>
      <c r="EQI39" s="119"/>
      <c r="EQJ39" s="119"/>
      <c r="EQK39" s="119"/>
      <c r="EQL39" s="119"/>
      <c r="EQM39" s="119"/>
      <c r="EQN39" s="119"/>
      <c r="EQO39" s="119"/>
      <c r="EQP39" s="119"/>
      <c r="EQQ39" s="119"/>
      <c r="EQR39" s="119"/>
      <c r="EQS39" s="119"/>
      <c r="EQT39" s="119"/>
      <c r="EQU39" s="119"/>
      <c r="EQV39" s="119"/>
      <c r="EQW39" s="119"/>
      <c r="EQX39" s="119"/>
      <c r="EQY39" s="119"/>
      <c r="EQZ39" s="119"/>
      <c r="ERA39" s="119"/>
      <c r="ERB39" s="119"/>
      <c r="ERC39" s="119"/>
      <c r="ERD39" s="119"/>
      <c r="ERE39" s="119"/>
      <c r="ERF39" s="119"/>
      <c r="ERG39" s="119"/>
      <c r="ERH39" s="119"/>
      <c r="ERI39" s="119"/>
      <c r="ERJ39" s="119"/>
      <c r="ERK39" s="119"/>
      <c r="ERL39" s="119"/>
      <c r="ERM39" s="119"/>
      <c r="ERN39" s="119"/>
      <c r="ERO39" s="119"/>
      <c r="ERP39" s="119"/>
      <c r="ERQ39" s="119"/>
      <c r="ERR39" s="119"/>
      <c r="ERS39" s="119"/>
      <c r="ERT39" s="119"/>
      <c r="ERU39" s="119"/>
      <c r="ERV39" s="119"/>
      <c r="ERW39" s="119"/>
      <c r="ERX39" s="119"/>
      <c r="ERY39" s="119"/>
      <c r="ERZ39" s="119"/>
      <c r="ESA39" s="119"/>
      <c r="ESB39" s="119"/>
      <c r="ESC39" s="119"/>
      <c r="ESD39" s="119"/>
      <c r="ESE39" s="119"/>
      <c r="ESF39" s="119"/>
      <c r="ESG39" s="119"/>
      <c r="ESH39" s="119"/>
      <c r="ESI39" s="119"/>
      <c r="ESJ39" s="119"/>
      <c r="ESK39" s="119"/>
      <c r="ESL39" s="119"/>
      <c r="ESM39" s="119"/>
      <c r="ESN39" s="119"/>
      <c r="ESO39" s="119"/>
      <c r="ESP39" s="119"/>
      <c r="ESQ39" s="119"/>
      <c r="ESR39" s="119"/>
      <c r="ESS39" s="119"/>
      <c r="EST39" s="119"/>
      <c r="ESU39" s="119"/>
      <c r="ESV39" s="119"/>
      <c r="ESW39" s="119"/>
      <c r="ESX39" s="119"/>
      <c r="ESY39" s="119"/>
      <c r="ESZ39" s="119"/>
      <c r="ETA39" s="119"/>
      <c r="ETB39" s="119"/>
      <c r="ETC39" s="119"/>
      <c r="ETD39" s="119"/>
      <c r="ETE39" s="119"/>
      <c r="ETF39" s="119"/>
      <c r="ETG39" s="119"/>
      <c r="ETH39" s="119"/>
      <c r="ETI39" s="119"/>
      <c r="ETJ39" s="119"/>
      <c r="ETK39" s="119"/>
      <c r="ETL39" s="119"/>
      <c r="ETM39" s="119"/>
      <c r="ETN39" s="119"/>
      <c r="ETO39" s="119"/>
      <c r="ETP39" s="119"/>
      <c r="ETQ39" s="119"/>
      <c r="ETR39" s="119"/>
      <c r="ETS39" s="119"/>
      <c r="ETT39" s="119"/>
      <c r="ETU39" s="119"/>
      <c r="ETV39" s="119"/>
      <c r="ETW39" s="119"/>
      <c r="ETX39" s="119"/>
      <c r="ETY39" s="119"/>
      <c r="ETZ39" s="119"/>
      <c r="EUA39" s="119"/>
      <c r="EUB39" s="119"/>
      <c r="EUC39" s="119"/>
      <c r="EUD39" s="119"/>
      <c r="EUE39" s="119"/>
      <c r="EUF39" s="119"/>
      <c r="EUG39" s="119"/>
      <c r="EUH39" s="119"/>
      <c r="EUI39" s="119"/>
      <c r="EUJ39" s="119"/>
      <c r="EUK39" s="119"/>
      <c r="EUL39" s="119"/>
      <c r="EUM39" s="119"/>
      <c r="EUN39" s="119"/>
      <c r="EUO39" s="119"/>
      <c r="EUP39" s="119"/>
      <c r="EUQ39" s="119"/>
      <c r="EUR39" s="119"/>
      <c r="EUS39" s="119"/>
      <c r="EUT39" s="119"/>
      <c r="EUU39" s="119"/>
      <c r="EUV39" s="119"/>
      <c r="EUW39" s="119"/>
      <c r="EUX39" s="119"/>
      <c r="EUY39" s="119"/>
      <c r="EUZ39" s="119"/>
      <c r="EVA39" s="119"/>
      <c r="EVB39" s="119"/>
      <c r="EVC39" s="119"/>
      <c r="EVD39" s="119"/>
      <c r="EVE39" s="119"/>
      <c r="EVF39" s="119"/>
      <c r="EVG39" s="119"/>
      <c r="EVH39" s="119"/>
      <c r="EVI39" s="119"/>
      <c r="EVJ39" s="119"/>
      <c r="EVK39" s="119"/>
      <c r="EVL39" s="119"/>
      <c r="EVM39" s="119"/>
      <c r="EVN39" s="119"/>
      <c r="EVO39" s="119"/>
      <c r="EVP39" s="119"/>
      <c r="EVQ39" s="119"/>
      <c r="EVR39" s="119"/>
      <c r="EVS39" s="119"/>
      <c r="EVT39" s="119"/>
      <c r="EVU39" s="119"/>
      <c r="EVV39" s="119"/>
      <c r="EVW39" s="119"/>
      <c r="EVX39" s="119"/>
      <c r="EVY39" s="119"/>
      <c r="EVZ39" s="119"/>
      <c r="EWA39" s="119"/>
      <c r="EWB39" s="119"/>
      <c r="EWC39" s="119"/>
      <c r="EWD39" s="119"/>
      <c r="EWE39" s="119"/>
      <c r="EWF39" s="119"/>
      <c r="EWG39" s="119"/>
      <c r="EWH39" s="119"/>
      <c r="EWI39" s="119"/>
      <c r="EWJ39" s="119"/>
      <c r="EWK39" s="119"/>
      <c r="EWL39" s="119"/>
      <c r="EWM39" s="119"/>
      <c r="EWN39" s="119"/>
      <c r="EWO39" s="119"/>
      <c r="EWP39" s="119"/>
      <c r="EWQ39" s="119"/>
      <c r="EWR39" s="119"/>
      <c r="EWS39" s="119"/>
      <c r="EWT39" s="119"/>
      <c r="EWU39" s="119"/>
      <c r="EWV39" s="119"/>
      <c r="EWW39" s="119"/>
      <c r="EWX39" s="119"/>
      <c r="EWY39" s="119"/>
      <c r="EWZ39" s="119"/>
      <c r="EXA39" s="119"/>
      <c r="EXB39" s="119"/>
      <c r="EXC39" s="119"/>
      <c r="EXD39" s="119"/>
      <c r="EXE39" s="119"/>
      <c r="EXF39" s="119"/>
      <c r="EXG39" s="119"/>
      <c r="EXH39" s="119"/>
      <c r="EXI39" s="119"/>
      <c r="EXJ39" s="119"/>
      <c r="EXK39" s="119"/>
      <c r="EXL39" s="119"/>
      <c r="EXM39" s="119"/>
      <c r="EXN39" s="119"/>
      <c r="EXO39" s="119"/>
      <c r="EXP39" s="119"/>
      <c r="EXQ39" s="119"/>
      <c r="EXR39" s="119"/>
      <c r="EXS39" s="119"/>
      <c r="EXT39" s="119"/>
      <c r="EXU39" s="119"/>
      <c r="EXV39" s="119"/>
      <c r="EXW39" s="119"/>
      <c r="EXX39" s="119"/>
      <c r="EXY39" s="119"/>
      <c r="EXZ39" s="119"/>
      <c r="EYA39" s="119"/>
      <c r="EYB39" s="119"/>
      <c r="EYC39" s="119"/>
      <c r="EYD39" s="119"/>
      <c r="EYE39" s="119"/>
      <c r="EYF39" s="119"/>
      <c r="EYG39" s="119"/>
      <c r="EYH39" s="119"/>
      <c r="EYI39" s="119"/>
      <c r="EYJ39" s="119"/>
      <c r="EYK39" s="119"/>
      <c r="EYL39" s="119"/>
      <c r="EYM39" s="119"/>
      <c r="EYN39" s="119"/>
      <c r="EYO39" s="119"/>
      <c r="EYP39" s="119"/>
      <c r="EYQ39" s="119"/>
      <c r="EYR39" s="119"/>
      <c r="EYS39" s="119"/>
      <c r="EYT39" s="119"/>
      <c r="EYU39" s="119"/>
      <c r="EYV39" s="119"/>
      <c r="EYW39" s="119"/>
      <c r="EYX39" s="119"/>
      <c r="EYY39" s="119"/>
      <c r="EYZ39" s="119"/>
      <c r="EZA39" s="119"/>
      <c r="EZB39" s="119"/>
      <c r="EZC39" s="119"/>
      <c r="EZD39" s="119"/>
      <c r="EZE39" s="119"/>
      <c r="EZF39" s="119"/>
      <c r="EZG39" s="119"/>
      <c r="EZH39" s="119"/>
      <c r="EZI39" s="119"/>
      <c r="EZJ39" s="119"/>
      <c r="EZK39" s="119"/>
      <c r="EZL39" s="119"/>
      <c r="EZM39" s="119"/>
      <c r="EZN39" s="119"/>
      <c r="EZO39" s="119"/>
      <c r="EZP39" s="119"/>
      <c r="EZQ39" s="119"/>
      <c r="EZR39" s="119"/>
      <c r="EZS39" s="119"/>
      <c r="EZT39" s="119"/>
      <c r="EZU39" s="119"/>
      <c r="EZV39" s="119"/>
      <c r="EZW39" s="119"/>
      <c r="EZX39" s="119"/>
      <c r="EZY39" s="119"/>
      <c r="EZZ39" s="119"/>
      <c r="FAA39" s="119"/>
      <c r="FAB39" s="119"/>
      <c r="FAC39" s="119"/>
      <c r="FAD39" s="119"/>
      <c r="FAE39" s="119"/>
      <c r="FAF39" s="119"/>
      <c r="FAG39" s="119"/>
      <c r="FAH39" s="119"/>
      <c r="FAI39" s="119"/>
      <c r="FAJ39" s="119"/>
      <c r="FAK39" s="119"/>
      <c r="FAL39" s="119"/>
      <c r="FAM39" s="119"/>
      <c r="FAN39" s="119"/>
      <c r="FAO39" s="119"/>
      <c r="FAP39" s="119"/>
      <c r="FAQ39" s="119"/>
      <c r="FAR39" s="119"/>
      <c r="FAS39" s="119"/>
      <c r="FAT39" s="119"/>
      <c r="FAU39" s="119"/>
      <c r="FAV39" s="119"/>
      <c r="FAW39" s="119"/>
      <c r="FAX39" s="119"/>
      <c r="FAY39" s="119"/>
      <c r="FAZ39" s="119"/>
      <c r="FBA39" s="119"/>
      <c r="FBB39" s="119"/>
      <c r="FBC39" s="119"/>
      <c r="FBD39" s="119"/>
      <c r="FBE39" s="119"/>
      <c r="FBF39" s="119"/>
      <c r="FBG39" s="119"/>
      <c r="FBH39" s="119"/>
      <c r="FBI39" s="119"/>
      <c r="FBJ39" s="119"/>
      <c r="FBK39" s="119"/>
      <c r="FBL39" s="119"/>
      <c r="FBM39" s="119"/>
      <c r="FBN39" s="119"/>
      <c r="FBO39" s="119"/>
      <c r="FBP39" s="119"/>
      <c r="FBQ39" s="119"/>
      <c r="FBR39" s="119"/>
      <c r="FBS39" s="119"/>
      <c r="FBT39" s="119"/>
      <c r="FBU39" s="119"/>
      <c r="FBV39" s="119"/>
      <c r="FBW39" s="119"/>
      <c r="FBX39" s="119"/>
      <c r="FBY39" s="119"/>
      <c r="FBZ39" s="119"/>
      <c r="FCA39" s="119"/>
      <c r="FCB39" s="119"/>
      <c r="FCC39" s="119"/>
      <c r="FCD39" s="119"/>
      <c r="FCE39" s="119"/>
      <c r="FCF39" s="119"/>
      <c r="FCG39" s="119"/>
      <c r="FCH39" s="119"/>
      <c r="FCI39" s="119"/>
      <c r="FCJ39" s="119"/>
      <c r="FCK39" s="119"/>
      <c r="FCL39" s="119"/>
      <c r="FCM39" s="119"/>
      <c r="FCN39" s="119"/>
      <c r="FCO39" s="119"/>
      <c r="FCP39" s="119"/>
      <c r="FCQ39" s="119"/>
      <c r="FCR39" s="119"/>
      <c r="FCS39" s="119"/>
      <c r="FCT39" s="119"/>
      <c r="FCU39" s="119"/>
      <c r="FCV39" s="119"/>
      <c r="FCW39" s="119"/>
      <c r="FCX39" s="119"/>
      <c r="FCY39" s="119"/>
      <c r="FCZ39" s="119"/>
      <c r="FDA39" s="119"/>
      <c r="FDB39" s="119"/>
      <c r="FDC39" s="119"/>
      <c r="FDD39" s="119"/>
      <c r="FDE39" s="119"/>
      <c r="FDF39" s="119"/>
      <c r="FDG39" s="119"/>
      <c r="FDH39" s="119"/>
      <c r="FDI39" s="119"/>
      <c r="FDJ39" s="119"/>
      <c r="FDK39" s="119"/>
      <c r="FDL39" s="119"/>
      <c r="FDM39" s="119"/>
      <c r="FDN39" s="119"/>
      <c r="FDO39" s="119"/>
      <c r="FDP39" s="119"/>
      <c r="FDQ39" s="119"/>
      <c r="FDR39" s="119"/>
      <c r="FDS39" s="119"/>
      <c r="FDT39" s="119"/>
      <c r="FDU39" s="119"/>
      <c r="FDV39" s="119"/>
      <c r="FDW39" s="119"/>
      <c r="FDX39" s="119"/>
      <c r="FDY39" s="119"/>
      <c r="FDZ39" s="119"/>
      <c r="FEA39" s="119"/>
      <c r="FEB39" s="119"/>
      <c r="FEC39" s="119"/>
      <c r="FED39" s="119"/>
      <c r="FEE39" s="119"/>
      <c r="FEF39" s="119"/>
      <c r="FEG39" s="119"/>
      <c r="FEH39" s="119"/>
      <c r="FEI39" s="119"/>
      <c r="FEJ39" s="119"/>
      <c r="FEK39" s="119"/>
      <c r="FEL39" s="119"/>
      <c r="FEM39" s="119"/>
      <c r="FEN39" s="119"/>
      <c r="FEO39" s="119"/>
      <c r="FEP39" s="119"/>
      <c r="FEQ39" s="119"/>
      <c r="FER39" s="119"/>
      <c r="FES39" s="119"/>
      <c r="FET39" s="119"/>
      <c r="FEU39" s="119"/>
      <c r="FEV39" s="119"/>
      <c r="FEW39" s="119"/>
      <c r="FEX39" s="119"/>
      <c r="FEY39" s="119"/>
      <c r="FEZ39" s="119"/>
      <c r="FFA39" s="119"/>
      <c r="FFB39" s="119"/>
      <c r="FFC39" s="119"/>
      <c r="FFD39" s="119"/>
      <c r="FFE39" s="119"/>
      <c r="FFF39" s="119"/>
      <c r="FFG39" s="119"/>
      <c r="FFH39" s="119"/>
      <c r="FFI39" s="119"/>
      <c r="FFJ39" s="119"/>
      <c r="FFK39" s="119"/>
      <c r="FFL39" s="119"/>
      <c r="FFM39" s="119"/>
      <c r="FFN39" s="119"/>
      <c r="FFO39" s="119"/>
      <c r="FFP39" s="119"/>
      <c r="FFQ39" s="119"/>
      <c r="FFR39" s="119"/>
      <c r="FFS39" s="119"/>
      <c r="FFT39" s="119"/>
      <c r="FFU39" s="119"/>
      <c r="FFV39" s="119"/>
      <c r="FFW39" s="119"/>
      <c r="FFX39" s="119"/>
      <c r="FFY39" s="119"/>
      <c r="FFZ39" s="119"/>
      <c r="FGA39" s="119"/>
      <c r="FGB39" s="119"/>
      <c r="FGC39" s="119"/>
      <c r="FGD39" s="119"/>
      <c r="FGE39" s="119"/>
      <c r="FGF39" s="119"/>
      <c r="FGG39" s="119"/>
      <c r="FGH39" s="119"/>
      <c r="FGI39" s="119"/>
      <c r="FGJ39" s="119"/>
      <c r="FGK39" s="119"/>
      <c r="FGL39" s="119"/>
      <c r="FGM39" s="119"/>
      <c r="FGN39" s="119"/>
      <c r="FGO39" s="119"/>
      <c r="FGP39" s="119"/>
      <c r="FGQ39" s="119"/>
      <c r="FGR39" s="119"/>
      <c r="FGS39" s="119"/>
      <c r="FGT39" s="119"/>
      <c r="FGU39" s="119"/>
      <c r="FGV39" s="119"/>
      <c r="FGW39" s="119"/>
      <c r="FGX39" s="119"/>
      <c r="FGY39" s="119"/>
      <c r="FGZ39" s="119"/>
      <c r="FHA39" s="119"/>
      <c r="FHB39" s="119"/>
      <c r="FHC39" s="119"/>
      <c r="FHD39" s="119"/>
      <c r="FHE39" s="119"/>
      <c r="FHF39" s="119"/>
      <c r="FHG39" s="119"/>
      <c r="FHH39" s="119"/>
      <c r="FHI39" s="119"/>
      <c r="FHJ39" s="119"/>
      <c r="FHK39" s="119"/>
      <c r="FHL39" s="119"/>
      <c r="FHM39" s="119"/>
      <c r="FHN39" s="119"/>
      <c r="FHO39" s="119"/>
      <c r="FHP39" s="119"/>
      <c r="FHQ39" s="119"/>
      <c r="FHR39" s="119"/>
      <c r="FHS39" s="119"/>
      <c r="FHT39" s="119"/>
      <c r="FHU39" s="119"/>
      <c r="FHV39" s="119"/>
      <c r="FHW39" s="119"/>
      <c r="FHX39" s="119"/>
      <c r="FHY39" s="119"/>
      <c r="FHZ39" s="119"/>
      <c r="FIA39" s="119"/>
      <c r="FIB39" s="119"/>
      <c r="FIC39" s="119"/>
      <c r="FID39" s="119"/>
      <c r="FIE39" s="119"/>
      <c r="FIF39" s="119"/>
      <c r="FIG39" s="119"/>
      <c r="FIH39" s="119"/>
      <c r="FII39" s="119"/>
      <c r="FIJ39" s="119"/>
      <c r="FIK39" s="119"/>
      <c r="FIL39" s="119"/>
      <c r="FIM39" s="119"/>
      <c r="FIN39" s="119"/>
      <c r="FIO39" s="119"/>
      <c r="FIP39" s="119"/>
      <c r="FIQ39" s="119"/>
      <c r="FIR39" s="119"/>
      <c r="FIS39" s="119"/>
      <c r="FIT39" s="119"/>
      <c r="FIU39" s="119"/>
      <c r="FIV39" s="119"/>
      <c r="FIW39" s="119"/>
      <c r="FIX39" s="119"/>
      <c r="FIY39" s="119"/>
      <c r="FIZ39" s="119"/>
      <c r="FJA39" s="119"/>
      <c r="FJB39" s="119"/>
      <c r="FJC39" s="119"/>
      <c r="FJD39" s="119"/>
      <c r="FJE39" s="119"/>
      <c r="FJF39" s="119"/>
      <c r="FJG39" s="119"/>
      <c r="FJH39" s="119"/>
      <c r="FJI39" s="119"/>
      <c r="FJJ39" s="119"/>
      <c r="FJK39" s="119"/>
      <c r="FJL39" s="119"/>
      <c r="FJM39" s="119"/>
      <c r="FJN39" s="119"/>
      <c r="FJO39" s="119"/>
      <c r="FJP39" s="119"/>
      <c r="FJQ39" s="119"/>
      <c r="FJR39" s="119"/>
      <c r="FJS39" s="119"/>
      <c r="FJT39" s="119"/>
      <c r="FJU39" s="119"/>
      <c r="FJV39" s="119"/>
      <c r="FJW39" s="119"/>
      <c r="FJX39" s="119"/>
      <c r="FJY39" s="119"/>
      <c r="FJZ39" s="119"/>
      <c r="FKA39" s="119"/>
      <c r="FKB39" s="119"/>
      <c r="FKC39" s="119"/>
      <c r="FKD39" s="119"/>
      <c r="FKE39" s="119"/>
      <c r="FKF39" s="119"/>
      <c r="FKG39" s="119"/>
      <c r="FKH39" s="119"/>
      <c r="FKI39" s="119"/>
      <c r="FKJ39" s="119"/>
      <c r="FKK39" s="119"/>
      <c r="FKL39" s="119"/>
      <c r="FKM39" s="119"/>
      <c r="FKN39" s="119"/>
      <c r="FKO39" s="119"/>
      <c r="FKP39" s="119"/>
      <c r="FKQ39" s="119"/>
      <c r="FKR39" s="119"/>
      <c r="FKS39" s="119"/>
      <c r="FKT39" s="119"/>
      <c r="FKU39" s="119"/>
      <c r="FKV39" s="119"/>
      <c r="FKW39" s="119"/>
      <c r="FKX39" s="119"/>
      <c r="FKY39" s="119"/>
      <c r="FKZ39" s="119"/>
      <c r="FLA39" s="119"/>
      <c r="FLB39" s="119"/>
      <c r="FLC39" s="119"/>
      <c r="FLD39" s="119"/>
      <c r="FLE39" s="119"/>
      <c r="FLF39" s="119"/>
      <c r="FLG39" s="119"/>
      <c r="FLH39" s="119"/>
      <c r="FLI39" s="119"/>
      <c r="FLJ39" s="119"/>
      <c r="FLK39" s="119"/>
      <c r="FLL39" s="119"/>
      <c r="FLM39" s="119"/>
      <c r="FLN39" s="119"/>
      <c r="FLO39" s="119"/>
      <c r="FLP39" s="119"/>
      <c r="FLQ39" s="119"/>
      <c r="FLR39" s="119"/>
      <c r="FLS39" s="119"/>
      <c r="FLT39" s="119"/>
      <c r="FLU39" s="119"/>
      <c r="FLV39" s="119"/>
      <c r="FLW39" s="119"/>
      <c r="FLX39" s="119"/>
      <c r="FLY39" s="119"/>
      <c r="FLZ39" s="119"/>
      <c r="FMA39" s="119"/>
      <c r="FMB39" s="119"/>
      <c r="FMC39" s="119"/>
      <c r="FMD39" s="119"/>
      <c r="FME39" s="119"/>
      <c r="FMF39" s="119"/>
      <c r="FMG39" s="119"/>
      <c r="FMH39" s="119"/>
      <c r="FMI39" s="119"/>
      <c r="FMJ39" s="119"/>
      <c r="FMK39" s="119"/>
      <c r="FML39" s="119"/>
      <c r="FMM39" s="119"/>
      <c r="FMN39" s="119"/>
      <c r="FMO39" s="119"/>
      <c r="FMP39" s="119"/>
      <c r="FMQ39" s="119"/>
      <c r="FMR39" s="119"/>
      <c r="FMS39" s="119"/>
      <c r="FMT39" s="119"/>
      <c r="FMU39" s="119"/>
      <c r="FMV39" s="119"/>
      <c r="FMW39" s="119"/>
      <c r="FMX39" s="119"/>
      <c r="FMY39" s="119"/>
      <c r="FMZ39" s="119"/>
      <c r="FNA39" s="119"/>
      <c r="FNB39" s="119"/>
      <c r="FNC39" s="119"/>
      <c r="FND39" s="119"/>
      <c r="FNE39" s="119"/>
      <c r="FNF39" s="119"/>
      <c r="FNG39" s="119"/>
      <c r="FNH39" s="119"/>
      <c r="FNI39" s="119"/>
      <c r="FNJ39" s="119"/>
      <c r="FNK39" s="119"/>
      <c r="FNL39" s="119"/>
      <c r="FNM39" s="119"/>
      <c r="FNN39" s="119"/>
      <c r="FNO39" s="119"/>
      <c r="FNP39" s="119"/>
      <c r="FNQ39" s="119"/>
      <c r="FNR39" s="119"/>
      <c r="FNS39" s="119"/>
      <c r="FNT39" s="119"/>
      <c r="FNU39" s="119"/>
      <c r="FNV39" s="119"/>
      <c r="FNW39" s="119"/>
      <c r="FNX39" s="119"/>
      <c r="FNY39" s="119"/>
      <c r="FNZ39" s="119"/>
      <c r="FOA39" s="119"/>
      <c r="FOB39" s="119"/>
      <c r="FOC39" s="119"/>
      <c r="FOD39" s="119"/>
      <c r="FOE39" s="119"/>
      <c r="FOF39" s="119"/>
      <c r="FOG39" s="119"/>
      <c r="FOH39" s="119"/>
      <c r="FOI39" s="119"/>
      <c r="FOJ39" s="119"/>
      <c r="FOK39" s="119"/>
      <c r="FOL39" s="119"/>
      <c r="FOM39" s="119"/>
      <c r="FON39" s="119"/>
      <c r="FOO39" s="119"/>
      <c r="FOP39" s="119"/>
      <c r="FOQ39" s="119"/>
      <c r="FOR39" s="119"/>
      <c r="FOS39" s="119"/>
      <c r="FOT39" s="119"/>
      <c r="FOU39" s="119"/>
      <c r="FOV39" s="119"/>
      <c r="FOW39" s="119"/>
      <c r="FOX39" s="119"/>
      <c r="FOY39" s="119"/>
      <c r="FOZ39" s="119"/>
      <c r="FPA39" s="119"/>
      <c r="FPB39" s="119"/>
      <c r="FPC39" s="119"/>
      <c r="FPD39" s="119"/>
      <c r="FPE39" s="119"/>
      <c r="FPF39" s="119"/>
      <c r="FPG39" s="119"/>
      <c r="FPH39" s="119"/>
      <c r="FPI39" s="119"/>
      <c r="FPJ39" s="119"/>
      <c r="FPK39" s="119"/>
      <c r="FPL39" s="119"/>
      <c r="FPM39" s="119"/>
      <c r="FPN39" s="119"/>
      <c r="FPO39" s="119"/>
      <c r="FPP39" s="119"/>
      <c r="FPQ39" s="119"/>
      <c r="FPR39" s="119"/>
      <c r="FPS39" s="119"/>
      <c r="FPT39" s="119"/>
      <c r="FPU39" s="119"/>
      <c r="FPV39" s="119"/>
      <c r="FPW39" s="119"/>
      <c r="FPX39" s="119"/>
      <c r="FPY39" s="119"/>
      <c r="FPZ39" s="119"/>
      <c r="FQA39" s="119"/>
      <c r="FQB39" s="119"/>
      <c r="FQC39" s="119"/>
      <c r="FQD39" s="119"/>
      <c r="FQE39" s="119"/>
      <c r="FQF39" s="119"/>
      <c r="FQG39" s="119"/>
      <c r="FQH39" s="119"/>
      <c r="FQI39" s="119"/>
      <c r="FQJ39" s="119"/>
      <c r="FQK39" s="119"/>
      <c r="FQL39" s="119"/>
      <c r="FQM39" s="119"/>
      <c r="FQN39" s="119"/>
      <c r="FQO39" s="119"/>
      <c r="FQP39" s="119"/>
      <c r="FQQ39" s="119"/>
      <c r="FQR39" s="119"/>
      <c r="FQS39" s="119"/>
      <c r="FQT39" s="119"/>
      <c r="FQU39" s="119"/>
      <c r="FQV39" s="119"/>
      <c r="FQW39" s="119"/>
      <c r="FQX39" s="119"/>
      <c r="FQY39" s="119"/>
      <c r="FQZ39" s="119"/>
      <c r="FRA39" s="119"/>
      <c r="FRB39" s="119"/>
      <c r="FRC39" s="119"/>
      <c r="FRD39" s="119"/>
      <c r="FRE39" s="119"/>
      <c r="FRF39" s="119"/>
      <c r="FRG39" s="119"/>
      <c r="FRH39" s="119"/>
      <c r="FRI39" s="119"/>
      <c r="FRJ39" s="119"/>
      <c r="FRK39" s="119"/>
      <c r="FRL39" s="119"/>
      <c r="FRM39" s="119"/>
      <c r="FRN39" s="119"/>
      <c r="FRO39" s="119"/>
      <c r="FRP39" s="119"/>
      <c r="FRQ39" s="119"/>
      <c r="FRR39" s="119"/>
      <c r="FRS39" s="119"/>
      <c r="FRT39" s="119"/>
      <c r="FRU39" s="119"/>
      <c r="FRV39" s="119"/>
      <c r="FRW39" s="119"/>
      <c r="FRX39" s="119"/>
      <c r="FRY39" s="119"/>
      <c r="FRZ39" s="119"/>
      <c r="FSA39" s="119"/>
      <c r="FSB39" s="119"/>
      <c r="FSC39" s="119"/>
      <c r="FSD39" s="119"/>
      <c r="FSE39" s="119"/>
      <c r="FSF39" s="119"/>
      <c r="FSG39" s="119"/>
      <c r="FSH39" s="119"/>
      <c r="FSI39" s="119"/>
      <c r="FSJ39" s="119"/>
      <c r="FSK39" s="119"/>
      <c r="FSL39" s="119"/>
      <c r="FSM39" s="119"/>
      <c r="FSN39" s="119"/>
      <c r="FSO39" s="119"/>
      <c r="FSP39" s="119"/>
      <c r="FSQ39" s="119"/>
      <c r="FSR39" s="119"/>
      <c r="FSS39" s="119"/>
      <c r="FST39" s="119"/>
      <c r="FSU39" s="119"/>
      <c r="FSV39" s="119"/>
      <c r="FSW39" s="119"/>
      <c r="FSX39" s="119"/>
      <c r="FSY39" s="119"/>
      <c r="FSZ39" s="119"/>
      <c r="FTA39" s="119"/>
      <c r="FTB39" s="119"/>
      <c r="FTC39" s="119"/>
      <c r="FTD39" s="119"/>
      <c r="FTE39" s="119"/>
      <c r="FTF39" s="119"/>
      <c r="FTG39" s="119"/>
      <c r="FTH39" s="119"/>
      <c r="FTI39" s="119"/>
      <c r="FTJ39" s="119"/>
      <c r="FTK39" s="119"/>
      <c r="FTL39" s="119"/>
      <c r="FTM39" s="119"/>
      <c r="FTN39" s="119"/>
      <c r="FTO39" s="119"/>
      <c r="FTP39" s="119"/>
      <c r="FTQ39" s="119"/>
      <c r="FTR39" s="119"/>
      <c r="FTS39" s="119"/>
      <c r="FTT39" s="119"/>
      <c r="FTU39" s="119"/>
      <c r="FTV39" s="119"/>
      <c r="FTW39" s="119"/>
      <c r="FTX39" s="119"/>
      <c r="FTY39" s="119"/>
      <c r="FTZ39" s="119"/>
      <c r="FUA39" s="119"/>
      <c r="FUB39" s="119"/>
      <c r="FUC39" s="119"/>
      <c r="FUD39" s="119"/>
      <c r="FUE39" s="119"/>
      <c r="FUF39" s="119"/>
      <c r="FUG39" s="119"/>
      <c r="FUH39" s="119"/>
      <c r="FUI39" s="119"/>
      <c r="FUJ39" s="119"/>
      <c r="FUK39" s="119"/>
      <c r="FUL39" s="119"/>
      <c r="FUM39" s="119"/>
      <c r="FUN39" s="119"/>
      <c r="FUO39" s="119"/>
      <c r="FUP39" s="119"/>
      <c r="FUQ39" s="119"/>
      <c r="FUR39" s="119"/>
      <c r="FUS39" s="119"/>
      <c r="FUT39" s="119"/>
      <c r="FUU39" s="119"/>
      <c r="FUV39" s="119"/>
      <c r="FUW39" s="119"/>
      <c r="FUX39" s="119"/>
      <c r="FUY39" s="119"/>
      <c r="FUZ39" s="119"/>
      <c r="FVA39" s="119"/>
      <c r="FVB39" s="119"/>
      <c r="FVC39" s="119"/>
      <c r="FVD39" s="119"/>
      <c r="FVE39" s="119"/>
      <c r="FVF39" s="119"/>
      <c r="FVG39" s="119"/>
      <c r="FVH39" s="119"/>
      <c r="FVI39" s="119"/>
      <c r="FVJ39" s="119"/>
      <c r="FVK39" s="119"/>
      <c r="FVL39" s="119"/>
      <c r="FVM39" s="119"/>
      <c r="FVN39" s="119"/>
      <c r="FVO39" s="119"/>
      <c r="FVP39" s="119"/>
      <c r="FVQ39" s="119"/>
      <c r="FVR39" s="119"/>
      <c r="FVS39" s="119"/>
      <c r="FVT39" s="119"/>
      <c r="FVU39" s="119"/>
      <c r="FVV39" s="119"/>
      <c r="FVW39" s="119"/>
      <c r="FVX39" s="119"/>
      <c r="FVY39" s="119"/>
      <c r="FVZ39" s="119"/>
      <c r="FWA39" s="119"/>
      <c r="FWB39" s="119"/>
      <c r="FWC39" s="119"/>
      <c r="FWD39" s="119"/>
      <c r="FWE39" s="119"/>
      <c r="FWF39" s="119"/>
      <c r="FWG39" s="119"/>
      <c r="FWH39" s="119"/>
      <c r="FWI39" s="119"/>
      <c r="FWJ39" s="119"/>
      <c r="FWK39" s="119"/>
      <c r="FWL39" s="119"/>
      <c r="FWM39" s="119"/>
      <c r="FWN39" s="119"/>
      <c r="FWO39" s="119"/>
      <c r="FWP39" s="119"/>
      <c r="FWQ39" s="119"/>
      <c r="FWR39" s="119"/>
      <c r="FWS39" s="119"/>
      <c r="FWT39" s="119"/>
      <c r="FWU39" s="119"/>
      <c r="FWV39" s="119"/>
      <c r="FWW39" s="119"/>
      <c r="FWX39" s="119"/>
      <c r="FWY39" s="119"/>
      <c r="FWZ39" s="119"/>
      <c r="FXA39" s="119"/>
      <c r="FXB39" s="119"/>
      <c r="FXC39" s="119"/>
      <c r="FXD39" s="119"/>
      <c r="FXE39" s="119"/>
      <c r="FXF39" s="119"/>
      <c r="FXG39" s="119"/>
      <c r="FXH39" s="119"/>
      <c r="FXI39" s="119"/>
      <c r="FXJ39" s="119"/>
      <c r="FXK39" s="119"/>
      <c r="FXL39" s="119"/>
      <c r="FXM39" s="119"/>
      <c r="FXN39" s="119"/>
      <c r="FXO39" s="119"/>
      <c r="FXP39" s="119"/>
      <c r="FXQ39" s="119"/>
      <c r="FXR39" s="119"/>
      <c r="FXS39" s="119"/>
      <c r="FXT39" s="119"/>
      <c r="FXU39" s="119"/>
      <c r="FXV39" s="119"/>
      <c r="FXW39" s="119"/>
      <c r="FXX39" s="119"/>
      <c r="FXY39" s="119"/>
      <c r="FXZ39" s="119"/>
      <c r="FYA39" s="119"/>
      <c r="FYB39" s="119"/>
      <c r="FYC39" s="119"/>
      <c r="FYD39" s="119"/>
      <c r="FYE39" s="119"/>
      <c r="FYF39" s="119"/>
      <c r="FYG39" s="119"/>
      <c r="FYH39" s="119"/>
      <c r="FYI39" s="119"/>
      <c r="FYJ39" s="119"/>
      <c r="FYK39" s="119"/>
      <c r="FYL39" s="119"/>
      <c r="FYM39" s="119"/>
      <c r="FYN39" s="119"/>
      <c r="FYO39" s="119"/>
      <c r="FYP39" s="119"/>
      <c r="FYQ39" s="119"/>
      <c r="FYR39" s="119"/>
      <c r="FYS39" s="119"/>
      <c r="FYT39" s="119"/>
      <c r="FYU39" s="119"/>
      <c r="FYV39" s="119"/>
      <c r="FYW39" s="119"/>
      <c r="FYX39" s="119"/>
      <c r="FYY39" s="119"/>
      <c r="FYZ39" s="119"/>
      <c r="FZA39" s="119"/>
      <c r="FZB39" s="119"/>
      <c r="FZC39" s="119"/>
      <c r="FZD39" s="119"/>
      <c r="FZE39" s="119"/>
      <c r="FZF39" s="119"/>
      <c r="FZG39" s="119"/>
      <c r="FZH39" s="119"/>
      <c r="FZI39" s="119"/>
      <c r="FZJ39" s="119"/>
      <c r="FZK39" s="119"/>
      <c r="FZL39" s="119"/>
      <c r="FZM39" s="119"/>
      <c r="FZN39" s="119"/>
      <c r="FZO39" s="119"/>
      <c r="FZP39" s="119"/>
      <c r="FZQ39" s="119"/>
      <c r="FZR39" s="119"/>
      <c r="FZS39" s="119"/>
      <c r="FZT39" s="119"/>
      <c r="FZU39" s="119"/>
      <c r="FZV39" s="119"/>
      <c r="FZW39" s="119"/>
      <c r="FZX39" s="119"/>
      <c r="FZY39" s="119"/>
      <c r="FZZ39" s="119"/>
      <c r="GAA39" s="119"/>
      <c r="GAB39" s="119"/>
      <c r="GAC39" s="119"/>
      <c r="GAD39" s="119"/>
      <c r="GAE39" s="119"/>
      <c r="GAF39" s="119"/>
      <c r="GAG39" s="119"/>
      <c r="GAH39" s="119"/>
      <c r="GAI39" s="119"/>
      <c r="GAJ39" s="119"/>
      <c r="GAK39" s="119"/>
      <c r="GAL39" s="119"/>
      <c r="GAM39" s="119"/>
      <c r="GAN39" s="119"/>
      <c r="GAO39" s="119"/>
      <c r="GAP39" s="119"/>
      <c r="GAQ39" s="119"/>
      <c r="GAR39" s="119"/>
      <c r="GAS39" s="119"/>
      <c r="GAT39" s="119"/>
      <c r="GAU39" s="119"/>
      <c r="GAV39" s="119"/>
      <c r="GAW39" s="119"/>
      <c r="GAX39" s="119"/>
      <c r="GAY39" s="119"/>
      <c r="GAZ39" s="119"/>
      <c r="GBA39" s="119"/>
      <c r="GBB39" s="119"/>
      <c r="GBC39" s="119"/>
      <c r="GBD39" s="119"/>
      <c r="GBE39" s="119"/>
      <c r="GBF39" s="119"/>
      <c r="GBG39" s="119"/>
      <c r="GBH39" s="119"/>
      <c r="GBI39" s="119"/>
      <c r="GBJ39" s="119"/>
      <c r="GBK39" s="119"/>
      <c r="GBL39" s="119"/>
      <c r="GBM39" s="119"/>
      <c r="GBN39" s="119"/>
      <c r="GBO39" s="119"/>
      <c r="GBP39" s="119"/>
      <c r="GBQ39" s="119"/>
      <c r="GBR39" s="119"/>
      <c r="GBS39" s="119"/>
      <c r="GBT39" s="119"/>
      <c r="GBU39" s="119"/>
      <c r="GBV39" s="119"/>
      <c r="GBW39" s="119"/>
      <c r="GBX39" s="119"/>
      <c r="GBY39" s="119"/>
      <c r="GBZ39" s="119"/>
      <c r="GCA39" s="119"/>
      <c r="GCB39" s="119"/>
      <c r="GCC39" s="119"/>
      <c r="GCD39" s="119"/>
      <c r="GCE39" s="119"/>
      <c r="GCF39" s="119"/>
      <c r="GCG39" s="119"/>
      <c r="GCH39" s="119"/>
      <c r="GCI39" s="119"/>
      <c r="GCJ39" s="119"/>
      <c r="GCK39" s="119"/>
      <c r="GCL39" s="119"/>
      <c r="GCM39" s="119"/>
      <c r="GCN39" s="119"/>
      <c r="GCO39" s="119"/>
      <c r="GCP39" s="119"/>
      <c r="GCQ39" s="119"/>
      <c r="GCR39" s="119"/>
      <c r="GCS39" s="119"/>
      <c r="GCT39" s="119"/>
      <c r="GCU39" s="119"/>
      <c r="GCV39" s="119"/>
      <c r="GCW39" s="119"/>
      <c r="GCX39" s="119"/>
      <c r="GCY39" s="119"/>
      <c r="GCZ39" s="119"/>
      <c r="GDA39" s="119"/>
      <c r="GDB39" s="119"/>
      <c r="GDC39" s="119"/>
      <c r="GDD39" s="119"/>
      <c r="GDE39" s="119"/>
      <c r="GDF39" s="119"/>
      <c r="GDG39" s="119"/>
      <c r="GDH39" s="119"/>
      <c r="GDI39" s="119"/>
      <c r="GDJ39" s="119"/>
      <c r="GDK39" s="119"/>
      <c r="GDL39" s="119"/>
      <c r="GDM39" s="119"/>
      <c r="GDN39" s="119"/>
      <c r="GDO39" s="119"/>
      <c r="GDP39" s="119"/>
      <c r="GDQ39" s="119"/>
      <c r="GDR39" s="119"/>
      <c r="GDS39" s="119"/>
      <c r="GDT39" s="119"/>
      <c r="GDU39" s="119"/>
      <c r="GDV39" s="119"/>
      <c r="GDW39" s="119"/>
      <c r="GDX39" s="119"/>
      <c r="GDY39" s="119"/>
      <c r="GDZ39" s="119"/>
      <c r="GEA39" s="119"/>
      <c r="GEB39" s="119"/>
      <c r="GEC39" s="119"/>
      <c r="GED39" s="119"/>
      <c r="GEE39" s="119"/>
      <c r="GEF39" s="119"/>
      <c r="GEG39" s="119"/>
      <c r="GEH39" s="119"/>
      <c r="GEI39" s="119"/>
      <c r="GEJ39" s="119"/>
      <c r="GEK39" s="119"/>
      <c r="GEL39" s="119"/>
      <c r="GEM39" s="119"/>
      <c r="GEN39" s="119"/>
      <c r="GEO39" s="119"/>
      <c r="GEP39" s="119"/>
      <c r="GEQ39" s="119"/>
      <c r="GER39" s="119"/>
      <c r="GES39" s="119"/>
      <c r="GET39" s="119"/>
      <c r="GEU39" s="119"/>
      <c r="GEV39" s="119"/>
      <c r="GEW39" s="119"/>
      <c r="GEX39" s="119"/>
      <c r="GEY39" s="119"/>
      <c r="GEZ39" s="119"/>
      <c r="GFA39" s="119"/>
      <c r="GFB39" s="119"/>
      <c r="GFC39" s="119"/>
      <c r="GFD39" s="119"/>
      <c r="GFE39" s="119"/>
      <c r="GFF39" s="119"/>
      <c r="GFG39" s="119"/>
      <c r="GFH39" s="119"/>
      <c r="GFI39" s="119"/>
      <c r="GFJ39" s="119"/>
      <c r="GFK39" s="119"/>
      <c r="GFL39" s="119"/>
      <c r="GFM39" s="119"/>
      <c r="GFN39" s="119"/>
      <c r="GFO39" s="119"/>
      <c r="GFP39" s="119"/>
      <c r="GFQ39" s="119"/>
      <c r="GFR39" s="119"/>
      <c r="GFS39" s="119"/>
      <c r="GFT39" s="119"/>
      <c r="GFU39" s="119"/>
      <c r="GFV39" s="119"/>
      <c r="GFW39" s="119"/>
      <c r="GFX39" s="119"/>
      <c r="GFY39" s="119"/>
      <c r="GFZ39" s="119"/>
      <c r="GGA39" s="119"/>
      <c r="GGB39" s="119"/>
      <c r="GGC39" s="119"/>
      <c r="GGD39" s="119"/>
      <c r="GGE39" s="119"/>
      <c r="GGF39" s="119"/>
      <c r="GGG39" s="119"/>
      <c r="GGH39" s="119"/>
      <c r="GGI39" s="119"/>
      <c r="GGJ39" s="119"/>
      <c r="GGK39" s="119"/>
      <c r="GGL39" s="119"/>
      <c r="GGM39" s="119"/>
      <c r="GGN39" s="119"/>
      <c r="GGO39" s="119"/>
      <c r="GGP39" s="119"/>
      <c r="GGQ39" s="119"/>
      <c r="GGR39" s="119"/>
      <c r="GGS39" s="119"/>
      <c r="GGT39" s="119"/>
      <c r="GGU39" s="119"/>
      <c r="GGV39" s="119"/>
      <c r="GGW39" s="119"/>
      <c r="GGX39" s="119"/>
      <c r="GGY39" s="119"/>
      <c r="GGZ39" s="119"/>
      <c r="GHA39" s="119"/>
      <c r="GHB39" s="119"/>
      <c r="GHC39" s="119"/>
      <c r="GHD39" s="119"/>
      <c r="GHE39" s="119"/>
      <c r="GHF39" s="119"/>
      <c r="GHG39" s="119"/>
      <c r="GHH39" s="119"/>
      <c r="GHI39" s="119"/>
      <c r="GHJ39" s="119"/>
      <c r="GHK39" s="119"/>
      <c r="GHL39" s="119"/>
      <c r="GHM39" s="119"/>
      <c r="GHN39" s="119"/>
      <c r="GHO39" s="119"/>
      <c r="GHP39" s="119"/>
      <c r="GHQ39" s="119"/>
      <c r="GHR39" s="119"/>
      <c r="GHS39" s="119"/>
      <c r="GHT39" s="119"/>
      <c r="GHU39" s="119"/>
      <c r="GHV39" s="119"/>
      <c r="GHW39" s="119"/>
      <c r="GHX39" s="119"/>
      <c r="GHY39" s="119"/>
      <c r="GHZ39" s="119"/>
      <c r="GIA39" s="119"/>
      <c r="GIB39" s="119"/>
      <c r="GIC39" s="119"/>
      <c r="GID39" s="119"/>
      <c r="GIE39" s="119"/>
      <c r="GIF39" s="119"/>
      <c r="GIG39" s="119"/>
      <c r="GIH39" s="119"/>
      <c r="GII39" s="119"/>
      <c r="GIJ39" s="119"/>
      <c r="GIK39" s="119"/>
      <c r="GIL39" s="119"/>
      <c r="GIM39" s="119"/>
      <c r="GIN39" s="119"/>
      <c r="GIO39" s="119"/>
      <c r="GIP39" s="119"/>
      <c r="GIQ39" s="119"/>
      <c r="GIR39" s="119"/>
      <c r="GIS39" s="119"/>
      <c r="GIT39" s="119"/>
      <c r="GIU39" s="119"/>
      <c r="GIV39" s="119"/>
      <c r="GIW39" s="119"/>
      <c r="GIX39" s="119"/>
      <c r="GIY39" s="119"/>
      <c r="GIZ39" s="119"/>
      <c r="GJA39" s="119"/>
      <c r="GJB39" s="119"/>
      <c r="GJC39" s="119"/>
      <c r="GJD39" s="119"/>
      <c r="GJE39" s="119"/>
      <c r="GJF39" s="119"/>
      <c r="GJG39" s="119"/>
      <c r="GJH39" s="119"/>
      <c r="GJI39" s="119"/>
      <c r="GJJ39" s="119"/>
      <c r="GJK39" s="119"/>
      <c r="GJL39" s="119"/>
      <c r="GJM39" s="119"/>
      <c r="GJN39" s="119"/>
      <c r="GJO39" s="119"/>
      <c r="GJP39" s="119"/>
      <c r="GJQ39" s="119"/>
      <c r="GJR39" s="119"/>
      <c r="GJS39" s="119"/>
      <c r="GJT39" s="119"/>
      <c r="GJU39" s="119"/>
      <c r="GJV39" s="119"/>
      <c r="GJW39" s="119"/>
      <c r="GJX39" s="119"/>
      <c r="GJY39" s="119"/>
      <c r="GJZ39" s="119"/>
      <c r="GKA39" s="119"/>
      <c r="GKB39" s="119"/>
      <c r="GKC39" s="119"/>
      <c r="GKD39" s="119"/>
      <c r="GKE39" s="119"/>
      <c r="GKF39" s="119"/>
      <c r="GKG39" s="119"/>
      <c r="GKH39" s="119"/>
      <c r="GKI39" s="119"/>
      <c r="GKJ39" s="119"/>
      <c r="GKK39" s="119"/>
      <c r="GKL39" s="119"/>
      <c r="GKM39" s="119"/>
      <c r="GKN39" s="119"/>
      <c r="GKO39" s="119"/>
      <c r="GKP39" s="119"/>
      <c r="GKQ39" s="119"/>
      <c r="GKR39" s="119"/>
      <c r="GKS39" s="119"/>
      <c r="GKT39" s="119"/>
      <c r="GKU39" s="119"/>
      <c r="GKV39" s="119"/>
      <c r="GKW39" s="119"/>
      <c r="GKX39" s="119"/>
      <c r="GKY39" s="119"/>
      <c r="GKZ39" s="119"/>
      <c r="GLA39" s="119"/>
      <c r="GLB39" s="119"/>
      <c r="GLC39" s="119"/>
      <c r="GLD39" s="119"/>
      <c r="GLE39" s="119"/>
      <c r="GLF39" s="119"/>
      <c r="GLG39" s="119"/>
      <c r="GLH39" s="119"/>
      <c r="GLI39" s="119"/>
      <c r="GLJ39" s="119"/>
      <c r="GLK39" s="119"/>
      <c r="GLL39" s="119"/>
      <c r="GLM39" s="119"/>
      <c r="GLN39" s="119"/>
      <c r="GLO39" s="119"/>
      <c r="GLP39" s="119"/>
      <c r="GLQ39" s="119"/>
      <c r="GLR39" s="119"/>
      <c r="GLS39" s="119"/>
      <c r="GLT39" s="119"/>
      <c r="GLU39" s="119"/>
      <c r="GLV39" s="119"/>
      <c r="GLW39" s="119"/>
      <c r="GLX39" s="119"/>
      <c r="GLY39" s="119"/>
      <c r="GLZ39" s="119"/>
      <c r="GMA39" s="119"/>
      <c r="GMB39" s="119"/>
      <c r="GMC39" s="119"/>
      <c r="GMD39" s="119"/>
      <c r="GME39" s="119"/>
      <c r="GMF39" s="119"/>
      <c r="GMG39" s="119"/>
      <c r="GMH39" s="119"/>
      <c r="GMI39" s="119"/>
      <c r="GMJ39" s="119"/>
      <c r="GMK39" s="119"/>
      <c r="GML39" s="119"/>
      <c r="GMM39" s="119"/>
      <c r="GMN39" s="119"/>
      <c r="GMO39" s="119"/>
      <c r="GMP39" s="119"/>
      <c r="GMQ39" s="119"/>
      <c r="GMR39" s="119"/>
      <c r="GMS39" s="119"/>
      <c r="GMT39" s="119"/>
      <c r="GMU39" s="119"/>
      <c r="GMV39" s="119"/>
      <c r="GMW39" s="119"/>
      <c r="GMX39" s="119"/>
      <c r="GMY39" s="119"/>
      <c r="GMZ39" s="119"/>
      <c r="GNA39" s="119"/>
      <c r="GNB39" s="119"/>
      <c r="GNC39" s="119"/>
      <c r="GND39" s="119"/>
      <c r="GNE39" s="119"/>
      <c r="GNF39" s="119"/>
      <c r="GNG39" s="119"/>
      <c r="GNH39" s="119"/>
      <c r="GNI39" s="119"/>
      <c r="GNJ39" s="119"/>
      <c r="GNK39" s="119"/>
      <c r="GNL39" s="119"/>
      <c r="GNM39" s="119"/>
      <c r="GNN39" s="119"/>
      <c r="GNO39" s="119"/>
      <c r="GNP39" s="119"/>
      <c r="GNQ39" s="119"/>
      <c r="GNR39" s="119"/>
      <c r="GNS39" s="119"/>
      <c r="GNT39" s="119"/>
      <c r="GNU39" s="119"/>
      <c r="GNV39" s="119"/>
      <c r="GNW39" s="119"/>
      <c r="GNX39" s="119"/>
      <c r="GNY39" s="119"/>
      <c r="GNZ39" s="119"/>
      <c r="GOA39" s="119"/>
      <c r="GOB39" s="119"/>
      <c r="GOC39" s="119"/>
      <c r="GOD39" s="119"/>
      <c r="GOE39" s="119"/>
      <c r="GOF39" s="119"/>
      <c r="GOG39" s="119"/>
      <c r="GOH39" s="119"/>
      <c r="GOI39" s="119"/>
      <c r="GOJ39" s="119"/>
      <c r="GOK39" s="119"/>
      <c r="GOL39" s="119"/>
      <c r="GOM39" s="119"/>
      <c r="GON39" s="119"/>
      <c r="GOO39" s="119"/>
      <c r="GOP39" s="119"/>
      <c r="GOQ39" s="119"/>
      <c r="GOR39" s="119"/>
      <c r="GOS39" s="119"/>
      <c r="GOT39" s="119"/>
      <c r="GOU39" s="119"/>
      <c r="GOV39" s="119"/>
      <c r="GOW39" s="119"/>
      <c r="GOX39" s="119"/>
      <c r="GOY39" s="119"/>
      <c r="GOZ39" s="119"/>
      <c r="GPA39" s="119"/>
      <c r="GPB39" s="119"/>
      <c r="GPC39" s="119"/>
      <c r="GPD39" s="119"/>
      <c r="GPE39" s="119"/>
      <c r="GPF39" s="119"/>
      <c r="GPG39" s="119"/>
      <c r="GPH39" s="119"/>
      <c r="GPI39" s="119"/>
      <c r="GPJ39" s="119"/>
      <c r="GPK39" s="119"/>
      <c r="GPL39" s="119"/>
      <c r="GPM39" s="119"/>
      <c r="GPN39" s="119"/>
      <c r="GPO39" s="119"/>
      <c r="GPP39" s="119"/>
      <c r="GPQ39" s="119"/>
      <c r="GPR39" s="119"/>
      <c r="GPS39" s="119"/>
      <c r="GPT39" s="119"/>
      <c r="GPU39" s="119"/>
      <c r="GPV39" s="119"/>
      <c r="GPW39" s="119"/>
      <c r="GPX39" s="119"/>
      <c r="GPY39" s="119"/>
      <c r="GPZ39" s="119"/>
      <c r="GQA39" s="119"/>
      <c r="GQB39" s="119"/>
      <c r="GQC39" s="119"/>
      <c r="GQD39" s="119"/>
      <c r="GQE39" s="119"/>
      <c r="GQF39" s="119"/>
      <c r="GQG39" s="119"/>
      <c r="GQH39" s="119"/>
      <c r="GQI39" s="119"/>
      <c r="GQJ39" s="119"/>
      <c r="GQK39" s="119"/>
      <c r="GQL39" s="119"/>
      <c r="GQM39" s="119"/>
      <c r="GQN39" s="119"/>
      <c r="GQO39" s="119"/>
      <c r="GQP39" s="119"/>
      <c r="GQQ39" s="119"/>
      <c r="GQR39" s="119"/>
      <c r="GQS39" s="119"/>
      <c r="GQT39" s="119"/>
      <c r="GQU39" s="119"/>
      <c r="GQV39" s="119"/>
      <c r="GQW39" s="119"/>
      <c r="GQX39" s="119"/>
      <c r="GQY39" s="119"/>
      <c r="GQZ39" s="119"/>
      <c r="GRA39" s="119"/>
      <c r="GRB39" s="119"/>
      <c r="GRC39" s="119"/>
      <c r="GRD39" s="119"/>
      <c r="GRE39" s="119"/>
      <c r="GRF39" s="119"/>
      <c r="GRG39" s="119"/>
      <c r="GRH39" s="119"/>
      <c r="GRI39" s="119"/>
      <c r="GRJ39" s="119"/>
      <c r="GRK39" s="119"/>
      <c r="GRL39" s="119"/>
      <c r="GRM39" s="119"/>
      <c r="GRN39" s="119"/>
      <c r="GRO39" s="119"/>
      <c r="GRP39" s="119"/>
      <c r="GRQ39" s="119"/>
      <c r="GRR39" s="119"/>
      <c r="GRS39" s="119"/>
      <c r="GRT39" s="119"/>
      <c r="GRU39" s="119"/>
      <c r="GRV39" s="119"/>
      <c r="GRW39" s="119"/>
      <c r="GRX39" s="119"/>
      <c r="GRY39" s="119"/>
      <c r="GRZ39" s="119"/>
      <c r="GSA39" s="119"/>
      <c r="GSB39" s="119"/>
      <c r="GSC39" s="119"/>
      <c r="GSD39" s="119"/>
      <c r="GSE39" s="119"/>
      <c r="GSF39" s="119"/>
      <c r="GSG39" s="119"/>
      <c r="GSH39" s="119"/>
      <c r="GSI39" s="119"/>
      <c r="GSJ39" s="119"/>
      <c r="GSK39" s="119"/>
      <c r="GSL39" s="119"/>
      <c r="GSM39" s="119"/>
      <c r="GSN39" s="119"/>
      <c r="GSO39" s="119"/>
      <c r="GSP39" s="119"/>
      <c r="GSQ39" s="119"/>
      <c r="GSR39" s="119"/>
      <c r="GSS39" s="119"/>
      <c r="GST39" s="119"/>
      <c r="GSU39" s="119"/>
      <c r="GSV39" s="119"/>
      <c r="GSW39" s="119"/>
      <c r="GSX39" s="119"/>
      <c r="GSY39" s="119"/>
      <c r="GSZ39" s="119"/>
      <c r="GTA39" s="119"/>
      <c r="GTB39" s="119"/>
      <c r="GTC39" s="119"/>
      <c r="GTD39" s="119"/>
      <c r="GTE39" s="119"/>
      <c r="GTF39" s="119"/>
      <c r="GTG39" s="119"/>
      <c r="GTH39" s="119"/>
      <c r="GTI39" s="119"/>
      <c r="GTJ39" s="119"/>
      <c r="GTK39" s="119"/>
      <c r="GTL39" s="119"/>
      <c r="GTM39" s="119"/>
      <c r="GTN39" s="119"/>
      <c r="GTO39" s="119"/>
      <c r="GTP39" s="119"/>
      <c r="GTQ39" s="119"/>
      <c r="GTR39" s="119"/>
      <c r="GTS39" s="119"/>
      <c r="GTT39" s="119"/>
      <c r="GTU39" s="119"/>
      <c r="GTV39" s="119"/>
      <c r="GTW39" s="119"/>
      <c r="GTX39" s="119"/>
      <c r="GTY39" s="119"/>
      <c r="GTZ39" s="119"/>
      <c r="GUA39" s="119"/>
      <c r="GUB39" s="119"/>
      <c r="GUC39" s="119"/>
      <c r="GUD39" s="119"/>
      <c r="GUE39" s="119"/>
      <c r="GUF39" s="119"/>
      <c r="GUG39" s="119"/>
      <c r="GUH39" s="119"/>
      <c r="GUI39" s="119"/>
      <c r="GUJ39" s="119"/>
      <c r="GUK39" s="119"/>
      <c r="GUL39" s="119"/>
      <c r="GUM39" s="119"/>
      <c r="GUN39" s="119"/>
      <c r="GUO39" s="119"/>
      <c r="GUP39" s="119"/>
      <c r="GUQ39" s="119"/>
      <c r="GUR39" s="119"/>
      <c r="GUS39" s="119"/>
      <c r="GUT39" s="119"/>
      <c r="GUU39" s="119"/>
      <c r="GUV39" s="119"/>
      <c r="GUW39" s="119"/>
      <c r="GUX39" s="119"/>
      <c r="GUY39" s="119"/>
      <c r="GUZ39" s="119"/>
      <c r="GVA39" s="119"/>
      <c r="GVB39" s="119"/>
      <c r="GVC39" s="119"/>
      <c r="GVD39" s="119"/>
      <c r="GVE39" s="119"/>
      <c r="GVF39" s="119"/>
      <c r="GVG39" s="119"/>
      <c r="GVH39" s="119"/>
      <c r="GVI39" s="119"/>
      <c r="GVJ39" s="119"/>
      <c r="GVK39" s="119"/>
      <c r="GVL39" s="119"/>
      <c r="GVM39" s="119"/>
      <c r="GVN39" s="119"/>
      <c r="GVO39" s="119"/>
      <c r="GVP39" s="119"/>
      <c r="GVQ39" s="119"/>
      <c r="GVR39" s="119"/>
      <c r="GVS39" s="119"/>
      <c r="GVT39" s="119"/>
      <c r="GVU39" s="119"/>
      <c r="GVV39" s="119"/>
      <c r="GVW39" s="119"/>
      <c r="GVX39" s="119"/>
      <c r="GVY39" s="119"/>
      <c r="GVZ39" s="119"/>
      <c r="GWA39" s="119"/>
      <c r="GWB39" s="119"/>
      <c r="GWC39" s="119"/>
      <c r="GWD39" s="119"/>
      <c r="GWE39" s="119"/>
      <c r="GWF39" s="119"/>
      <c r="GWG39" s="119"/>
      <c r="GWH39" s="119"/>
      <c r="GWI39" s="119"/>
      <c r="GWJ39" s="119"/>
      <c r="GWK39" s="119"/>
      <c r="GWL39" s="119"/>
      <c r="GWM39" s="119"/>
      <c r="GWN39" s="119"/>
      <c r="GWO39" s="119"/>
      <c r="GWP39" s="119"/>
      <c r="GWQ39" s="119"/>
      <c r="GWR39" s="119"/>
      <c r="GWS39" s="119"/>
      <c r="GWT39" s="119"/>
      <c r="GWU39" s="119"/>
      <c r="GWV39" s="119"/>
      <c r="GWW39" s="119"/>
      <c r="GWX39" s="119"/>
      <c r="GWY39" s="119"/>
      <c r="GWZ39" s="119"/>
      <c r="GXA39" s="119"/>
      <c r="GXB39" s="119"/>
      <c r="GXC39" s="119"/>
      <c r="GXD39" s="119"/>
      <c r="GXE39" s="119"/>
      <c r="GXF39" s="119"/>
      <c r="GXG39" s="119"/>
      <c r="GXH39" s="119"/>
      <c r="GXI39" s="119"/>
      <c r="GXJ39" s="119"/>
      <c r="GXK39" s="119"/>
      <c r="GXL39" s="119"/>
      <c r="GXM39" s="119"/>
      <c r="GXN39" s="119"/>
      <c r="GXO39" s="119"/>
      <c r="GXP39" s="119"/>
      <c r="GXQ39" s="119"/>
      <c r="GXR39" s="119"/>
      <c r="GXS39" s="119"/>
      <c r="GXT39" s="119"/>
      <c r="GXU39" s="119"/>
      <c r="GXV39" s="119"/>
      <c r="GXW39" s="119"/>
      <c r="GXX39" s="119"/>
      <c r="GXY39" s="119"/>
      <c r="GXZ39" s="119"/>
      <c r="GYA39" s="119"/>
      <c r="GYB39" s="119"/>
      <c r="GYC39" s="119"/>
      <c r="GYD39" s="119"/>
      <c r="GYE39" s="119"/>
      <c r="GYF39" s="119"/>
      <c r="GYG39" s="119"/>
      <c r="GYH39" s="119"/>
      <c r="GYI39" s="119"/>
      <c r="GYJ39" s="119"/>
      <c r="GYK39" s="119"/>
      <c r="GYL39" s="119"/>
      <c r="GYM39" s="119"/>
      <c r="GYN39" s="119"/>
      <c r="GYO39" s="119"/>
      <c r="GYP39" s="119"/>
      <c r="GYQ39" s="119"/>
      <c r="GYR39" s="119"/>
      <c r="GYS39" s="119"/>
      <c r="GYT39" s="119"/>
      <c r="GYU39" s="119"/>
      <c r="GYV39" s="119"/>
      <c r="GYW39" s="119"/>
      <c r="GYX39" s="119"/>
      <c r="GYY39" s="119"/>
      <c r="GYZ39" s="119"/>
      <c r="GZA39" s="119"/>
      <c r="GZB39" s="119"/>
      <c r="GZC39" s="119"/>
      <c r="GZD39" s="119"/>
      <c r="GZE39" s="119"/>
      <c r="GZF39" s="119"/>
      <c r="GZG39" s="119"/>
      <c r="GZH39" s="119"/>
      <c r="GZI39" s="119"/>
      <c r="GZJ39" s="119"/>
      <c r="GZK39" s="119"/>
      <c r="GZL39" s="119"/>
      <c r="GZM39" s="119"/>
      <c r="GZN39" s="119"/>
      <c r="GZO39" s="119"/>
      <c r="GZP39" s="119"/>
      <c r="GZQ39" s="119"/>
      <c r="GZR39" s="119"/>
      <c r="GZS39" s="119"/>
      <c r="GZT39" s="119"/>
      <c r="GZU39" s="119"/>
      <c r="GZV39" s="119"/>
      <c r="GZW39" s="119"/>
      <c r="GZX39" s="119"/>
      <c r="GZY39" s="119"/>
      <c r="GZZ39" s="119"/>
      <c r="HAA39" s="119"/>
      <c r="HAB39" s="119"/>
      <c r="HAC39" s="119"/>
      <c r="HAD39" s="119"/>
      <c r="HAE39" s="119"/>
      <c r="HAF39" s="119"/>
      <c r="HAG39" s="119"/>
      <c r="HAH39" s="119"/>
      <c r="HAI39" s="119"/>
      <c r="HAJ39" s="119"/>
      <c r="HAK39" s="119"/>
      <c r="HAL39" s="119"/>
      <c r="HAM39" s="119"/>
      <c r="HAN39" s="119"/>
      <c r="HAO39" s="119"/>
      <c r="HAP39" s="119"/>
      <c r="HAQ39" s="119"/>
      <c r="HAR39" s="119"/>
      <c r="HAS39" s="119"/>
      <c r="HAT39" s="119"/>
      <c r="HAU39" s="119"/>
      <c r="HAV39" s="119"/>
      <c r="HAW39" s="119"/>
      <c r="HAX39" s="119"/>
      <c r="HAY39" s="119"/>
      <c r="HAZ39" s="119"/>
      <c r="HBA39" s="119"/>
      <c r="HBB39" s="119"/>
      <c r="HBC39" s="119"/>
      <c r="HBD39" s="119"/>
      <c r="HBE39" s="119"/>
      <c r="HBF39" s="119"/>
      <c r="HBG39" s="119"/>
      <c r="HBH39" s="119"/>
      <c r="HBI39" s="119"/>
      <c r="HBJ39" s="119"/>
      <c r="HBK39" s="119"/>
      <c r="HBL39" s="119"/>
      <c r="HBM39" s="119"/>
      <c r="HBN39" s="119"/>
      <c r="HBO39" s="119"/>
      <c r="HBP39" s="119"/>
      <c r="HBQ39" s="119"/>
      <c r="HBR39" s="119"/>
      <c r="HBS39" s="119"/>
      <c r="HBT39" s="119"/>
      <c r="HBU39" s="119"/>
      <c r="HBV39" s="119"/>
      <c r="HBW39" s="119"/>
      <c r="HBX39" s="119"/>
      <c r="HBY39" s="119"/>
      <c r="HBZ39" s="119"/>
      <c r="HCA39" s="119"/>
      <c r="HCB39" s="119"/>
      <c r="HCC39" s="119"/>
      <c r="HCD39" s="119"/>
      <c r="HCE39" s="119"/>
      <c r="HCF39" s="119"/>
      <c r="HCG39" s="119"/>
      <c r="HCH39" s="119"/>
      <c r="HCI39" s="119"/>
      <c r="HCJ39" s="119"/>
      <c r="HCK39" s="119"/>
      <c r="HCL39" s="119"/>
      <c r="HCM39" s="119"/>
      <c r="HCN39" s="119"/>
      <c r="HCO39" s="119"/>
      <c r="HCP39" s="119"/>
      <c r="HCQ39" s="119"/>
      <c r="HCR39" s="119"/>
      <c r="HCS39" s="119"/>
      <c r="HCT39" s="119"/>
      <c r="HCU39" s="119"/>
      <c r="HCV39" s="119"/>
      <c r="HCW39" s="119"/>
      <c r="HCX39" s="119"/>
      <c r="HCY39" s="119"/>
      <c r="HCZ39" s="119"/>
      <c r="HDA39" s="119"/>
      <c r="HDB39" s="119"/>
      <c r="HDC39" s="119"/>
      <c r="HDD39" s="119"/>
      <c r="HDE39" s="119"/>
      <c r="HDF39" s="119"/>
      <c r="HDG39" s="119"/>
      <c r="HDH39" s="119"/>
      <c r="HDI39" s="119"/>
      <c r="HDJ39" s="119"/>
      <c r="HDK39" s="119"/>
      <c r="HDL39" s="119"/>
      <c r="HDM39" s="119"/>
      <c r="HDN39" s="119"/>
      <c r="HDO39" s="119"/>
      <c r="HDP39" s="119"/>
      <c r="HDQ39" s="119"/>
      <c r="HDR39" s="119"/>
      <c r="HDS39" s="119"/>
      <c r="HDT39" s="119"/>
      <c r="HDU39" s="119"/>
      <c r="HDV39" s="119"/>
      <c r="HDW39" s="119"/>
      <c r="HDX39" s="119"/>
      <c r="HDY39" s="119"/>
      <c r="HDZ39" s="119"/>
      <c r="HEA39" s="119"/>
      <c r="HEB39" s="119"/>
      <c r="HEC39" s="119"/>
      <c r="HED39" s="119"/>
      <c r="HEE39" s="119"/>
      <c r="HEF39" s="119"/>
      <c r="HEG39" s="119"/>
      <c r="HEH39" s="119"/>
      <c r="HEI39" s="119"/>
      <c r="HEJ39" s="119"/>
      <c r="HEK39" s="119"/>
      <c r="HEL39" s="119"/>
      <c r="HEM39" s="119"/>
      <c r="HEN39" s="119"/>
      <c r="HEO39" s="119"/>
      <c r="HEP39" s="119"/>
      <c r="HEQ39" s="119"/>
      <c r="HER39" s="119"/>
      <c r="HES39" s="119"/>
      <c r="HET39" s="119"/>
      <c r="HEU39" s="119"/>
      <c r="HEV39" s="119"/>
      <c r="HEW39" s="119"/>
      <c r="HEX39" s="119"/>
      <c r="HEY39" s="119"/>
      <c r="HEZ39" s="119"/>
      <c r="HFA39" s="119"/>
      <c r="HFB39" s="119"/>
      <c r="HFC39" s="119"/>
      <c r="HFD39" s="119"/>
      <c r="HFE39" s="119"/>
      <c r="HFF39" s="119"/>
      <c r="HFG39" s="119"/>
      <c r="HFH39" s="119"/>
      <c r="HFI39" s="119"/>
      <c r="HFJ39" s="119"/>
      <c r="HFK39" s="119"/>
      <c r="HFL39" s="119"/>
      <c r="HFM39" s="119"/>
      <c r="HFN39" s="119"/>
      <c r="HFO39" s="119"/>
      <c r="HFP39" s="119"/>
      <c r="HFQ39" s="119"/>
      <c r="HFR39" s="119"/>
      <c r="HFS39" s="119"/>
      <c r="HFT39" s="119"/>
      <c r="HFU39" s="119"/>
      <c r="HFV39" s="119"/>
      <c r="HFW39" s="119"/>
      <c r="HFX39" s="119"/>
      <c r="HFY39" s="119"/>
      <c r="HFZ39" s="119"/>
      <c r="HGA39" s="119"/>
      <c r="HGB39" s="119"/>
      <c r="HGC39" s="119"/>
      <c r="HGD39" s="119"/>
      <c r="HGE39" s="119"/>
      <c r="HGF39" s="119"/>
      <c r="HGG39" s="119"/>
      <c r="HGH39" s="119"/>
      <c r="HGI39" s="119"/>
      <c r="HGJ39" s="119"/>
      <c r="HGK39" s="119"/>
      <c r="HGL39" s="119"/>
      <c r="HGM39" s="119"/>
      <c r="HGN39" s="119"/>
      <c r="HGO39" s="119"/>
      <c r="HGP39" s="119"/>
      <c r="HGQ39" s="119"/>
      <c r="HGR39" s="119"/>
      <c r="HGS39" s="119"/>
      <c r="HGT39" s="119"/>
      <c r="HGU39" s="119"/>
      <c r="HGV39" s="119"/>
      <c r="HGW39" s="119"/>
      <c r="HGX39" s="119"/>
      <c r="HGY39" s="119"/>
      <c r="HGZ39" s="119"/>
      <c r="HHA39" s="119"/>
      <c r="HHB39" s="119"/>
      <c r="HHC39" s="119"/>
      <c r="HHD39" s="119"/>
      <c r="HHE39" s="119"/>
      <c r="HHF39" s="119"/>
      <c r="HHG39" s="119"/>
      <c r="HHH39" s="119"/>
      <c r="HHI39" s="119"/>
      <c r="HHJ39" s="119"/>
      <c r="HHK39" s="119"/>
      <c r="HHL39" s="119"/>
      <c r="HHM39" s="119"/>
      <c r="HHN39" s="119"/>
      <c r="HHO39" s="119"/>
      <c r="HHP39" s="119"/>
      <c r="HHQ39" s="119"/>
      <c r="HHR39" s="119"/>
      <c r="HHS39" s="119"/>
      <c r="HHT39" s="119"/>
      <c r="HHU39" s="119"/>
      <c r="HHV39" s="119"/>
      <c r="HHW39" s="119"/>
      <c r="HHX39" s="119"/>
      <c r="HHY39" s="119"/>
      <c r="HHZ39" s="119"/>
      <c r="HIA39" s="119"/>
      <c r="HIB39" s="119"/>
      <c r="HIC39" s="119"/>
      <c r="HID39" s="119"/>
      <c r="HIE39" s="119"/>
      <c r="HIF39" s="119"/>
      <c r="HIG39" s="119"/>
      <c r="HIH39" s="119"/>
      <c r="HII39" s="119"/>
      <c r="HIJ39" s="119"/>
      <c r="HIK39" s="119"/>
      <c r="HIL39" s="119"/>
      <c r="HIM39" s="119"/>
      <c r="HIN39" s="119"/>
      <c r="HIO39" s="119"/>
      <c r="HIP39" s="119"/>
      <c r="HIQ39" s="119"/>
      <c r="HIR39" s="119"/>
      <c r="HIS39" s="119"/>
      <c r="HIT39" s="119"/>
      <c r="HIU39" s="119"/>
      <c r="HIV39" s="119"/>
      <c r="HIW39" s="119"/>
      <c r="HIX39" s="119"/>
      <c r="HIY39" s="119"/>
      <c r="HIZ39" s="119"/>
      <c r="HJA39" s="119"/>
      <c r="HJB39" s="119"/>
      <c r="HJC39" s="119"/>
      <c r="HJD39" s="119"/>
      <c r="HJE39" s="119"/>
      <c r="HJF39" s="119"/>
      <c r="HJG39" s="119"/>
      <c r="HJH39" s="119"/>
      <c r="HJI39" s="119"/>
      <c r="HJJ39" s="119"/>
      <c r="HJK39" s="119"/>
      <c r="HJL39" s="119"/>
      <c r="HJM39" s="119"/>
      <c r="HJN39" s="119"/>
      <c r="HJO39" s="119"/>
      <c r="HJP39" s="119"/>
      <c r="HJQ39" s="119"/>
      <c r="HJR39" s="119"/>
      <c r="HJS39" s="119"/>
      <c r="HJT39" s="119"/>
      <c r="HJU39" s="119"/>
      <c r="HJV39" s="119"/>
      <c r="HJW39" s="119"/>
      <c r="HJX39" s="119"/>
      <c r="HJY39" s="119"/>
      <c r="HJZ39" s="119"/>
      <c r="HKA39" s="119"/>
      <c r="HKB39" s="119"/>
      <c r="HKC39" s="119"/>
      <c r="HKD39" s="119"/>
      <c r="HKE39" s="119"/>
      <c r="HKF39" s="119"/>
      <c r="HKG39" s="119"/>
      <c r="HKH39" s="119"/>
      <c r="HKI39" s="119"/>
      <c r="HKJ39" s="119"/>
      <c r="HKK39" s="119"/>
      <c r="HKL39" s="119"/>
      <c r="HKM39" s="119"/>
      <c r="HKN39" s="119"/>
      <c r="HKO39" s="119"/>
      <c r="HKP39" s="119"/>
      <c r="HKQ39" s="119"/>
      <c r="HKR39" s="119"/>
      <c r="HKS39" s="119"/>
      <c r="HKT39" s="119"/>
      <c r="HKU39" s="119"/>
      <c r="HKV39" s="119"/>
      <c r="HKW39" s="119"/>
      <c r="HKX39" s="119"/>
      <c r="HKY39" s="119"/>
      <c r="HKZ39" s="119"/>
      <c r="HLA39" s="119"/>
      <c r="HLB39" s="119"/>
      <c r="HLC39" s="119"/>
      <c r="HLD39" s="119"/>
      <c r="HLE39" s="119"/>
      <c r="HLF39" s="119"/>
      <c r="HLG39" s="119"/>
      <c r="HLH39" s="119"/>
      <c r="HLI39" s="119"/>
      <c r="HLJ39" s="119"/>
      <c r="HLK39" s="119"/>
      <c r="HLL39" s="119"/>
      <c r="HLM39" s="119"/>
      <c r="HLN39" s="119"/>
      <c r="HLO39" s="119"/>
      <c r="HLP39" s="119"/>
      <c r="HLQ39" s="119"/>
      <c r="HLR39" s="119"/>
      <c r="HLS39" s="119"/>
      <c r="HLT39" s="119"/>
      <c r="HLU39" s="119"/>
      <c r="HLV39" s="119"/>
      <c r="HLW39" s="119"/>
      <c r="HLX39" s="119"/>
      <c r="HLY39" s="119"/>
      <c r="HLZ39" s="119"/>
      <c r="HMA39" s="119"/>
      <c r="HMB39" s="119"/>
      <c r="HMC39" s="119"/>
      <c r="HMD39" s="119"/>
      <c r="HME39" s="119"/>
      <c r="HMF39" s="119"/>
      <c r="HMG39" s="119"/>
      <c r="HMH39" s="119"/>
      <c r="HMI39" s="119"/>
      <c r="HMJ39" s="119"/>
      <c r="HMK39" s="119"/>
      <c r="HML39" s="119"/>
      <c r="HMM39" s="119"/>
      <c r="HMN39" s="119"/>
      <c r="HMO39" s="119"/>
      <c r="HMP39" s="119"/>
      <c r="HMQ39" s="119"/>
      <c r="HMR39" s="119"/>
      <c r="HMS39" s="119"/>
      <c r="HMT39" s="119"/>
      <c r="HMU39" s="119"/>
      <c r="HMV39" s="119"/>
      <c r="HMW39" s="119"/>
      <c r="HMX39" s="119"/>
      <c r="HMY39" s="119"/>
      <c r="HMZ39" s="119"/>
      <c r="HNA39" s="119"/>
      <c r="HNB39" s="119"/>
      <c r="HNC39" s="119"/>
      <c r="HND39" s="119"/>
      <c r="HNE39" s="119"/>
      <c r="HNF39" s="119"/>
      <c r="HNG39" s="119"/>
      <c r="HNH39" s="119"/>
      <c r="HNI39" s="119"/>
      <c r="HNJ39" s="119"/>
      <c r="HNK39" s="119"/>
      <c r="HNL39" s="119"/>
      <c r="HNM39" s="119"/>
      <c r="HNN39" s="119"/>
      <c r="HNO39" s="119"/>
      <c r="HNP39" s="119"/>
      <c r="HNQ39" s="119"/>
      <c r="HNR39" s="119"/>
      <c r="HNS39" s="119"/>
      <c r="HNT39" s="119"/>
      <c r="HNU39" s="119"/>
      <c r="HNV39" s="119"/>
      <c r="HNW39" s="119"/>
      <c r="HNX39" s="119"/>
      <c r="HNY39" s="119"/>
      <c r="HNZ39" s="119"/>
      <c r="HOA39" s="119"/>
      <c r="HOB39" s="119"/>
      <c r="HOC39" s="119"/>
      <c r="HOD39" s="119"/>
      <c r="HOE39" s="119"/>
      <c r="HOF39" s="119"/>
      <c r="HOG39" s="119"/>
      <c r="HOH39" s="119"/>
      <c r="HOI39" s="119"/>
      <c r="HOJ39" s="119"/>
      <c r="HOK39" s="119"/>
      <c r="HOL39" s="119"/>
      <c r="HOM39" s="119"/>
      <c r="HON39" s="119"/>
      <c r="HOO39" s="119"/>
      <c r="HOP39" s="119"/>
      <c r="HOQ39" s="119"/>
      <c r="HOR39" s="119"/>
      <c r="HOS39" s="119"/>
      <c r="HOT39" s="119"/>
      <c r="HOU39" s="119"/>
      <c r="HOV39" s="119"/>
      <c r="HOW39" s="119"/>
      <c r="HOX39" s="119"/>
      <c r="HOY39" s="119"/>
      <c r="HOZ39" s="119"/>
      <c r="HPA39" s="119"/>
      <c r="HPB39" s="119"/>
      <c r="HPC39" s="119"/>
      <c r="HPD39" s="119"/>
      <c r="HPE39" s="119"/>
      <c r="HPF39" s="119"/>
      <c r="HPG39" s="119"/>
      <c r="HPH39" s="119"/>
      <c r="HPI39" s="119"/>
      <c r="HPJ39" s="119"/>
      <c r="HPK39" s="119"/>
      <c r="HPL39" s="119"/>
      <c r="HPM39" s="119"/>
      <c r="HPN39" s="119"/>
      <c r="HPO39" s="119"/>
      <c r="HPP39" s="119"/>
      <c r="HPQ39" s="119"/>
      <c r="HPR39" s="119"/>
      <c r="HPS39" s="119"/>
      <c r="HPT39" s="119"/>
      <c r="HPU39" s="119"/>
      <c r="HPV39" s="119"/>
      <c r="HPW39" s="119"/>
      <c r="HPX39" s="119"/>
      <c r="HPY39" s="119"/>
      <c r="HPZ39" s="119"/>
      <c r="HQA39" s="119"/>
      <c r="HQB39" s="119"/>
      <c r="HQC39" s="119"/>
      <c r="HQD39" s="119"/>
      <c r="HQE39" s="119"/>
      <c r="HQF39" s="119"/>
      <c r="HQG39" s="119"/>
      <c r="HQH39" s="119"/>
      <c r="HQI39" s="119"/>
      <c r="HQJ39" s="119"/>
      <c r="HQK39" s="119"/>
      <c r="HQL39" s="119"/>
      <c r="HQM39" s="119"/>
      <c r="HQN39" s="119"/>
      <c r="HQO39" s="119"/>
      <c r="HQP39" s="119"/>
      <c r="HQQ39" s="119"/>
      <c r="HQR39" s="119"/>
      <c r="HQS39" s="119"/>
      <c r="HQT39" s="119"/>
      <c r="HQU39" s="119"/>
      <c r="HQV39" s="119"/>
      <c r="HQW39" s="119"/>
      <c r="HQX39" s="119"/>
      <c r="HQY39" s="119"/>
      <c r="HQZ39" s="119"/>
      <c r="HRA39" s="119"/>
      <c r="HRB39" s="119"/>
      <c r="HRC39" s="119"/>
      <c r="HRD39" s="119"/>
      <c r="HRE39" s="119"/>
      <c r="HRF39" s="119"/>
      <c r="HRG39" s="119"/>
      <c r="HRH39" s="119"/>
      <c r="HRI39" s="119"/>
      <c r="HRJ39" s="119"/>
      <c r="HRK39" s="119"/>
      <c r="HRL39" s="119"/>
      <c r="HRM39" s="119"/>
      <c r="HRN39" s="119"/>
      <c r="HRO39" s="119"/>
      <c r="HRP39" s="119"/>
      <c r="HRQ39" s="119"/>
      <c r="HRR39" s="119"/>
      <c r="HRS39" s="119"/>
      <c r="HRT39" s="119"/>
      <c r="HRU39" s="119"/>
      <c r="HRV39" s="119"/>
      <c r="HRW39" s="119"/>
      <c r="HRX39" s="119"/>
      <c r="HRY39" s="119"/>
      <c r="HRZ39" s="119"/>
      <c r="HSA39" s="119"/>
      <c r="HSB39" s="119"/>
      <c r="HSC39" s="119"/>
      <c r="HSD39" s="119"/>
      <c r="HSE39" s="119"/>
      <c r="HSF39" s="119"/>
      <c r="HSG39" s="119"/>
      <c r="HSH39" s="119"/>
      <c r="HSI39" s="119"/>
      <c r="HSJ39" s="119"/>
      <c r="HSK39" s="119"/>
      <c r="HSL39" s="119"/>
      <c r="HSM39" s="119"/>
      <c r="HSN39" s="119"/>
      <c r="HSO39" s="119"/>
      <c r="HSP39" s="119"/>
      <c r="HSQ39" s="119"/>
      <c r="HSR39" s="119"/>
      <c r="HSS39" s="119"/>
      <c r="HST39" s="119"/>
      <c r="HSU39" s="119"/>
      <c r="HSV39" s="119"/>
      <c r="HSW39" s="119"/>
      <c r="HSX39" s="119"/>
      <c r="HSY39" s="119"/>
      <c r="HSZ39" s="119"/>
      <c r="HTA39" s="119"/>
      <c r="HTB39" s="119"/>
      <c r="HTC39" s="119"/>
      <c r="HTD39" s="119"/>
      <c r="HTE39" s="119"/>
      <c r="HTF39" s="119"/>
      <c r="HTG39" s="119"/>
      <c r="HTH39" s="119"/>
      <c r="HTI39" s="119"/>
      <c r="HTJ39" s="119"/>
      <c r="HTK39" s="119"/>
      <c r="HTL39" s="119"/>
      <c r="HTM39" s="119"/>
      <c r="HTN39" s="119"/>
      <c r="HTO39" s="119"/>
      <c r="HTP39" s="119"/>
      <c r="HTQ39" s="119"/>
      <c r="HTR39" s="119"/>
      <c r="HTS39" s="119"/>
      <c r="HTT39" s="119"/>
      <c r="HTU39" s="119"/>
      <c r="HTV39" s="119"/>
      <c r="HTW39" s="119"/>
      <c r="HTX39" s="119"/>
      <c r="HTY39" s="119"/>
      <c r="HTZ39" s="119"/>
      <c r="HUA39" s="119"/>
      <c r="HUB39" s="119"/>
      <c r="HUC39" s="119"/>
      <c r="HUD39" s="119"/>
      <c r="HUE39" s="119"/>
      <c r="HUF39" s="119"/>
      <c r="HUG39" s="119"/>
      <c r="HUH39" s="119"/>
      <c r="HUI39" s="119"/>
      <c r="HUJ39" s="119"/>
      <c r="HUK39" s="119"/>
      <c r="HUL39" s="119"/>
      <c r="HUM39" s="119"/>
      <c r="HUN39" s="119"/>
      <c r="HUO39" s="119"/>
      <c r="HUP39" s="119"/>
      <c r="HUQ39" s="119"/>
      <c r="HUR39" s="119"/>
      <c r="HUS39" s="119"/>
      <c r="HUT39" s="119"/>
      <c r="HUU39" s="119"/>
      <c r="HUV39" s="119"/>
      <c r="HUW39" s="119"/>
      <c r="HUX39" s="119"/>
      <c r="HUY39" s="119"/>
      <c r="HUZ39" s="119"/>
      <c r="HVA39" s="119"/>
      <c r="HVB39" s="119"/>
      <c r="HVC39" s="119"/>
      <c r="HVD39" s="119"/>
      <c r="HVE39" s="119"/>
      <c r="HVF39" s="119"/>
      <c r="HVG39" s="119"/>
      <c r="HVH39" s="119"/>
      <c r="HVI39" s="119"/>
      <c r="HVJ39" s="119"/>
      <c r="HVK39" s="119"/>
      <c r="HVL39" s="119"/>
      <c r="HVM39" s="119"/>
      <c r="HVN39" s="119"/>
      <c r="HVO39" s="119"/>
      <c r="HVP39" s="119"/>
      <c r="HVQ39" s="119"/>
      <c r="HVR39" s="119"/>
      <c r="HVS39" s="119"/>
      <c r="HVT39" s="119"/>
      <c r="HVU39" s="119"/>
      <c r="HVV39" s="119"/>
      <c r="HVW39" s="119"/>
      <c r="HVX39" s="119"/>
      <c r="HVY39" s="119"/>
      <c r="HVZ39" s="119"/>
      <c r="HWA39" s="119"/>
      <c r="HWB39" s="119"/>
      <c r="HWC39" s="119"/>
      <c r="HWD39" s="119"/>
      <c r="HWE39" s="119"/>
      <c r="HWF39" s="119"/>
      <c r="HWG39" s="119"/>
      <c r="HWH39" s="119"/>
      <c r="HWI39" s="119"/>
      <c r="HWJ39" s="119"/>
      <c r="HWK39" s="119"/>
      <c r="HWL39" s="119"/>
      <c r="HWM39" s="119"/>
      <c r="HWN39" s="119"/>
      <c r="HWO39" s="119"/>
      <c r="HWP39" s="119"/>
      <c r="HWQ39" s="119"/>
      <c r="HWR39" s="119"/>
      <c r="HWS39" s="119"/>
      <c r="HWT39" s="119"/>
      <c r="HWU39" s="119"/>
      <c r="HWV39" s="119"/>
      <c r="HWW39" s="119"/>
      <c r="HWX39" s="119"/>
      <c r="HWY39" s="119"/>
      <c r="HWZ39" s="119"/>
      <c r="HXA39" s="119"/>
      <c r="HXB39" s="119"/>
      <c r="HXC39" s="119"/>
      <c r="HXD39" s="119"/>
      <c r="HXE39" s="119"/>
      <c r="HXF39" s="119"/>
      <c r="HXG39" s="119"/>
      <c r="HXH39" s="119"/>
      <c r="HXI39" s="119"/>
      <c r="HXJ39" s="119"/>
      <c r="HXK39" s="119"/>
      <c r="HXL39" s="119"/>
      <c r="HXM39" s="119"/>
      <c r="HXN39" s="119"/>
      <c r="HXO39" s="119"/>
      <c r="HXP39" s="119"/>
      <c r="HXQ39" s="119"/>
      <c r="HXR39" s="119"/>
      <c r="HXS39" s="119"/>
      <c r="HXT39" s="119"/>
      <c r="HXU39" s="119"/>
      <c r="HXV39" s="119"/>
      <c r="HXW39" s="119"/>
      <c r="HXX39" s="119"/>
      <c r="HXY39" s="119"/>
      <c r="HXZ39" s="119"/>
      <c r="HYA39" s="119"/>
      <c r="HYB39" s="119"/>
      <c r="HYC39" s="119"/>
      <c r="HYD39" s="119"/>
      <c r="HYE39" s="119"/>
      <c r="HYF39" s="119"/>
      <c r="HYG39" s="119"/>
      <c r="HYH39" s="119"/>
      <c r="HYI39" s="119"/>
      <c r="HYJ39" s="119"/>
      <c r="HYK39" s="119"/>
      <c r="HYL39" s="119"/>
      <c r="HYM39" s="119"/>
      <c r="HYN39" s="119"/>
      <c r="HYO39" s="119"/>
      <c r="HYP39" s="119"/>
      <c r="HYQ39" s="119"/>
      <c r="HYR39" s="119"/>
      <c r="HYS39" s="119"/>
      <c r="HYT39" s="119"/>
      <c r="HYU39" s="119"/>
      <c r="HYV39" s="119"/>
      <c r="HYW39" s="119"/>
      <c r="HYX39" s="119"/>
      <c r="HYY39" s="119"/>
      <c r="HYZ39" s="119"/>
      <c r="HZA39" s="119"/>
      <c r="HZB39" s="119"/>
      <c r="HZC39" s="119"/>
      <c r="HZD39" s="119"/>
      <c r="HZE39" s="119"/>
      <c r="HZF39" s="119"/>
      <c r="HZG39" s="119"/>
      <c r="HZH39" s="119"/>
      <c r="HZI39" s="119"/>
      <c r="HZJ39" s="119"/>
      <c r="HZK39" s="119"/>
      <c r="HZL39" s="119"/>
      <c r="HZM39" s="119"/>
      <c r="HZN39" s="119"/>
      <c r="HZO39" s="119"/>
      <c r="HZP39" s="119"/>
      <c r="HZQ39" s="119"/>
      <c r="HZR39" s="119"/>
      <c r="HZS39" s="119"/>
      <c r="HZT39" s="119"/>
      <c r="HZU39" s="119"/>
      <c r="HZV39" s="119"/>
      <c r="HZW39" s="119"/>
      <c r="HZX39" s="119"/>
      <c r="HZY39" s="119"/>
      <c r="HZZ39" s="119"/>
      <c r="IAA39" s="119"/>
      <c r="IAB39" s="119"/>
      <c r="IAC39" s="119"/>
      <c r="IAD39" s="119"/>
      <c r="IAE39" s="119"/>
      <c r="IAF39" s="119"/>
      <c r="IAG39" s="119"/>
      <c r="IAH39" s="119"/>
      <c r="IAI39" s="119"/>
      <c r="IAJ39" s="119"/>
      <c r="IAK39" s="119"/>
      <c r="IAL39" s="119"/>
      <c r="IAM39" s="119"/>
      <c r="IAN39" s="119"/>
      <c r="IAO39" s="119"/>
      <c r="IAP39" s="119"/>
      <c r="IAQ39" s="119"/>
      <c r="IAR39" s="119"/>
      <c r="IAS39" s="119"/>
      <c r="IAT39" s="119"/>
      <c r="IAU39" s="119"/>
      <c r="IAV39" s="119"/>
      <c r="IAW39" s="119"/>
      <c r="IAX39" s="119"/>
      <c r="IAY39" s="119"/>
      <c r="IAZ39" s="119"/>
      <c r="IBA39" s="119"/>
      <c r="IBB39" s="119"/>
      <c r="IBC39" s="119"/>
      <c r="IBD39" s="119"/>
      <c r="IBE39" s="119"/>
      <c r="IBF39" s="119"/>
      <c r="IBG39" s="119"/>
      <c r="IBH39" s="119"/>
      <c r="IBI39" s="119"/>
      <c r="IBJ39" s="119"/>
      <c r="IBK39" s="119"/>
      <c r="IBL39" s="119"/>
      <c r="IBM39" s="119"/>
      <c r="IBN39" s="119"/>
      <c r="IBO39" s="119"/>
      <c r="IBP39" s="119"/>
      <c r="IBQ39" s="119"/>
      <c r="IBR39" s="119"/>
      <c r="IBS39" s="119"/>
      <c r="IBT39" s="119"/>
      <c r="IBU39" s="119"/>
      <c r="IBV39" s="119"/>
      <c r="IBW39" s="119"/>
      <c r="IBX39" s="119"/>
      <c r="IBY39" s="119"/>
      <c r="IBZ39" s="119"/>
      <c r="ICA39" s="119"/>
      <c r="ICB39" s="119"/>
      <c r="ICC39" s="119"/>
      <c r="ICD39" s="119"/>
      <c r="ICE39" s="119"/>
      <c r="ICF39" s="119"/>
      <c r="ICG39" s="119"/>
      <c r="ICH39" s="119"/>
      <c r="ICI39" s="119"/>
      <c r="ICJ39" s="119"/>
      <c r="ICK39" s="119"/>
      <c r="ICL39" s="119"/>
      <c r="ICM39" s="119"/>
      <c r="ICN39" s="119"/>
      <c r="ICO39" s="119"/>
      <c r="ICP39" s="119"/>
      <c r="ICQ39" s="119"/>
      <c r="ICR39" s="119"/>
      <c r="ICS39" s="119"/>
      <c r="ICT39" s="119"/>
      <c r="ICU39" s="119"/>
      <c r="ICV39" s="119"/>
      <c r="ICW39" s="119"/>
      <c r="ICX39" s="119"/>
      <c r="ICY39" s="119"/>
      <c r="ICZ39" s="119"/>
      <c r="IDA39" s="119"/>
      <c r="IDB39" s="119"/>
      <c r="IDC39" s="119"/>
      <c r="IDD39" s="119"/>
      <c r="IDE39" s="119"/>
      <c r="IDF39" s="119"/>
      <c r="IDG39" s="119"/>
      <c r="IDH39" s="119"/>
      <c r="IDI39" s="119"/>
      <c r="IDJ39" s="119"/>
      <c r="IDK39" s="119"/>
      <c r="IDL39" s="119"/>
      <c r="IDM39" s="119"/>
      <c r="IDN39" s="119"/>
      <c r="IDO39" s="119"/>
      <c r="IDP39" s="119"/>
      <c r="IDQ39" s="119"/>
      <c r="IDR39" s="119"/>
      <c r="IDS39" s="119"/>
      <c r="IDT39" s="119"/>
      <c r="IDU39" s="119"/>
      <c r="IDV39" s="119"/>
      <c r="IDW39" s="119"/>
      <c r="IDX39" s="119"/>
      <c r="IDY39" s="119"/>
      <c r="IDZ39" s="119"/>
      <c r="IEA39" s="119"/>
      <c r="IEB39" s="119"/>
      <c r="IEC39" s="119"/>
      <c r="IED39" s="119"/>
      <c r="IEE39" s="119"/>
      <c r="IEF39" s="119"/>
      <c r="IEG39" s="119"/>
      <c r="IEH39" s="119"/>
      <c r="IEI39" s="119"/>
      <c r="IEJ39" s="119"/>
      <c r="IEK39" s="119"/>
      <c r="IEL39" s="119"/>
      <c r="IEM39" s="119"/>
      <c r="IEN39" s="119"/>
      <c r="IEO39" s="119"/>
      <c r="IEP39" s="119"/>
      <c r="IEQ39" s="119"/>
      <c r="IER39" s="119"/>
      <c r="IES39" s="119"/>
      <c r="IET39" s="119"/>
      <c r="IEU39" s="119"/>
      <c r="IEV39" s="119"/>
      <c r="IEW39" s="119"/>
      <c r="IEX39" s="119"/>
      <c r="IEY39" s="119"/>
      <c r="IEZ39" s="119"/>
      <c r="IFA39" s="119"/>
      <c r="IFB39" s="119"/>
      <c r="IFC39" s="119"/>
      <c r="IFD39" s="119"/>
      <c r="IFE39" s="119"/>
      <c r="IFF39" s="119"/>
      <c r="IFG39" s="119"/>
      <c r="IFH39" s="119"/>
      <c r="IFI39" s="119"/>
      <c r="IFJ39" s="119"/>
      <c r="IFK39" s="119"/>
      <c r="IFL39" s="119"/>
      <c r="IFM39" s="119"/>
      <c r="IFN39" s="119"/>
      <c r="IFO39" s="119"/>
      <c r="IFP39" s="119"/>
      <c r="IFQ39" s="119"/>
      <c r="IFR39" s="119"/>
      <c r="IFS39" s="119"/>
      <c r="IFT39" s="119"/>
      <c r="IFU39" s="119"/>
      <c r="IFV39" s="119"/>
      <c r="IFW39" s="119"/>
      <c r="IFX39" s="119"/>
      <c r="IFY39" s="119"/>
      <c r="IFZ39" s="119"/>
      <c r="IGA39" s="119"/>
      <c r="IGB39" s="119"/>
      <c r="IGC39" s="119"/>
      <c r="IGD39" s="119"/>
      <c r="IGE39" s="119"/>
      <c r="IGF39" s="119"/>
      <c r="IGG39" s="119"/>
      <c r="IGH39" s="119"/>
      <c r="IGI39" s="119"/>
      <c r="IGJ39" s="119"/>
      <c r="IGK39" s="119"/>
      <c r="IGL39" s="119"/>
      <c r="IGM39" s="119"/>
      <c r="IGN39" s="119"/>
      <c r="IGO39" s="119"/>
      <c r="IGP39" s="119"/>
      <c r="IGQ39" s="119"/>
      <c r="IGR39" s="119"/>
      <c r="IGS39" s="119"/>
      <c r="IGT39" s="119"/>
      <c r="IGU39" s="119"/>
      <c r="IGV39" s="119"/>
      <c r="IGW39" s="119"/>
      <c r="IGX39" s="119"/>
      <c r="IGY39" s="119"/>
      <c r="IGZ39" s="119"/>
      <c r="IHA39" s="119"/>
      <c r="IHB39" s="119"/>
      <c r="IHC39" s="119"/>
      <c r="IHD39" s="119"/>
      <c r="IHE39" s="119"/>
      <c r="IHF39" s="119"/>
      <c r="IHG39" s="119"/>
      <c r="IHH39" s="119"/>
      <c r="IHI39" s="119"/>
      <c r="IHJ39" s="119"/>
      <c r="IHK39" s="119"/>
      <c r="IHL39" s="119"/>
      <c r="IHM39" s="119"/>
      <c r="IHN39" s="119"/>
      <c r="IHO39" s="119"/>
      <c r="IHP39" s="119"/>
      <c r="IHQ39" s="119"/>
      <c r="IHR39" s="119"/>
      <c r="IHS39" s="119"/>
      <c r="IHT39" s="119"/>
      <c r="IHU39" s="119"/>
      <c r="IHV39" s="119"/>
      <c r="IHW39" s="119"/>
      <c r="IHX39" s="119"/>
      <c r="IHY39" s="119"/>
      <c r="IHZ39" s="119"/>
      <c r="IIA39" s="119"/>
      <c r="IIB39" s="119"/>
      <c r="IIC39" s="119"/>
      <c r="IID39" s="119"/>
      <c r="IIE39" s="119"/>
      <c r="IIF39" s="119"/>
      <c r="IIG39" s="119"/>
      <c r="IIH39" s="119"/>
      <c r="III39" s="119"/>
      <c r="IIJ39" s="119"/>
      <c r="IIK39" s="119"/>
      <c r="IIL39" s="119"/>
      <c r="IIM39" s="119"/>
      <c r="IIN39" s="119"/>
      <c r="IIO39" s="119"/>
      <c r="IIP39" s="119"/>
      <c r="IIQ39" s="119"/>
      <c r="IIR39" s="119"/>
      <c r="IIS39" s="119"/>
      <c r="IIT39" s="119"/>
      <c r="IIU39" s="119"/>
      <c r="IIV39" s="119"/>
      <c r="IIW39" s="119"/>
      <c r="IIX39" s="119"/>
      <c r="IIY39" s="119"/>
      <c r="IIZ39" s="119"/>
      <c r="IJA39" s="119"/>
      <c r="IJB39" s="119"/>
      <c r="IJC39" s="119"/>
      <c r="IJD39" s="119"/>
      <c r="IJE39" s="119"/>
      <c r="IJF39" s="119"/>
      <c r="IJG39" s="119"/>
      <c r="IJH39" s="119"/>
      <c r="IJI39" s="119"/>
      <c r="IJJ39" s="119"/>
      <c r="IJK39" s="119"/>
      <c r="IJL39" s="119"/>
      <c r="IJM39" s="119"/>
      <c r="IJN39" s="119"/>
      <c r="IJO39" s="119"/>
      <c r="IJP39" s="119"/>
      <c r="IJQ39" s="119"/>
      <c r="IJR39" s="119"/>
      <c r="IJS39" s="119"/>
      <c r="IJT39" s="119"/>
      <c r="IJU39" s="119"/>
      <c r="IJV39" s="119"/>
      <c r="IJW39" s="119"/>
      <c r="IJX39" s="119"/>
      <c r="IJY39" s="119"/>
      <c r="IJZ39" s="119"/>
      <c r="IKA39" s="119"/>
      <c r="IKB39" s="119"/>
      <c r="IKC39" s="119"/>
      <c r="IKD39" s="119"/>
      <c r="IKE39" s="119"/>
      <c r="IKF39" s="119"/>
      <c r="IKG39" s="119"/>
      <c r="IKH39" s="119"/>
      <c r="IKI39" s="119"/>
      <c r="IKJ39" s="119"/>
      <c r="IKK39" s="119"/>
      <c r="IKL39" s="119"/>
      <c r="IKM39" s="119"/>
      <c r="IKN39" s="119"/>
      <c r="IKO39" s="119"/>
      <c r="IKP39" s="119"/>
      <c r="IKQ39" s="119"/>
      <c r="IKR39" s="119"/>
      <c r="IKS39" s="119"/>
      <c r="IKT39" s="119"/>
      <c r="IKU39" s="119"/>
      <c r="IKV39" s="119"/>
      <c r="IKW39" s="119"/>
      <c r="IKX39" s="119"/>
      <c r="IKY39" s="119"/>
      <c r="IKZ39" s="119"/>
      <c r="ILA39" s="119"/>
      <c r="ILB39" s="119"/>
      <c r="ILC39" s="119"/>
      <c r="ILD39" s="119"/>
      <c r="ILE39" s="119"/>
      <c r="ILF39" s="119"/>
      <c r="ILG39" s="119"/>
      <c r="ILH39" s="119"/>
      <c r="ILI39" s="119"/>
      <c r="ILJ39" s="119"/>
      <c r="ILK39" s="119"/>
      <c r="ILL39" s="119"/>
      <c r="ILM39" s="119"/>
      <c r="ILN39" s="119"/>
      <c r="ILO39" s="119"/>
      <c r="ILP39" s="119"/>
      <c r="ILQ39" s="119"/>
      <c r="ILR39" s="119"/>
      <c r="ILS39" s="119"/>
      <c r="ILT39" s="119"/>
      <c r="ILU39" s="119"/>
      <c r="ILV39" s="119"/>
      <c r="ILW39" s="119"/>
      <c r="ILX39" s="119"/>
      <c r="ILY39" s="119"/>
      <c r="ILZ39" s="119"/>
      <c r="IMA39" s="119"/>
      <c r="IMB39" s="119"/>
      <c r="IMC39" s="119"/>
      <c r="IMD39" s="119"/>
      <c r="IME39" s="119"/>
      <c r="IMF39" s="119"/>
      <c r="IMG39" s="119"/>
      <c r="IMH39" s="119"/>
      <c r="IMI39" s="119"/>
      <c r="IMJ39" s="119"/>
      <c r="IMK39" s="119"/>
      <c r="IML39" s="119"/>
      <c r="IMM39" s="119"/>
      <c r="IMN39" s="119"/>
      <c r="IMO39" s="119"/>
      <c r="IMP39" s="119"/>
      <c r="IMQ39" s="119"/>
      <c r="IMR39" s="119"/>
      <c r="IMS39" s="119"/>
      <c r="IMT39" s="119"/>
      <c r="IMU39" s="119"/>
      <c r="IMV39" s="119"/>
      <c r="IMW39" s="119"/>
      <c r="IMX39" s="119"/>
      <c r="IMY39" s="119"/>
      <c r="IMZ39" s="119"/>
      <c r="INA39" s="119"/>
      <c r="INB39" s="119"/>
      <c r="INC39" s="119"/>
      <c r="IND39" s="119"/>
      <c r="INE39" s="119"/>
      <c r="INF39" s="119"/>
      <c r="ING39" s="119"/>
      <c r="INH39" s="119"/>
      <c r="INI39" s="119"/>
      <c r="INJ39" s="119"/>
      <c r="INK39" s="119"/>
      <c r="INL39" s="119"/>
      <c r="INM39" s="119"/>
      <c r="INN39" s="119"/>
      <c r="INO39" s="119"/>
      <c r="INP39" s="119"/>
      <c r="INQ39" s="119"/>
      <c r="INR39" s="119"/>
      <c r="INS39" s="119"/>
      <c r="INT39" s="119"/>
      <c r="INU39" s="119"/>
      <c r="INV39" s="119"/>
      <c r="INW39" s="119"/>
      <c r="INX39" s="119"/>
      <c r="INY39" s="119"/>
      <c r="INZ39" s="119"/>
      <c r="IOA39" s="119"/>
      <c r="IOB39" s="119"/>
      <c r="IOC39" s="119"/>
      <c r="IOD39" s="119"/>
      <c r="IOE39" s="119"/>
      <c r="IOF39" s="119"/>
      <c r="IOG39" s="119"/>
      <c r="IOH39" s="119"/>
      <c r="IOI39" s="119"/>
      <c r="IOJ39" s="119"/>
      <c r="IOK39" s="119"/>
      <c r="IOL39" s="119"/>
      <c r="IOM39" s="119"/>
      <c r="ION39" s="119"/>
      <c r="IOO39" s="119"/>
      <c r="IOP39" s="119"/>
      <c r="IOQ39" s="119"/>
      <c r="IOR39" s="119"/>
      <c r="IOS39" s="119"/>
      <c r="IOT39" s="119"/>
      <c r="IOU39" s="119"/>
      <c r="IOV39" s="119"/>
      <c r="IOW39" s="119"/>
      <c r="IOX39" s="119"/>
      <c r="IOY39" s="119"/>
      <c r="IOZ39" s="119"/>
      <c r="IPA39" s="119"/>
      <c r="IPB39" s="119"/>
      <c r="IPC39" s="119"/>
      <c r="IPD39" s="119"/>
      <c r="IPE39" s="119"/>
      <c r="IPF39" s="119"/>
      <c r="IPG39" s="119"/>
      <c r="IPH39" s="119"/>
      <c r="IPI39" s="119"/>
      <c r="IPJ39" s="119"/>
      <c r="IPK39" s="119"/>
      <c r="IPL39" s="119"/>
      <c r="IPM39" s="119"/>
      <c r="IPN39" s="119"/>
      <c r="IPO39" s="119"/>
      <c r="IPP39" s="119"/>
      <c r="IPQ39" s="119"/>
      <c r="IPR39" s="119"/>
      <c r="IPS39" s="119"/>
      <c r="IPT39" s="119"/>
      <c r="IPU39" s="119"/>
      <c r="IPV39" s="119"/>
      <c r="IPW39" s="119"/>
      <c r="IPX39" s="119"/>
      <c r="IPY39" s="119"/>
      <c r="IPZ39" s="119"/>
      <c r="IQA39" s="119"/>
      <c r="IQB39" s="119"/>
      <c r="IQC39" s="119"/>
      <c r="IQD39" s="119"/>
      <c r="IQE39" s="119"/>
      <c r="IQF39" s="119"/>
      <c r="IQG39" s="119"/>
      <c r="IQH39" s="119"/>
      <c r="IQI39" s="119"/>
      <c r="IQJ39" s="119"/>
      <c r="IQK39" s="119"/>
      <c r="IQL39" s="119"/>
      <c r="IQM39" s="119"/>
      <c r="IQN39" s="119"/>
      <c r="IQO39" s="119"/>
      <c r="IQP39" s="119"/>
      <c r="IQQ39" s="119"/>
      <c r="IQR39" s="119"/>
      <c r="IQS39" s="119"/>
      <c r="IQT39" s="119"/>
      <c r="IQU39" s="119"/>
      <c r="IQV39" s="119"/>
      <c r="IQW39" s="119"/>
      <c r="IQX39" s="119"/>
      <c r="IQY39" s="119"/>
      <c r="IQZ39" s="119"/>
      <c r="IRA39" s="119"/>
      <c r="IRB39" s="119"/>
      <c r="IRC39" s="119"/>
      <c r="IRD39" s="119"/>
      <c r="IRE39" s="119"/>
      <c r="IRF39" s="119"/>
      <c r="IRG39" s="119"/>
      <c r="IRH39" s="119"/>
      <c r="IRI39" s="119"/>
      <c r="IRJ39" s="119"/>
      <c r="IRK39" s="119"/>
      <c r="IRL39" s="119"/>
      <c r="IRM39" s="119"/>
      <c r="IRN39" s="119"/>
      <c r="IRO39" s="119"/>
      <c r="IRP39" s="119"/>
      <c r="IRQ39" s="119"/>
      <c r="IRR39" s="119"/>
      <c r="IRS39" s="119"/>
      <c r="IRT39" s="119"/>
      <c r="IRU39" s="119"/>
      <c r="IRV39" s="119"/>
      <c r="IRW39" s="119"/>
      <c r="IRX39" s="119"/>
      <c r="IRY39" s="119"/>
      <c r="IRZ39" s="119"/>
      <c r="ISA39" s="119"/>
      <c r="ISB39" s="119"/>
      <c r="ISC39" s="119"/>
      <c r="ISD39" s="119"/>
      <c r="ISE39" s="119"/>
      <c r="ISF39" s="119"/>
      <c r="ISG39" s="119"/>
      <c r="ISH39" s="119"/>
      <c r="ISI39" s="119"/>
      <c r="ISJ39" s="119"/>
      <c r="ISK39" s="119"/>
      <c r="ISL39" s="119"/>
      <c r="ISM39" s="119"/>
      <c r="ISN39" s="119"/>
      <c r="ISO39" s="119"/>
      <c r="ISP39" s="119"/>
      <c r="ISQ39" s="119"/>
      <c r="ISR39" s="119"/>
      <c r="ISS39" s="119"/>
      <c r="IST39" s="119"/>
      <c r="ISU39" s="119"/>
      <c r="ISV39" s="119"/>
      <c r="ISW39" s="119"/>
      <c r="ISX39" s="119"/>
      <c r="ISY39" s="119"/>
      <c r="ISZ39" s="119"/>
      <c r="ITA39" s="119"/>
      <c r="ITB39" s="119"/>
      <c r="ITC39" s="119"/>
      <c r="ITD39" s="119"/>
      <c r="ITE39" s="119"/>
      <c r="ITF39" s="119"/>
      <c r="ITG39" s="119"/>
      <c r="ITH39" s="119"/>
      <c r="ITI39" s="119"/>
      <c r="ITJ39" s="119"/>
      <c r="ITK39" s="119"/>
      <c r="ITL39" s="119"/>
      <c r="ITM39" s="119"/>
      <c r="ITN39" s="119"/>
      <c r="ITO39" s="119"/>
      <c r="ITP39" s="119"/>
      <c r="ITQ39" s="119"/>
      <c r="ITR39" s="119"/>
      <c r="ITS39" s="119"/>
      <c r="ITT39" s="119"/>
      <c r="ITU39" s="119"/>
      <c r="ITV39" s="119"/>
      <c r="ITW39" s="119"/>
      <c r="ITX39" s="119"/>
      <c r="ITY39" s="119"/>
      <c r="ITZ39" s="119"/>
      <c r="IUA39" s="119"/>
      <c r="IUB39" s="119"/>
      <c r="IUC39" s="119"/>
      <c r="IUD39" s="119"/>
      <c r="IUE39" s="119"/>
      <c r="IUF39" s="119"/>
      <c r="IUG39" s="119"/>
      <c r="IUH39" s="119"/>
      <c r="IUI39" s="119"/>
      <c r="IUJ39" s="119"/>
      <c r="IUK39" s="119"/>
      <c r="IUL39" s="119"/>
      <c r="IUM39" s="119"/>
      <c r="IUN39" s="119"/>
      <c r="IUO39" s="119"/>
      <c r="IUP39" s="119"/>
      <c r="IUQ39" s="119"/>
      <c r="IUR39" s="119"/>
      <c r="IUS39" s="119"/>
      <c r="IUT39" s="119"/>
      <c r="IUU39" s="119"/>
      <c r="IUV39" s="119"/>
      <c r="IUW39" s="119"/>
      <c r="IUX39" s="119"/>
      <c r="IUY39" s="119"/>
      <c r="IUZ39" s="119"/>
      <c r="IVA39" s="119"/>
      <c r="IVB39" s="119"/>
      <c r="IVC39" s="119"/>
      <c r="IVD39" s="119"/>
      <c r="IVE39" s="119"/>
      <c r="IVF39" s="119"/>
      <c r="IVG39" s="119"/>
      <c r="IVH39" s="119"/>
      <c r="IVI39" s="119"/>
      <c r="IVJ39" s="119"/>
      <c r="IVK39" s="119"/>
      <c r="IVL39" s="119"/>
      <c r="IVM39" s="119"/>
      <c r="IVN39" s="119"/>
      <c r="IVO39" s="119"/>
      <c r="IVP39" s="119"/>
      <c r="IVQ39" s="119"/>
      <c r="IVR39" s="119"/>
      <c r="IVS39" s="119"/>
      <c r="IVT39" s="119"/>
      <c r="IVU39" s="119"/>
      <c r="IVV39" s="119"/>
      <c r="IVW39" s="119"/>
      <c r="IVX39" s="119"/>
      <c r="IVY39" s="119"/>
      <c r="IVZ39" s="119"/>
      <c r="IWA39" s="119"/>
      <c r="IWB39" s="119"/>
      <c r="IWC39" s="119"/>
      <c r="IWD39" s="119"/>
      <c r="IWE39" s="119"/>
      <c r="IWF39" s="119"/>
      <c r="IWG39" s="119"/>
      <c r="IWH39" s="119"/>
      <c r="IWI39" s="119"/>
      <c r="IWJ39" s="119"/>
      <c r="IWK39" s="119"/>
      <c r="IWL39" s="119"/>
      <c r="IWM39" s="119"/>
      <c r="IWN39" s="119"/>
      <c r="IWO39" s="119"/>
      <c r="IWP39" s="119"/>
      <c r="IWQ39" s="119"/>
      <c r="IWR39" s="119"/>
      <c r="IWS39" s="119"/>
      <c r="IWT39" s="119"/>
      <c r="IWU39" s="119"/>
      <c r="IWV39" s="119"/>
      <c r="IWW39" s="119"/>
      <c r="IWX39" s="119"/>
      <c r="IWY39" s="119"/>
      <c r="IWZ39" s="119"/>
      <c r="IXA39" s="119"/>
      <c r="IXB39" s="119"/>
      <c r="IXC39" s="119"/>
      <c r="IXD39" s="119"/>
      <c r="IXE39" s="119"/>
      <c r="IXF39" s="119"/>
      <c r="IXG39" s="119"/>
      <c r="IXH39" s="119"/>
      <c r="IXI39" s="119"/>
      <c r="IXJ39" s="119"/>
      <c r="IXK39" s="119"/>
      <c r="IXL39" s="119"/>
      <c r="IXM39" s="119"/>
      <c r="IXN39" s="119"/>
      <c r="IXO39" s="119"/>
      <c r="IXP39" s="119"/>
      <c r="IXQ39" s="119"/>
      <c r="IXR39" s="119"/>
      <c r="IXS39" s="119"/>
      <c r="IXT39" s="119"/>
      <c r="IXU39" s="119"/>
      <c r="IXV39" s="119"/>
      <c r="IXW39" s="119"/>
      <c r="IXX39" s="119"/>
      <c r="IXY39" s="119"/>
      <c r="IXZ39" s="119"/>
      <c r="IYA39" s="119"/>
      <c r="IYB39" s="119"/>
      <c r="IYC39" s="119"/>
      <c r="IYD39" s="119"/>
      <c r="IYE39" s="119"/>
      <c r="IYF39" s="119"/>
      <c r="IYG39" s="119"/>
      <c r="IYH39" s="119"/>
      <c r="IYI39" s="119"/>
      <c r="IYJ39" s="119"/>
      <c r="IYK39" s="119"/>
      <c r="IYL39" s="119"/>
      <c r="IYM39" s="119"/>
      <c r="IYN39" s="119"/>
      <c r="IYO39" s="119"/>
      <c r="IYP39" s="119"/>
      <c r="IYQ39" s="119"/>
      <c r="IYR39" s="119"/>
      <c r="IYS39" s="119"/>
      <c r="IYT39" s="119"/>
      <c r="IYU39" s="119"/>
      <c r="IYV39" s="119"/>
      <c r="IYW39" s="119"/>
      <c r="IYX39" s="119"/>
      <c r="IYY39" s="119"/>
      <c r="IYZ39" s="119"/>
      <c r="IZA39" s="119"/>
      <c r="IZB39" s="119"/>
      <c r="IZC39" s="119"/>
      <c r="IZD39" s="119"/>
      <c r="IZE39" s="119"/>
      <c r="IZF39" s="119"/>
      <c r="IZG39" s="119"/>
      <c r="IZH39" s="119"/>
      <c r="IZI39" s="119"/>
      <c r="IZJ39" s="119"/>
      <c r="IZK39" s="119"/>
      <c r="IZL39" s="119"/>
      <c r="IZM39" s="119"/>
      <c r="IZN39" s="119"/>
      <c r="IZO39" s="119"/>
      <c r="IZP39" s="119"/>
      <c r="IZQ39" s="119"/>
      <c r="IZR39" s="119"/>
      <c r="IZS39" s="119"/>
      <c r="IZT39" s="119"/>
      <c r="IZU39" s="119"/>
      <c r="IZV39" s="119"/>
      <c r="IZW39" s="119"/>
      <c r="IZX39" s="119"/>
      <c r="IZY39" s="119"/>
      <c r="IZZ39" s="119"/>
      <c r="JAA39" s="119"/>
      <c r="JAB39" s="119"/>
      <c r="JAC39" s="119"/>
      <c r="JAD39" s="119"/>
      <c r="JAE39" s="119"/>
      <c r="JAF39" s="119"/>
      <c r="JAG39" s="119"/>
      <c r="JAH39" s="119"/>
      <c r="JAI39" s="119"/>
      <c r="JAJ39" s="119"/>
      <c r="JAK39" s="119"/>
      <c r="JAL39" s="119"/>
      <c r="JAM39" s="119"/>
      <c r="JAN39" s="119"/>
      <c r="JAO39" s="119"/>
      <c r="JAP39" s="119"/>
      <c r="JAQ39" s="119"/>
      <c r="JAR39" s="119"/>
      <c r="JAS39" s="119"/>
      <c r="JAT39" s="119"/>
      <c r="JAU39" s="119"/>
      <c r="JAV39" s="119"/>
      <c r="JAW39" s="119"/>
      <c r="JAX39" s="119"/>
      <c r="JAY39" s="119"/>
      <c r="JAZ39" s="119"/>
      <c r="JBA39" s="119"/>
      <c r="JBB39" s="119"/>
      <c r="JBC39" s="119"/>
      <c r="JBD39" s="119"/>
      <c r="JBE39" s="119"/>
      <c r="JBF39" s="119"/>
      <c r="JBG39" s="119"/>
      <c r="JBH39" s="119"/>
      <c r="JBI39" s="119"/>
      <c r="JBJ39" s="119"/>
      <c r="JBK39" s="119"/>
      <c r="JBL39" s="119"/>
      <c r="JBM39" s="119"/>
      <c r="JBN39" s="119"/>
      <c r="JBO39" s="119"/>
      <c r="JBP39" s="119"/>
      <c r="JBQ39" s="119"/>
      <c r="JBR39" s="119"/>
      <c r="JBS39" s="119"/>
      <c r="JBT39" s="119"/>
      <c r="JBU39" s="119"/>
      <c r="JBV39" s="119"/>
      <c r="JBW39" s="119"/>
      <c r="JBX39" s="119"/>
      <c r="JBY39" s="119"/>
      <c r="JBZ39" s="119"/>
      <c r="JCA39" s="119"/>
      <c r="JCB39" s="119"/>
      <c r="JCC39" s="119"/>
      <c r="JCD39" s="119"/>
      <c r="JCE39" s="119"/>
      <c r="JCF39" s="119"/>
      <c r="JCG39" s="119"/>
      <c r="JCH39" s="119"/>
      <c r="JCI39" s="119"/>
      <c r="JCJ39" s="119"/>
      <c r="JCK39" s="119"/>
      <c r="JCL39" s="119"/>
      <c r="JCM39" s="119"/>
      <c r="JCN39" s="119"/>
      <c r="JCO39" s="119"/>
      <c r="JCP39" s="119"/>
      <c r="JCQ39" s="119"/>
      <c r="JCR39" s="119"/>
      <c r="JCS39" s="119"/>
      <c r="JCT39" s="119"/>
      <c r="JCU39" s="119"/>
      <c r="JCV39" s="119"/>
      <c r="JCW39" s="119"/>
      <c r="JCX39" s="119"/>
      <c r="JCY39" s="119"/>
      <c r="JCZ39" s="119"/>
      <c r="JDA39" s="119"/>
      <c r="JDB39" s="119"/>
      <c r="JDC39" s="119"/>
      <c r="JDD39" s="119"/>
      <c r="JDE39" s="119"/>
      <c r="JDF39" s="119"/>
      <c r="JDG39" s="119"/>
      <c r="JDH39" s="119"/>
      <c r="JDI39" s="119"/>
      <c r="JDJ39" s="119"/>
      <c r="JDK39" s="119"/>
      <c r="JDL39" s="119"/>
      <c r="JDM39" s="119"/>
      <c r="JDN39" s="119"/>
      <c r="JDO39" s="119"/>
      <c r="JDP39" s="119"/>
      <c r="JDQ39" s="119"/>
      <c r="JDR39" s="119"/>
      <c r="JDS39" s="119"/>
      <c r="JDT39" s="119"/>
      <c r="JDU39" s="119"/>
      <c r="JDV39" s="119"/>
      <c r="JDW39" s="119"/>
      <c r="JDX39" s="119"/>
      <c r="JDY39" s="119"/>
      <c r="JDZ39" s="119"/>
      <c r="JEA39" s="119"/>
      <c r="JEB39" s="119"/>
      <c r="JEC39" s="119"/>
      <c r="JED39" s="119"/>
      <c r="JEE39" s="119"/>
      <c r="JEF39" s="119"/>
      <c r="JEG39" s="119"/>
      <c r="JEH39" s="119"/>
      <c r="JEI39" s="119"/>
      <c r="JEJ39" s="119"/>
      <c r="JEK39" s="119"/>
      <c r="JEL39" s="119"/>
      <c r="JEM39" s="119"/>
      <c r="JEN39" s="119"/>
      <c r="JEO39" s="119"/>
      <c r="JEP39" s="119"/>
      <c r="JEQ39" s="119"/>
      <c r="JER39" s="119"/>
      <c r="JES39" s="119"/>
      <c r="JET39" s="119"/>
      <c r="JEU39" s="119"/>
      <c r="JEV39" s="119"/>
      <c r="JEW39" s="119"/>
      <c r="JEX39" s="119"/>
      <c r="JEY39" s="119"/>
      <c r="JEZ39" s="119"/>
      <c r="JFA39" s="119"/>
      <c r="JFB39" s="119"/>
      <c r="JFC39" s="119"/>
      <c r="JFD39" s="119"/>
      <c r="JFE39" s="119"/>
      <c r="JFF39" s="119"/>
      <c r="JFG39" s="119"/>
      <c r="JFH39" s="119"/>
      <c r="JFI39" s="119"/>
      <c r="JFJ39" s="119"/>
      <c r="JFK39" s="119"/>
      <c r="JFL39" s="119"/>
      <c r="JFM39" s="119"/>
      <c r="JFN39" s="119"/>
      <c r="JFO39" s="119"/>
      <c r="JFP39" s="119"/>
      <c r="JFQ39" s="119"/>
      <c r="JFR39" s="119"/>
      <c r="JFS39" s="119"/>
      <c r="JFT39" s="119"/>
      <c r="JFU39" s="119"/>
      <c r="JFV39" s="119"/>
      <c r="JFW39" s="119"/>
      <c r="JFX39" s="119"/>
      <c r="JFY39" s="119"/>
      <c r="JFZ39" s="119"/>
      <c r="JGA39" s="119"/>
      <c r="JGB39" s="119"/>
      <c r="JGC39" s="119"/>
      <c r="JGD39" s="119"/>
      <c r="JGE39" s="119"/>
      <c r="JGF39" s="119"/>
      <c r="JGG39" s="119"/>
      <c r="JGH39" s="119"/>
      <c r="JGI39" s="119"/>
      <c r="JGJ39" s="119"/>
      <c r="JGK39" s="119"/>
      <c r="JGL39" s="119"/>
      <c r="JGM39" s="119"/>
      <c r="JGN39" s="119"/>
      <c r="JGO39" s="119"/>
      <c r="JGP39" s="119"/>
      <c r="JGQ39" s="119"/>
      <c r="JGR39" s="119"/>
      <c r="JGS39" s="119"/>
      <c r="JGT39" s="119"/>
      <c r="JGU39" s="119"/>
      <c r="JGV39" s="119"/>
      <c r="JGW39" s="119"/>
      <c r="JGX39" s="119"/>
      <c r="JGY39" s="119"/>
      <c r="JGZ39" s="119"/>
      <c r="JHA39" s="119"/>
      <c r="JHB39" s="119"/>
      <c r="JHC39" s="119"/>
      <c r="JHD39" s="119"/>
      <c r="JHE39" s="119"/>
      <c r="JHF39" s="119"/>
      <c r="JHG39" s="119"/>
      <c r="JHH39" s="119"/>
      <c r="JHI39" s="119"/>
      <c r="JHJ39" s="119"/>
      <c r="JHK39" s="119"/>
      <c r="JHL39" s="119"/>
      <c r="JHM39" s="119"/>
      <c r="JHN39" s="119"/>
      <c r="JHO39" s="119"/>
      <c r="JHP39" s="119"/>
      <c r="JHQ39" s="119"/>
      <c r="JHR39" s="119"/>
      <c r="JHS39" s="119"/>
      <c r="JHT39" s="119"/>
      <c r="JHU39" s="119"/>
      <c r="JHV39" s="119"/>
      <c r="JHW39" s="119"/>
      <c r="JHX39" s="119"/>
      <c r="JHY39" s="119"/>
      <c r="JHZ39" s="119"/>
      <c r="JIA39" s="119"/>
      <c r="JIB39" s="119"/>
      <c r="JIC39" s="119"/>
      <c r="JID39" s="119"/>
      <c r="JIE39" s="119"/>
      <c r="JIF39" s="119"/>
      <c r="JIG39" s="119"/>
      <c r="JIH39" s="119"/>
      <c r="JII39" s="119"/>
      <c r="JIJ39" s="119"/>
      <c r="JIK39" s="119"/>
      <c r="JIL39" s="119"/>
      <c r="JIM39" s="119"/>
      <c r="JIN39" s="119"/>
      <c r="JIO39" s="119"/>
      <c r="JIP39" s="119"/>
      <c r="JIQ39" s="119"/>
      <c r="JIR39" s="119"/>
      <c r="JIS39" s="119"/>
      <c r="JIT39" s="119"/>
      <c r="JIU39" s="119"/>
      <c r="JIV39" s="119"/>
      <c r="JIW39" s="119"/>
      <c r="JIX39" s="119"/>
      <c r="JIY39" s="119"/>
      <c r="JIZ39" s="119"/>
      <c r="JJA39" s="119"/>
      <c r="JJB39" s="119"/>
      <c r="JJC39" s="119"/>
      <c r="JJD39" s="119"/>
      <c r="JJE39" s="119"/>
      <c r="JJF39" s="119"/>
      <c r="JJG39" s="119"/>
      <c r="JJH39" s="119"/>
      <c r="JJI39" s="119"/>
      <c r="JJJ39" s="119"/>
      <c r="JJK39" s="119"/>
      <c r="JJL39" s="119"/>
      <c r="JJM39" s="119"/>
      <c r="JJN39" s="119"/>
      <c r="JJO39" s="119"/>
      <c r="JJP39" s="119"/>
      <c r="JJQ39" s="119"/>
      <c r="JJR39" s="119"/>
      <c r="JJS39" s="119"/>
      <c r="JJT39" s="119"/>
      <c r="JJU39" s="119"/>
      <c r="JJV39" s="119"/>
      <c r="JJW39" s="119"/>
      <c r="JJX39" s="119"/>
      <c r="JJY39" s="119"/>
      <c r="JJZ39" s="119"/>
      <c r="JKA39" s="119"/>
      <c r="JKB39" s="119"/>
      <c r="JKC39" s="119"/>
      <c r="JKD39" s="119"/>
      <c r="JKE39" s="119"/>
      <c r="JKF39" s="119"/>
      <c r="JKG39" s="119"/>
      <c r="JKH39" s="119"/>
      <c r="JKI39" s="119"/>
      <c r="JKJ39" s="119"/>
      <c r="JKK39" s="119"/>
      <c r="JKL39" s="119"/>
      <c r="JKM39" s="119"/>
      <c r="JKN39" s="119"/>
      <c r="JKO39" s="119"/>
      <c r="JKP39" s="119"/>
      <c r="JKQ39" s="119"/>
      <c r="JKR39" s="119"/>
      <c r="JKS39" s="119"/>
      <c r="JKT39" s="119"/>
      <c r="JKU39" s="119"/>
      <c r="JKV39" s="119"/>
      <c r="JKW39" s="119"/>
      <c r="JKX39" s="119"/>
      <c r="JKY39" s="119"/>
      <c r="JKZ39" s="119"/>
      <c r="JLA39" s="119"/>
      <c r="JLB39" s="119"/>
      <c r="JLC39" s="119"/>
      <c r="JLD39" s="119"/>
      <c r="JLE39" s="119"/>
      <c r="JLF39" s="119"/>
      <c r="JLG39" s="119"/>
      <c r="JLH39" s="119"/>
      <c r="JLI39" s="119"/>
      <c r="JLJ39" s="119"/>
      <c r="JLK39" s="119"/>
      <c r="JLL39" s="119"/>
      <c r="JLM39" s="119"/>
      <c r="JLN39" s="119"/>
      <c r="JLO39" s="119"/>
      <c r="JLP39" s="119"/>
      <c r="JLQ39" s="119"/>
      <c r="JLR39" s="119"/>
      <c r="JLS39" s="119"/>
      <c r="JLT39" s="119"/>
      <c r="JLU39" s="119"/>
      <c r="JLV39" s="119"/>
      <c r="JLW39" s="119"/>
      <c r="JLX39" s="119"/>
      <c r="JLY39" s="119"/>
      <c r="JLZ39" s="119"/>
      <c r="JMA39" s="119"/>
      <c r="JMB39" s="119"/>
      <c r="JMC39" s="119"/>
      <c r="JMD39" s="119"/>
      <c r="JME39" s="119"/>
      <c r="JMF39" s="119"/>
      <c r="JMG39" s="119"/>
      <c r="JMH39" s="119"/>
      <c r="JMI39" s="119"/>
      <c r="JMJ39" s="119"/>
      <c r="JMK39" s="119"/>
      <c r="JML39" s="119"/>
      <c r="JMM39" s="119"/>
      <c r="JMN39" s="119"/>
      <c r="JMO39" s="119"/>
      <c r="JMP39" s="119"/>
      <c r="JMQ39" s="119"/>
      <c r="JMR39" s="119"/>
      <c r="JMS39" s="119"/>
      <c r="JMT39" s="119"/>
      <c r="JMU39" s="119"/>
      <c r="JMV39" s="119"/>
      <c r="JMW39" s="119"/>
      <c r="JMX39" s="119"/>
      <c r="JMY39" s="119"/>
      <c r="JMZ39" s="119"/>
      <c r="JNA39" s="119"/>
      <c r="JNB39" s="119"/>
      <c r="JNC39" s="119"/>
      <c r="JND39" s="119"/>
      <c r="JNE39" s="119"/>
      <c r="JNF39" s="119"/>
      <c r="JNG39" s="119"/>
      <c r="JNH39" s="119"/>
      <c r="JNI39" s="119"/>
      <c r="JNJ39" s="119"/>
      <c r="JNK39" s="119"/>
      <c r="JNL39" s="119"/>
      <c r="JNM39" s="119"/>
      <c r="JNN39" s="119"/>
      <c r="JNO39" s="119"/>
      <c r="JNP39" s="119"/>
      <c r="JNQ39" s="119"/>
      <c r="JNR39" s="119"/>
      <c r="JNS39" s="119"/>
      <c r="JNT39" s="119"/>
      <c r="JNU39" s="119"/>
      <c r="JNV39" s="119"/>
      <c r="JNW39" s="119"/>
      <c r="JNX39" s="119"/>
      <c r="JNY39" s="119"/>
      <c r="JNZ39" s="119"/>
      <c r="JOA39" s="119"/>
      <c r="JOB39" s="119"/>
      <c r="JOC39" s="119"/>
      <c r="JOD39" s="119"/>
      <c r="JOE39" s="119"/>
      <c r="JOF39" s="119"/>
      <c r="JOG39" s="119"/>
      <c r="JOH39" s="119"/>
      <c r="JOI39" s="119"/>
      <c r="JOJ39" s="119"/>
      <c r="JOK39" s="119"/>
      <c r="JOL39" s="119"/>
      <c r="JOM39" s="119"/>
      <c r="JON39" s="119"/>
      <c r="JOO39" s="119"/>
      <c r="JOP39" s="119"/>
      <c r="JOQ39" s="119"/>
      <c r="JOR39" s="119"/>
      <c r="JOS39" s="119"/>
      <c r="JOT39" s="119"/>
      <c r="JOU39" s="119"/>
      <c r="JOV39" s="119"/>
      <c r="JOW39" s="119"/>
      <c r="JOX39" s="119"/>
      <c r="JOY39" s="119"/>
      <c r="JOZ39" s="119"/>
      <c r="JPA39" s="119"/>
      <c r="JPB39" s="119"/>
      <c r="JPC39" s="119"/>
      <c r="JPD39" s="119"/>
      <c r="JPE39" s="119"/>
      <c r="JPF39" s="119"/>
      <c r="JPG39" s="119"/>
      <c r="JPH39" s="119"/>
      <c r="JPI39" s="119"/>
      <c r="JPJ39" s="119"/>
      <c r="JPK39" s="119"/>
      <c r="JPL39" s="119"/>
      <c r="JPM39" s="119"/>
      <c r="JPN39" s="119"/>
      <c r="JPO39" s="119"/>
      <c r="JPP39" s="119"/>
      <c r="JPQ39" s="119"/>
      <c r="JPR39" s="119"/>
      <c r="JPS39" s="119"/>
      <c r="JPT39" s="119"/>
      <c r="JPU39" s="119"/>
      <c r="JPV39" s="119"/>
      <c r="JPW39" s="119"/>
      <c r="JPX39" s="119"/>
      <c r="JPY39" s="119"/>
      <c r="JPZ39" s="119"/>
      <c r="JQA39" s="119"/>
      <c r="JQB39" s="119"/>
      <c r="JQC39" s="119"/>
      <c r="JQD39" s="119"/>
      <c r="JQE39" s="119"/>
      <c r="JQF39" s="119"/>
      <c r="JQG39" s="119"/>
      <c r="JQH39" s="119"/>
      <c r="JQI39" s="119"/>
      <c r="JQJ39" s="119"/>
      <c r="JQK39" s="119"/>
      <c r="JQL39" s="119"/>
      <c r="JQM39" s="119"/>
      <c r="JQN39" s="119"/>
      <c r="JQO39" s="119"/>
      <c r="JQP39" s="119"/>
      <c r="JQQ39" s="119"/>
      <c r="JQR39" s="119"/>
      <c r="JQS39" s="119"/>
      <c r="JQT39" s="119"/>
      <c r="JQU39" s="119"/>
      <c r="JQV39" s="119"/>
      <c r="JQW39" s="119"/>
      <c r="JQX39" s="119"/>
      <c r="JQY39" s="119"/>
      <c r="JQZ39" s="119"/>
      <c r="JRA39" s="119"/>
      <c r="JRB39" s="119"/>
      <c r="JRC39" s="119"/>
      <c r="JRD39" s="119"/>
      <c r="JRE39" s="119"/>
      <c r="JRF39" s="119"/>
      <c r="JRG39" s="119"/>
      <c r="JRH39" s="119"/>
      <c r="JRI39" s="119"/>
      <c r="JRJ39" s="119"/>
      <c r="JRK39" s="119"/>
      <c r="JRL39" s="119"/>
      <c r="JRM39" s="119"/>
      <c r="JRN39" s="119"/>
      <c r="JRO39" s="119"/>
      <c r="JRP39" s="119"/>
      <c r="JRQ39" s="119"/>
      <c r="JRR39" s="119"/>
      <c r="JRS39" s="119"/>
      <c r="JRT39" s="119"/>
      <c r="JRU39" s="119"/>
      <c r="JRV39" s="119"/>
      <c r="JRW39" s="119"/>
      <c r="JRX39" s="119"/>
      <c r="JRY39" s="119"/>
      <c r="JRZ39" s="119"/>
      <c r="JSA39" s="119"/>
      <c r="JSB39" s="119"/>
      <c r="JSC39" s="119"/>
      <c r="JSD39" s="119"/>
      <c r="JSE39" s="119"/>
      <c r="JSF39" s="119"/>
      <c r="JSG39" s="119"/>
      <c r="JSH39" s="119"/>
      <c r="JSI39" s="119"/>
      <c r="JSJ39" s="119"/>
      <c r="JSK39" s="119"/>
      <c r="JSL39" s="119"/>
      <c r="JSM39" s="119"/>
      <c r="JSN39" s="119"/>
      <c r="JSO39" s="119"/>
      <c r="JSP39" s="119"/>
      <c r="JSQ39" s="119"/>
      <c r="JSR39" s="119"/>
      <c r="JSS39" s="119"/>
      <c r="JST39" s="119"/>
      <c r="JSU39" s="119"/>
      <c r="JSV39" s="119"/>
      <c r="JSW39" s="119"/>
      <c r="JSX39" s="119"/>
      <c r="JSY39" s="119"/>
      <c r="JSZ39" s="119"/>
      <c r="JTA39" s="119"/>
      <c r="JTB39" s="119"/>
      <c r="JTC39" s="119"/>
      <c r="JTD39" s="119"/>
      <c r="JTE39" s="119"/>
      <c r="JTF39" s="119"/>
      <c r="JTG39" s="119"/>
      <c r="JTH39" s="119"/>
      <c r="JTI39" s="119"/>
      <c r="JTJ39" s="119"/>
      <c r="JTK39" s="119"/>
      <c r="JTL39" s="119"/>
      <c r="JTM39" s="119"/>
      <c r="JTN39" s="119"/>
      <c r="JTO39" s="119"/>
      <c r="JTP39" s="119"/>
      <c r="JTQ39" s="119"/>
      <c r="JTR39" s="119"/>
      <c r="JTS39" s="119"/>
      <c r="JTT39" s="119"/>
      <c r="JTU39" s="119"/>
      <c r="JTV39" s="119"/>
      <c r="JTW39" s="119"/>
      <c r="JTX39" s="119"/>
      <c r="JTY39" s="119"/>
      <c r="JTZ39" s="119"/>
      <c r="JUA39" s="119"/>
      <c r="JUB39" s="119"/>
      <c r="JUC39" s="119"/>
      <c r="JUD39" s="119"/>
      <c r="JUE39" s="119"/>
      <c r="JUF39" s="119"/>
      <c r="JUG39" s="119"/>
      <c r="JUH39" s="119"/>
      <c r="JUI39" s="119"/>
      <c r="JUJ39" s="119"/>
      <c r="JUK39" s="119"/>
      <c r="JUL39" s="119"/>
      <c r="JUM39" s="119"/>
      <c r="JUN39" s="119"/>
      <c r="JUO39" s="119"/>
      <c r="JUP39" s="119"/>
      <c r="JUQ39" s="119"/>
      <c r="JUR39" s="119"/>
      <c r="JUS39" s="119"/>
      <c r="JUT39" s="119"/>
      <c r="JUU39" s="119"/>
      <c r="JUV39" s="119"/>
      <c r="JUW39" s="119"/>
      <c r="JUX39" s="119"/>
      <c r="JUY39" s="119"/>
      <c r="JUZ39" s="119"/>
      <c r="JVA39" s="119"/>
      <c r="JVB39" s="119"/>
      <c r="JVC39" s="119"/>
      <c r="JVD39" s="119"/>
      <c r="JVE39" s="119"/>
      <c r="JVF39" s="119"/>
      <c r="JVG39" s="119"/>
      <c r="JVH39" s="119"/>
      <c r="JVI39" s="119"/>
      <c r="JVJ39" s="119"/>
      <c r="JVK39" s="119"/>
      <c r="JVL39" s="119"/>
      <c r="JVM39" s="119"/>
      <c r="JVN39" s="119"/>
      <c r="JVO39" s="119"/>
      <c r="JVP39" s="119"/>
      <c r="JVQ39" s="119"/>
      <c r="JVR39" s="119"/>
      <c r="JVS39" s="119"/>
      <c r="JVT39" s="119"/>
      <c r="JVU39" s="119"/>
      <c r="JVV39" s="119"/>
      <c r="JVW39" s="119"/>
      <c r="JVX39" s="119"/>
      <c r="JVY39" s="119"/>
      <c r="JVZ39" s="119"/>
      <c r="JWA39" s="119"/>
      <c r="JWB39" s="119"/>
      <c r="JWC39" s="119"/>
      <c r="JWD39" s="119"/>
      <c r="JWE39" s="119"/>
      <c r="JWF39" s="119"/>
      <c r="JWG39" s="119"/>
      <c r="JWH39" s="119"/>
      <c r="JWI39" s="119"/>
      <c r="JWJ39" s="119"/>
      <c r="JWK39" s="119"/>
      <c r="JWL39" s="119"/>
      <c r="JWM39" s="119"/>
      <c r="JWN39" s="119"/>
      <c r="JWO39" s="119"/>
      <c r="JWP39" s="119"/>
      <c r="JWQ39" s="119"/>
      <c r="JWR39" s="119"/>
      <c r="JWS39" s="119"/>
      <c r="JWT39" s="119"/>
      <c r="JWU39" s="119"/>
      <c r="JWV39" s="119"/>
      <c r="JWW39" s="119"/>
      <c r="JWX39" s="119"/>
      <c r="JWY39" s="119"/>
      <c r="JWZ39" s="119"/>
      <c r="JXA39" s="119"/>
      <c r="JXB39" s="119"/>
      <c r="JXC39" s="119"/>
      <c r="JXD39" s="119"/>
      <c r="JXE39" s="119"/>
      <c r="JXF39" s="119"/>
      <c r="JXG39" s="119"/>
      <c r="JXH39" s="119"/>
      <c r="JXI39" s="119"/>
      <c r="JXJ39" s="119"/>
      <c r="JXK39" s="119"/>
      <c r="JXL39" s="119"/>
      <c r="JXM39" s="119"/>
      <c r="JXN39" s="119"/>
      <c r="JXO39" s="119"/>
      <c r="JXP39" s="119"/>
      <c r="JXQ39" s="119"/>
      <c r="JXR39" s="119"/>
      <c r="JXS39" s="119"/>
      <c r="JXT39" s="119"/>
      <c r="JXU39" s="119"/>
      <c r="JXV39" s="119"/>
      <c r="JXW39" s="119"/>
      <c r="JXX39" s="119"/>
      <c r="JXY39" s="119"/>
      <c r="JXZ39" s="119"/>
      <c r="JYA39" s="119"/>
      <c r="JYB39" s="119"/>
      <c r="JYC39" s="119"/>
      <c r="JYD39" s="119"/>
      <c r="JYE39" s="119"/>
      <c r="JYF39" s="119"/>
      <c r="JYG39" s="119"/>
      <c r="JYH39" s="119"/>
      <c r="JYI39" s="119"/>
      <c r="JYJ39" s="119"/>
      <c r="JYK39" s="119"/>
      <c r="JYL39" s="119"/>
      <c r="JYM39" s="119"/>
      <c r="JYN39" s="119"/>
      <c r="JYO39" s="119"/>
      <c r="JYP39" s="119"/>
      <c r="JYQ39" s="119"/>
      <c r="JYR39" s="119"/>
      <c r="JYS39" s="119"/>
      <c r="JYT39" s="119"/>
      <c r="JYU39" s="119"/>
      <c r="JYV39" s="119"/>
      <c r="JYW39" s="119"/>
      <c r="JYX39" s="119"/>
      <c r="JYY39" s="119"/>
      <c r="JYZ39" s="119"/>
      <c r="JZA39" s="119"/>
      <c r="JZB39" s="119"/>
      <c r="JZC39" s="119"/>
      <c r="JZD39" s="119"/>
      <c r="JZE39" s="119"/>
      <c r="JZF39" s="119"/>
      <c r="JZG39" s="119"/>
      <c r="JZH39" s="119"/>
      <c r="JZI39" s="119"/>
      <c r="JZJ39" s="119"/>
      <c r="JZK39" s="119"/>
      <c r="JZL39" s="119"/>
      <c r="JZM39" s="119"/>
      <c r="JZN39" s="119"/>
      <c r="JZO39" s="119"/>
      <c r="JZP39" s="119"/>
      <c r="JZQ39" s="119"/>
      <c r="JZR39" s="119"/>
      <c r="JZS39" s="119"/>
      <c r="JZT39" s="119"/>
      <c r="JZU39" s="119"/>
      <c r="JZV39" s="119"/>
      <c r="JZW39" s="119"/>
      <c r="JZX39" s="119"/>
      <c r="JZY39" s="119"/>
      <c r="JZZ39" s="119"/>
      <c r="KAA39" s="119"/>
      <c r="KAB39" s="119"/>
      <c r="KAC39" s="119"/>
      <c r="KAD39" s="119"/>
      <c r="KAE39" s="119"/>
      <c r="KAF39" s="119"/>
      <c r="KAG39" s="119"/>
      <c r="KAH39" s="119"/>
      <c r="KAI39" s="119"/>
      <c r="KAJ39" s="119"/>
      <c r="KAK39" s="119"/>
      <c r="KAL39" s="119"/>
      <c r="KAM39" s="119"/>
      <c r="KAN39" s="119"/>
      <c r="KAO39" s="119"/>
      <c r="KAP39" s="119"/>
      <c r="KAQ39" s="119"/>
      <c r="KAR39" s="119"/>
      <c r="KAS39" s="119"/>
      <c r="KAT39" s="119"/>
      <c r="KAU39" s="119"/>
      <c r="KAV39" s="119"/>
      <c r="KAW39" s="119"/>
      <c r="KAX39" s="119"/>
      <c r="KAY39" s="119"/>
      <c r="KAZ39" s="119"/>
      <c r="KBA39" s="119"/>
      <c r="KBB39" s="119"/>
      <c r="KBC39" s="119"/>
      <c r="KBD39" s="119"/>
      <c r="KBE39" s="119"/>
      <c r="KBF39" s="119"/>
      <c r="KBG39" s="119"/>
      <c r="KBH39" s="119"/>
      <c r="KBI39" s="119"/>
      <c r="KBJ39" s="119"/>
      <c r="KBK39" s="119"/>
      <c r="KBL39" s="119"/>
      <c r="KBM39" s="119"/>
      <c r="KBN39" s="119"/>
      <c r="KBO39" s="119"/>
      <c r="KBP39" s="119"/>
      <c r="KBQ39" s="119"/>
      <c r="KBR39" s="119"/>
      <c r="KBS39" s="119"/>
      <c r="KBT39" s="119"/>
      <c r="KBU39" s="119"/>
      <c r="KBV39" s="119"/>
      <c r="KBW39" s="119"/>
      <c r="KBX39" s="119"/>
      <c r="KBY39" s="119"/>
      <c r="KBZ39" s="119"/>
      <c r="KCA39" s="119"/>
      <c r="KCB39" s="119"/>
      <c r="KCC39" s="119"/>
      <c r="KCD39" s="119"/>
      <c r="KCE39" s="119"/>
      <c r="KCF39" s="119"/>
      <c r="KCG39" s="119"/>
      <c r="KCH39" s="119"/>
      <c r="KCI39" s="119"/>
      <c r="KCJ39" s="119"/>
      <c r="KCK39" s="119"/>
      <c r="KCL39" s="119"/>
      <c r="KCM39" s="119"/>
      <c r="KCN39" s="119"/>
      <c r="KCO39" s="119"/>
      <c r="KCP39" s="119"/>
      <c r="KCQ39" s="119"/>
      <c r="KCR39" s="119"/>
      <c r="KCS39" s="119"/>
      <c r="KCT39" s="119"/>
      <c r="KCU39" s="119"/>
      <c r="KCV39" s="119"/>
      <c r="KCW39" s="119"/>
      <c r="KCX39" s="119"/>
      <c r="KCY39" s="119"/>
      <c r="KCZ39" s="119"/>
      <c r="KDA39" s="119"/>
      <c r="KDB39" s="119"/>
      <c r="KDC39" s="119"/>
      <c r="KDD39" s="119"/>
      <c r="KDE39" s="119"/>
      <c r="KDF39" s="119"/>
      <c r="KDG39" s="119"/>
      <c r="KDH39" s="119"/>
      <c r="KDI39" s="119"/>
      <c r="KDJ39" s="119"/>
      <c r="KDK39" s="119"/>
      <c r="KDL39" s="119"/>
      <c r="KDM39" s="119"/>
      <c r="KDN39" s="119"/>
      <c r="KDO39" s="119"/>
      <c r="KDP39" s="119"/>
      <c r="KDQ39" s="119"/>
      <c r="KDR39" s="119"/>
      <c r="KDS39" s="119"/>
      <c r="KDT39" s="119"/>
      <c r="KDU39" s="119"/>
      <c r="KDV39" s="119"/>
      <c r="KDW39" s="119"/>
      <c r="KDX39" s="119"/>
      <c r="KDY39" s="119"/>
      <c r="KDZ39" s="119"/>
      <c r="KEA39" s="119"/>
      <c r="KEB39" s="119"/>
      <c r="KEC39" s="119"/>
      <c r="KED39" s="119"/>
      <c r="KEE39" s="119"/>
      <c r="KEF39" s="119"/>
      <c r="KEG39" s="119"/>
      <c r="KEH39" s="119"/>
      <c r="KEI39" s="119"/>
      <c r="KEJ39" s="119"/>
      <c r="KEK39" s="119"/>
      <c r="KEL39" s="119"/>
      <c r="KEM39" s="119"/>
      <c r="KEN39" s="119"/>
      <c r="KEO39" s="119"/>
      <c r="KEP39" s="119"/>
      <c r="KEQ39" s="119"/>
      <c r="KER39" s="119"/>
      <c r="KES39" s="119"/>
      <c r="KET39" s="119"/>
      <c r="KEU39" s="119"/>
      <c r="KEV39" s="119"/>
      <c r="KEW39" s="119"/>
      <c r="KEX39" s="119"/>
      <c r="KEY39" s="119"/>
      <c r="KEZ39" s="119"/>
      <c r="KFA39" s="119"/>
      <c r="KFB39" s="119"/>
      <c r="KFC39" s="119"/>
      <c r="KFD39" s="119"/>
      <c r="KFE39" s="119"/>
      <c r="KFF39" s="119"/>
      <c r="KFG39" s="119"/>
      <c r="KFH39" s="119"/>
      <c r="KFI39" s="119"/>
      <c r="KFJ39" s="119"/>
      <c r="KFK39" s="119"/>
      <c r="KFL39" s="119"/>
      <c r="KFM39" s="119"/>
      <c r="KFN39" s="119"/>
      <c r="KFO39" s="119"/>
      <c r="KFP39" s="119"/>
      <c r="KFQ39" s="119"/>
      <c r="KFR39" s="119"/>
      <c r="KFS39" s="119"/>
      <c r="KFT39" s="119"/>
      <c r="KFU39" s="119"/>
      <c r="KFV39" s="119"/>
      <c r="KFW39" s="119"/>
      <c r="KFX39" s="119"/>
      <c r="KFY39" s="119"/>
      <c r="KFZ39" s="119"/>
      <c r="KGA39" s="119"/>
      <c r="KGB39" s="119"/>
      <c r="KGC39" s="119"/>
      <c r="KGD39" s="119"/>
      <c r="KGE39" s="119"/>
      <c r="KGF39" s="119"/>
      <c r="KGG39" s="119"/>
      <c r="KGH39" s="119"/>
      <c r="KGI39" s="119"/>
      <c r="KGJ39" s="119"/>
      <c r="KGK39" s="119"/>
      <c r="KGL39" s="119"/>
      <c r="KGM39" s="119"/>
      <c r="KGN39" s="119"/>
      <c r="KGO39" s="119"/>
      <c r="KGP39" s="119"/>
      <c r="KGQ39" s="119"/>
      <c r="KGR39" s="119"/>
      <c r="KGS39" s="119"/>
      <c r="KGT39" s="119"/>
      <c r="KGU39" s="119"/>
      <c r="KGV39" s="119"/>
      <c r="KGW39" s="119"/>
      <c r="KGX39" s="119"/>
      <c r="KGY39" s="119"/>
      <c r="KGZ39" s="119"/>
      <c r="KHA39" s="119"/>
      <c r="KHB39" s="119"/>
      <c r="KHC39" s="119"/>
      <c r="KHD39" s="119"/>
      <c r="KHE39" s="119"/>
      <c r="KHF39" s="119"/>
      <c r="KHG39" s="119"/>
      <c r="KHH39" s="119"/>
      <c r="KHI39" s="119"/>
      <c r="KHJ39" s="119"/>
      <c r="KHK39" s="119"/>
      <c r="KHL39" s="119"/>
      <c r="KHM39" s="119"/>
      <c r="KHN39" s="119"/>
      <c r="KHO39" s="119"/>
      <c r="KHP39" s="119"/>
      <c r="KHQ39" s="119"/>
      <c r="KHR39" s="119"/>
      <c r="KHS39" s="119"/>
      <c r="KHT39" s="119"/>
      <c r="KHU39" s="119"/>
      <c r="KHV39" s="119"/>
      <c r="KHW39" s="119"/>
      <c r="KHX39" s="119"/>
      <c r="KHY39" s="119"/>
      <c r="KHZ39" s="119"/>
      <c r="KIA39" s="119"/>
      <c r="KIB39" s="119"/>
      <c r="KIC39" s="119"/>
      <c r="KID39" s="119"/>
      <c r="KIE39" s="119"/>
      <c r="KIF39" s="119"/>
      <c r="KIG39" s="119"/>
      <c r="KIH39" s="119"/>
      <c r="KII39" s="119"/>
      <c r="KIJ39" s="119"/>
      <c r="KIK39" s="119"/>
      <c r="KIL39" s="119"/>
      <c r="KIM39" s="119"/>
      <c r="KIN39" s="119"/>
      <c r="KIO39" s="119"/>
      <c r="KIP39" s="119"/>
      <c r="KIQ39" s="119"/>
      <c r="KIR39" s="119"/>
      <c r="KIS39" s="119"/>
      <c r="KIT39" s="119"/>
      <c r="KIU39" s="119"/>
      <c r="KIV39" s="119"/>
      <c r="KIW39" s="119"/>
      <c r="KIX39" s="119"/>
      <c r="KIY39" s="119"/>
      <c r="KIZ39" s="119"/>
      <c r="KJA39" s="119"/>
      <c r="KJB39" s="119"/>
      <c r="KJC39" s="119"/>
      <c r="KJD39" s="119"/>
      <c r="KJE39" s="119"/>
      <c r="KJF39" s="119"/>
      <c r="KJG39" s="119"/>
      <c r="KJH39" s="119"/>
      <c r="KJI39" s="119"/>
      <c r="KJJ39" s="119"/>
      <c r="KJK39" s="119"/>
      <c r="KJL39" s="119"/>
      <c r="KJM39" s="119"/>
      <c r="KJN39" s="119"/>
      <c r="KJO39" s="119"/>
      <c r="KJP39" s="119"/>
      <c r="KJQ39" s="119"/>
      <c r="KJR39" s="119"/>
      <c r="KJS39" s="119"/>
      <c r="KJT39" s="119"/>
      <c r="KJU39" s="119"/>
      <c r="KJV39" s="119"/>
      <c r="KJW39" s="119"/>
      <c r="KJX39" s="119"/>
      <c r="KJY39" s="119"/>
      <c r="KJZ39" s="119"/>
      <c r="KKA39" s="119"/>
      <c r="KKB39" s="119"/>
      <c r="KKC39" s="119"/>
      <c r="KKD39" s="119"/>
      <c r="KKE39" s="119"/>
      <c r="KKF39" s="119"/>
      <c r="KKG39" s="119"/>
      <c r="KKH39" s="119"/>
      <c r="KKI39" s="119"/>
      <c r="KKJ39" s="119"/>
      <c r="KKK39" s="119"/>
      <c r="KKL39" s="119"/>
      <c r="KKM39" s="119"/>
      <c r="KKN39" s="119"/>
      <c r="KKO39" s="119"/>
      <c r="KKP39" s="119"/>
      <c r="KKQ39" s="119"/>
      <c r="KKR39" s="119"/>
      <c r="KKS39" s="119"/>
      <c r="KKT39" s="119"/>
      <c r="KKU39" s="119"/>
      <c r="KKV39" s="119"/>
      <c r="KKW39" s="119"/>
      <c r="KKX39" s="119"/>
      <c r="KKY39" s="119"/>
      <c r="KKZ39" s="119"/>
      <c r="KLA39" s="119"/>
      <c r="KLB39" s="119"/>
      <c r="KLC39" s="119"/>
      <c r="KLD39" s="119"/>
      <c r="KLE39" s="119"/>
      <c r="KLF39" s="119"/>
      <c r="KLG39" s="119"/>
      <c r="KLH39" s="119"/>
      <c r="KLI39" s="119"/>
      <c r="KLJ39" s="119"/>
      <c r="KLK39" s="119"/>
      <c r="KLL39" s="119"/>
      <c r="KLM39" s="119"/>
      <c r="KLN39" s="119"/>
      <c r="KLO39" s="119"/>
      <c r="KLP39" s="119"/>
      <c r="KLQ39" s="119"/>
      <c r="KLR39" s="119"/>
      <c r="KLS39" s="119"/>
      <c r="KLT39" s="119"/>
      <c r="KLU39" s="119"/>
      <c r="KLV39" s="119"/>
      <c r="KLW39" s="119"/>
      <c r="KLX39" s="119"/>
      <c r="KLY39" s="119"/>
      <c r="KLZ39" s="119"/>
      <c r="KMA39" s="119"/>
      <c r="KMB39" s="119"/>
      <c r="KMC39" s="119"/>
      <c r="KMD39" s="119"/>
      <c r="KME39" s="119"/>
      <c r="KMF39" s="119"/>
      <c r="KMG39" s="119"/>
      <c r="KMH39" s="119"/>
      <c r="KMI39" s="119"/>
      <c r="KMJ39" s="119"/>
      <c r="KMK39" s="119"/>
      <c r="KML39" s="119"/>
      <c r="KMM39" s="119"/>
      <c r="KMN39" s="119"/>
      <c r="KMO39" s="119"/>
      <c r="KMP39" s="119"/>
      <c r="KMQ39" s="119"/>
      <c r="KMR39" s="119"/>
      <c r="KMS39" s="119"/>
      <c r="KMT39" s="119"/>
      <c r="KMU39" s="119"/>
      <c r="KMV39" s="119"/>
      <c r="KMW39" s="119"/>
      <c r="KMX39" s="119"/>
      <c r="KMY39" s="119"/>
      <c r="KMZ39" s="119"/>
      <c r="KNA39" s="119"/>
      <c r="KNB39" s="119"/>
      <c r="KNC39" s="119"/>
      <c r="KND39" s="119"/>
      <c r="KNE39" s="119"/>
      <c r="KNF39" s="119"/>
      <c r="KNG39" s="119"/>
      <c r="KNH39" s="119"/>
      <c r="KNI39" s="119"/>
      <c r="KNJ39" s="119"/>
      <c r="KNK39" s="119"/>
      <c r="KNL39" s="119"/>
      <c r="KNM39" s="119"/>
      <c r="KNN39" s="119"/>
      <c r="KNO39" s="119"/>
      <c r="KNP39" s="119"/>
      <c r="KNQ39" s="119"/>
      <c r="KNR39" s="119"/>
      <c r="KNS39" s="119"/>
      <c r="KNT39" s="119"/>
      <c r="KNU39" s="119"/>
      <c r="KNV39" s="119"/>
      <c r="KNW39" s="119"/>
      <c r="KNX39" s="119"/>
      <c r="KNY39" s="119"/>
      <c r="KNZ39" s="119"/>
      <c r="KOA39" s="119"/>
      <c r="KOB39" s="119"/>
      <c r="KOC39" s="119"/>
      <c r="KOD39" s="119"/>
      <c r="KOE39" s="119"/>
      <c r="KOF39" s="119"/>
      <c r="KOG39" s="119"/>
      <c r="KOH39" s="119"/>
      <c r="KOI39" s="119"/>
      <c r="KOJ39" s="119"/>
      <c r="KOK39" s="119"/>
      <c r="KOL39" s="119"/>
      <c r="KOM39" s="119"/>
      <c r="KON39" s="119"/>
      <c r="KOO39" s="119"/>
      <c r="KOP39" s="119"/>
      <c r="KOQ39" s="119"/>
      <c r="KOR39" s="119"/>
      <c r="KOS39" s="119"/>
      <c r="KOT39" s="119"/>
      <c r="KOU39" s="119"/>
      <c r="KOV39" s="119"/>
      <c r="KOW39" s="119"/>
      <c r="KOX39" s="119"/>
      <c r="KOY39" s="119"/>
      <c r="KOZ39" s="119"/>
      <c r="KPA39" s="119"/>
      <c r="KPB39" s="119"/>
      <c r="KPC39" s="119"/>
      <c r="KPD39" s="119"/>
      <c r="KPE39" s="119"/>
      <c r="KPF39" s="119"/>
      <c r="KPG39" s="119"/>
      <c r="KPH39" s="119"/>
      <c r="KPI39" s="119"/>
      <c r="KPJ39" s="119"/>
      <c r="KPK39" s="119"/>
      <c r="KPL39" s="119"/>
      <c r="KPM39" s="119"/>
      <c r="KPN39" s="119"/>
      <c r="KPO39" s="119"/>
      <c r="KPP39" s="119"/>
      <c r="KPQ39" s="119"/>
      <c r="KPR39" s="119"/>
      <c r="KPS39" s="119"/>
      <c r="KPT39" s="119"/>
      <c r="KPU39" s="119"/>
      <c r="KPV39" s="119"/>
      <c r="KPW39" s="119"/>
      <c r="KPX39" s="119"/>
      <c r="KPY39" s="119"/>
      <c r="KPZ39" s="119"/>
      <c r="KQA39" s="119"/>
      <c r="KQB39" s="119"/>
      <c r="KQC39" s="119"/>
      <c r="KQD39" s="119"/>
      <c r="KQE39" s="119"/>
      <c r="KQF39" s="119"/>
      <c r="KQG39" s="119"/>
      <c r="KQH39" s="119"/>
      <c r="KQI39" s="119"/>
      <c r="KQJ39" s="119"/>
      <c r="KQK39" s="119"/>
      <c r="KQL39" s="119"/>
      <c r="KQM39" s="119"/>
      <c r="KQN39" s="119"/>
      <c r="KQO39" s="119"/>
      <c r="KQP39" s="119"/>
      <c r="KQQ39" s="119"/>
      <c r="KQR39" s="119"/>
      <c r="KQS39" s="119"/>
      <c r="KQT39" s="119"/>
      <c r="KQU39" s="119"/>
      <c r="KQV39" s="119"/>
      <c r="KQW39" s="119"/>
      <c r="KQX39" s="119"/>
      <c r="KQY39" s="119"/>
      <c r="KQZ39" s="119"/>
      <c r="KRA39" s="119"/>
      <c r="KRB39" s="119"/>
      <c r="KRC39" s="119"/>
      <c r="KRD39" s="119"/>
      <c r="KRE39" s="119"/>
      <c r="KRF39" s="119"/>
      <c r="KRG39" s="119"/>
      <c r="KRH39" s="119"/>
      <c r="KRI39" s="119"/>
      <c r="KRJ39" s="119"/>
      <c r="KRK39" s="119"/>
      <c r="KRL39" s="119"/>
      <c r="KRM39" s="119"/>
      <c r="KRN39" s="119"/>
      <c r="KRO39" s="119"/>
      <c r="KRP39" s="119"/>
      <c r="KRQ39" s="119"/>
      <c r="KRR39" s="119"/>
      <c r="KRS39" s="119"/>
      <c r="KRT39" s="119"/>
      <c r="KRU39" s="119"/>
      <c r="KRV39" s="119"/>
      <c r="KRW39" s="119"/>
      <c r="KRX39" s="119"/>
      <c r="KRY39" s="119"/>
      <c r="KRZ39" s="119"/>
      <c r="KSA39" s="119"/>
      <c r="KSB39" s="119"/>
      <c r="KSC39" s="119"/>
      <c r="KSD39" s="119"/>
      <c r="KSE39" s="119"/>
      <c r="KSF39" s="119"/>
      <c r="KSG39" s="119"/>
      <c r="KSH39" s="119"/>
      <c r="KSI39" s="119"/>
      <c r="KSJ39" s="119"/>
      <c r="KSK39" s="119"/>
      <c r="KSL39" s="119"/>
      <c r="KSM39" s="119"/>
      <c r="KSN39" s="119"/>
      <c r="KSO39" s="119"/>
      <c r="KSP39" s="119"/>
      <c r="KSQ39" s="119"/>
      <c r="KSR39" s="119"/>
      <c r="KSS39" s="119"/>
      <c r="KST39" s="119"/>
      <c r="KSU39" s="119"/>
      <c r="KSV39" s="119"/>
      <c r="KSW39" s="119"/>
      <c r="KSX39" s="119"/>
      <c r="KSY39" s="119"/>
      <c r="KSZ39" s="119"/>
      <c r="KTA39" s="119"/>
      <c r="KTB39" s="119"/>
      <c r="KTC39" s="119"/>
      <c r="KTD39" s="119"/>
      <c r="KTE39" s="119"/>
      <c r="KTF39" s="119"/>
      <c r="KTG39" s="119"/>
      <c r="KTH39" s="119"/>
      <c r="KTI39" s="119"/>
      <c r="KTJ39" s="119"/>
      <c r="KTK39" s="119"/>
      <c r="KTL39" s="119"/>
      <c r="KTM39" s="119"/>
      <c r="KTN39" s="119"/>
      <c r="KTO39" s="119"/>
      <c r="KTP39" s="119"/>
      <c r="KTQ39" s="119"/>
      <c r="KTR39" s="119"/>
      <c r="KTS39" s="119"/>
      <c r="KTT39" s="119"/>
      <c r="KTU39" s="119"/>
      <c r="KTV39" s="119"/>
      <c r="KTW39" s="119"/>
      <c r="KTX39" s="119"/>
      <c r="KTY39" s="119"/>
      <c r="KTZ39" s="119"/>
      <c r="KUA39" s="119"/>
      <c r="KUB39" s="119"/>
      <c r="KUC39" s="119"/>
      <c r="KUD39" s="119"/>
      <c r="KUE39" s="119"/>
      <c r="KUF39" s="119"/>
      <c r="KUG39" s="119"/>
      <c r="KUH39" s="119"/>
      <c r="KUI39" s="119"/>
      <c r="KUJ39" s="119"/>
      <c r="KUK39" s="119"/>
      <c r="KUL39" s="119"/>
      <c r="KUM39" s="119"/>
      <c r="KUN39" s="119"/>
      <c r="KUO39" s="119"/>
      <c r="KUP39" s="119"/>
      <c r="KUQ39" s="119"/>
      <c r="KUR39" s="119"/>
      <c r="KUS39" s="119"/>
      <c r="KUT39" s="119"/>
      <c r="KUU39" s="119"/>
      <c r="KUV39" s="119"/>
      <c r="KUW39" s="119"/>
      <c r="KUX39" s="119"/>
      <c r="KUY39" s="119"/>
      <c r="KUZ39" s="119"/>
      <c r="KVA39" s="119"/>
      <c r="KVB39" s="119"/>
      <c r="KVC39" s="119"/>
      <c r="KVD39" s="119"/>
      <c r="KVE39" s="119"/>
      <c r="KVF39" s="119"/>
      <c r="KVG39" s="119"/>
      <c r="KVH39" s="119"/>
      <c r="KVI39" s="119"/>
      <c r="KVJ39" s="119"/>
      <c r="KVK39" s="119"/>
      <c r="KVL39" s="119"/>
      <c r="KVM39" s="119"/>
      <c r="KVN39" s="119"/>
      <c r="KVO39" s="119"/>
      <c r="KVP39" s="119"/>
      <c r="KVQ39" s="119"/>
      <c r="KVR39" s="119"/>
      <c r="KVS39" s="119"/>
      <c r="KVT39" s="119"/>
      <c r="KVU39" s="119"/>
      <c r="KVV39" s="119"/>
      <c r="KVW39" s="119"/>
      <c r="KVX39" s="119"/>
      <c r="KVY39" s="119"/>
      <c r="KVZ39" s="119"/>
      <c r="KWA39" s="119"/>
      <c r="KWB39" s="119"/>
      <c r="KWC39" s="119"/>
      <c r="KWD39" s="119"/>
      <c r="KWE39" s="119"/>
      <c r="KWF39" s="119"/>
      <c r="KWG39" s="119"/>
      <c r="KWH39" s="119"/>
      <c r="KWI39" s="119"/>
      <c r="KWJ39" s="119"/>
      <c r="KWK39" s="119"/>
      <c r="KWL39" s="119"/>
      <c r="KWM39" s="119"/>
      <c r="KWN39" s="119"/>
      <c r="KWO39" s="119"/>
      <c r="KWP39" s="119"/>
      <c r="KWQ39" s="119"/>
      <c r="KWR39" s="119"/>
      <c r="KWS39" s="119"/>
      <c r="KWT39" s="119"/>
      <c r="KWU39" s="119"/>
      <c r="KWV39" s="119"/>
      <c r="KWW39" s="119"/>
      <c r="KWX39" s="119"/>
      <c r="KWY39" s="119"/>
      <c r="KWZ39" s="119"/>
      <c r="KXA39" s="119"/>
      <c r="KXB39" s="119"/>
      <c r="KXC39" s="119"/>
      <c r="KXD39" s="119"/>
      <c r="KXE39" s="119"/>
      <c r="KXF39" s="119"/>
      <c r="KXG39" s="119"/>
      <c r="KXH39" s="119"/>
      <c r="KXI39" s="119"/>
      <c r="KXJ39" s="119"/>
      <c r="KXK39" s="119"/>
      <c r="KXL39" s="119"/>
      <c r="KXM39" s="119"/>
      <c r="KXN39" s="119"/>
      <c r="KXO39" s="119"/>
      <c r="KXP39" s="119"/>
      <c r="KXQ39" s="119"/>
      <c r="KXR39" s="119"/>
      <c r="KXS39" s="119"/>
      <c r="KXT39" s="119"/>
      <c r="KXU39" s="119"/>
      <c r="KXV39" s="119"/>
      <c r="KXW39" s="119"/>
      <c r="KXX39" s="119"/>
      <c r="KXY39" s="119"/>
      <c r="KXZ39" s="119"/>
      <c r="KYA39" s="119"/>
      <c r="KYB39" s="119"/>
      <c r="KYC39" s="119"/>
      <c r="KYD39" s="119"/>
      <c r="KYE39" s="119"/>
      <c r="KYF39" s="119"/>
      <c r="KYG39" s="119"/>
      <c r="KYH39" s="119"/>
      <c r="KYI39" s="119"/>
      <c r="KYJ39" s="119"/>
      <c r="KYK39" s="119"/>
      <c r="KYL39" s="119"/>
      <c r="KYM39" s="119"/>
      <c r="KYN39" s="119"/>
      <c r="KYO39" s="119"/>
      <c r="KYP39" s="119"/>
      <c r="KYQ39" s="119"/>
      <c r="KYR39" s="119"/>
      <c r="KYS39" s="119"/>
      <c r="KYT39" s="119"/>
      <c r="KYU39" s="119"/>
      <c r="KYV39" s="119"/>
      <c r="KYW39" s="119"/>
      <c r="KYX39" s="119"/>
      <c r="KYY39" s="119"/>
      <c r="KYZ39" s="119"/>
      <c r="KZA39" s="119"/>
      <c r="KZB39" s="119"/>
      <c r="KZC39" s="119"/>
      <c r="KZD39" s="119"/>
      <c r="KZE39" s="119"/>
      <c r="KZF39" s="119"/>
      <c r="KZG39" s="119"/>
      <c r="KZH39" s="119"/>
      <c r="KZI39" s="119"/>
      <c r="KZJ39" s="119"/>
      <c r="KZK39" s="119"/>
      <c r="KZL39" s="119"/>
      <c r="KZM39" s="119"/>
      <c r="KZN39" s="119"/>
      <c r="KZO39" s="119"/>
      <c r="KZP39" s="119"/>
      <c r="KZQ39" s="119"/>
      <c r="KZR39" s="119"/>
      <c r="KZS39" s="119"/>
      <c r="KZT39" s="119"/>
      <c r="KZU39" s="119"/>
      <c r="KZV39" s="119"/>
      <c r="KZW39" s="119"/>
      <c r="KZX39" s="119"/>
      <c r="KZY39" s="119"/>
      <c r="KZZ39" s="119"/>
      <c r="LAA39" s="119"/>
      <c r="LAB39" s="119"/>
      <c r="LAC39" s="119"/>
      <c r="LAD39" s="119"/>
      <c r="LAE39" s="119"/>
      <c r="LAF39" s="119"/>
      <c r="LAG39" s="119"/>
      <c r="LAH39" s="119"/>
      <c r="LAI39" s="119"/>
      <c r="LAJ39" s="119"/>
      <c r="LAK39" s="119"/>
      <c r="LAL39" s="119"/>
      <c r="LAM39" s="119"/>
      <c r="LAN39" s="119"/>
      <c r="LAO39" s="119"/>
      <c r="LAP39" s="119"/>
      <c r="LAQ39" s="119"/>
      <c r="LAR39" s="119"/>
      <c r="LAS39" s="119"/>
      <c r="LAT39" s="119"/>
      <c r="LAU39" s="119"/>
      <c r="LAV39" s="119"/>
      <c r="LAW39" s="119"/>
      <c r="LAX39" s="119"/>
      <c r="LAY39" s="119"/>
      <c r="LAZ39" s="119"/>
      <c r="LBA39" s="119"/>
      <c r="LBB39" s="119"/>
      <c r="LBC39" s="119"/>
      <c r="LBD39" s="119"/>
      <c r="LBE39" s="119"/>
      <c r="LBF39" s="119"/>
      <c r="LBG39" s="119"/>
      <c r="LBH39" s="119"/>
      <c r="LBI39" s="119"/>
      <c r="LBJ39" s="119"/>
      <c r="LBK39" s="119"/>
      <c r="LBL39" s="119"/>
      <c r="LBM39" s="119"/>
      <c r="LBN39" s="119"/>
      <c r="LBO39" s="119"/>
      <c r="LBP39" s="119"/>
      <c r="LBQ39" s="119"/>
      <c r="LBR39" s="119"/>
      <c r="LBS39" s="119"/>
      <c r="LBT39" s="119"/>
      <c r="LBU39" s="119"/>
      <c r="LBV39" s="119"/>
      <c r="LBW39" s="119"/>
      <c r="LBX39" s="119"/>
      <c r="LBY39" s="119"/>
      <c r="LBZ39" s="119"/>
      <c r="LCA39" s="119"/>
      <c r="LCB39" s="119"/>
      <c r="LCC39" s="119"/>
      <c r="LCD39" s="119"/>
      <c r="LCE39" s="119"/>
      <c r="LCF39" s="119"/>
      <c r="LCG39" s="119"/>
      <c r="LCH39" s="119"/>
      <c r="LCI39" s="119"/>
      <c r="LCJ39" s="119"/>
      <c r="LCK39" s="119"/>
      <c r="LCL39" s="119"/>
      <c r="LCM39" s="119"/>
      <c r="LCN39" s="119"/>
      <c r="LCO39" s="119"/>
      <c r="LCP39" s="119"/>
      <c r="LCQ39" s="119"/>
      <c r="LCR39" s="119"/>
      <c r="LCS39" s="119"/>
      <c r="LCT39" s="119"/>
      <c r="LCU39" s="119"/>
      <c r="LCV39" s="119"/>
      <c r="LCW39" s="119"/>
      <c r="LCX39" s="119"/>
      <c r="LCY39" s="119"/>
      <c r="LCZ39" s="119"/>
      <c r="LDA39" s="119"/>
      <c r="LDB39" s="119"/>
      <c r="LDC39" s="119"/>
      <c r="LDD39" s="119"/>
      <c r="LDE39" s="119"/>
      <c r="LDF39" s="119"/>
      <c r="LDG39" s="119"/>
      <c r="LDH39" s="119"/>
      <c r="LDI39" s="119"/>
      <c r="LDJ39" s="119"/>
      <c r="LDK39" s="119"/>
      <c r="LDL39" s="119"/>
      <c r="LDM39" s="119"/>
      <c r="LDN39" s="119"/>
      <c r="LDO39" s="119"/>
      <c r="LDP39" s="119"/>
      <c r="LDQ39" s="119"/>
      <c r="LDR39" s="119"/>
      <c r="LDS39" s="119"/>
      <c r="LDT39" s="119"/>
      <c r="LDU39" s="119"/>
      <c r="LDV39" s="119"/>
      <c r="LDW39" s="119"/>
      <c r="LDX39" s="119"/>
      <c r="LDY39" s="119"/>
      <c r="LDZ39" s="119"/>
      <c r="LEA39" s="119"/>
      <c r="LEB39" s="119"/>
      <c r="LEC39" s="119"/>
      <c r="LED39" s="119"/>
      <c r="LEE39" s="119"/>
      <c r="LEF39" s="119"/>
      <c r="LEG39" s="119"/>
      <c r="LEH39" s="119"/>
      <c r="LEI39" s="119"/>
      <c r="LEJ39" s="119"/>
      <c r="LEK39" s="119"/>
      <c r="LEL39" s="119"/>
      <c r="LEM39" s="119"/>
      <c r="LEN39" s="119"/>
      <c r="LEO39" s="119"/>
      <c r="LEP39" s="119"/>
      <c r="LEQ39" s="119"/>
      <c r="LER39" s="119"/>
      <c r="LES39" s="119"/>
      <c r="LET39" s="119"/>
      <c r="LEU39" s="119"/>
      <c r="LEV39" s="119"/>
      <c r="LEW39" s="119"/>
      <c r="LEX39" s="119"/>
      <c r="LEY39" s="119"/>
      <c r="LEZ39" s="119"/>
      <c r="LFA39" s="119"/>
      <c r="LFB39" s="119"/>
      <c r="LFC39" s="119"/>
      <c r="LFD39" s="119"/>
      <c r="LFE39" s="119"/>
      <c r="LFF39" s="119"/>
      <c r="LFG39" s="119"/>
      <c r="LFH39" s="119"/>
      <c r="LFI39" s="119"/>
      <c r="LFJ39" s="119"/>
      <c r="LFK39" s="119"/>
      <c r="LFL39" s="119"/>
      <c r="LFM39" s="119"/>
      <c r="LFN39" s="119"/>
      <c r="LFO39" s="119"/>
      <c r="LFP39" s="119"/>
      <c r="LFQ39" s="119"/>
      <c r="LFR39" s="119"/>
      <c r="LFS39" s="119"/>
      <c r="LFT39" s="119"/>
      <c r="LFU39" s="119"/>
      <c r="LFV39" s="119"/>
      <c r="LFW39" s="119"/>
      <c r="LFX39" s="119"/>
      <c r="LFY39" s="119"/>
      <c r="LFZ39" s="119"/>
      <c r="LGA39" s="119"/>
      <c r="LGB39" s="119"/>
      <c r="LGC39" s="119"/>
      <c r="LGD39" s="119"/>
      <c r="LGE39" s="119"/>
      <c r="LGF39" s="119"/>
      <c r="LGG39" s="119"/>
      <c r="LGH39" s="119"/>
      <c r="LGI39" s="119"/>
      <c r="LGJ39" s="119"/>
      <c r="LGK39" s="119"/>
      <c r="LGL39" s="119"/>
      <c r="LGM39" s="119"/>
      <c r="LGN39" s="119"/>
      <c r="LGO39" s="119"/>
      <c r="LGP39" s="119"/>
      <c r="LGQ39" s="119"/>
      <c r="LGR39" s="119"/>
      <c r="LGS39" s="119"/>
      <c r="LGT39" s="119"/>
      <c r="LGU39" s="119"/>
      <c r="LGV39" s="119"/>
      <c r="LGW39" s="119"/>
      <c r="LGX39" s="119"/>
      <c r="LGY39" s="119"/>
      <c r="LGZ39" s="119"/>
      <c r="LHA39" s="119"/>
      <c r="LHB39" s="119"/>
      <c r="LHC39" s="119"/>
      <c r="LHD39" s="119"/>
      <c r="LHE39" s="119"/>
      <c r="LHF39" s="119"/>
      <c r="LHG39" s="119"/>
      <c r="LHH39" s="119"/>
      <c r="LHI39" s="119"/>
      <c r="LHJ39" s="119"/>
      <c r="LHK39" s="119"/>
      <c r="LHL39" s="119"/>
      <c r="LHM39" s="119"/>
      <c r="LHN39" s="119"/>
      <c r="LHO39" s="119"/>
      <c r="LHP39" s="119"/>
      <c r="LHQ39" s="119"/>
      <c r="LHR39" s="119"/>
      <c r="LHS39" s="119"/>
      <c r="LHT39" s="119"/>
      <c r="LHU39" s="119"/>
      <c r="LHV39" s="119"/>
      <c r="LHW39" s="119"/>
      <c r="LHX39" s="119"/>
      <c r="LHY39" s="119"/>
      <c r="LHZ39" s="119"/>
      <c r="LIA39" s="119"/>
      <c r="LIB39" s="119"/>
      <c r="LIC39" s="119"/>
      <c r="LID39" s="119"/>
      <c r="LIE39" s="119"/>
      <c r="LIF39" s="119"/>
      <c r="LIG39" s="119"/>
      <c r="LIH39" s="119"/>
      <c r="LII39" s="119"/>
      <c r="LIJ39" s="119"/>
      <c r="LIK39" s="119"/>
      <c r="LIL39" s="119"/>
      <c r="LIM39" s="119"/>
      <c r="LIN39" s="119"/>
      <c r="LIO39" s="119"/>
      <c r="LIP39" s="119"/>
      <c r="LIQ39" s="119"/>
      <c r="LIR39" s="119"/>
      <c r="LIS39" s="119"/>
      <c r="LIT39" s="119"/>
      <c r="LIU39" s="119"/>
      <c r="LIV39" s="119"/>
      <c r="LIW39" s="119"/>
      <c r="LIX39" s="119"/>
      <c r="LIY39" s="119"/>
      <c r="LIZ39" s="119"/>
      <c r="LJA39" s="119"/>
      <c r="LJB39" s="119"/>
      <c r="LJC39" s="119"/>
      <c r="LJD39" s="119"/>
      <c r="LJE39" s="119"/>
      <c r="LJF39" s="119"/>
      <c r="LJG39" s="119"/>
      <c r="LJH39" s="119"/>
      <c r="LJI39" s="119"/>
      <c r="LJJ39" s="119"/>
      <c r="LJK39" s="119"/>
      <c r="LJL39" s="119"/>
      <c r="LJM39" s="119"/>
      <c r="LJN39" s="119"/>
      <c r="LJO39" s="119"/>
      <c r="LJP39" s="119"/>
      <c r="LJQ39" s="119"/>
      <c r="LJR39" s="119"/>
      <c r="LJS39" s="119"/>
      <c r="LJT39" s="119"/>
      <c r="LJU39" s="119"/>
      <c r="LJV39" s="119"/>
      <c r="LJW39" s="119"/>
      <c r="LJX39" s="119"/>
      <c r="LJY39" s="119"/>
      <c r="LJZ39" s="119"/>
      <c r="LKA39" s="119"/>
      <c r="LKB39" s="119"/>
      <c r="LKC39" s="119"/>
      <c r="LKD39" s="119"/>
      <c r="LKE39" s="119"/>
      <c r="LKF39" s="119"/>
      <c r="LKG39" s="119"/>
      <c r="LKH39" s="119"/>
      <c r="LKI39" s="119"/>
      <c r="LKJ39" s="119"/>
      <c r="LKK39" s="119"/>
      <c r="LKL39" s="119"/>
      <c r="LKM39" s="119"/>
      <c r="LKN39" s="119"/>
      <c r="LKO39" s="119"/>
      <c r="LKP39" s="119"/>
      <c r="LKQ39" s="119"/>
      <c r="LKR39" s="119"/>
      <c r="LKS39" s="119"/>
      <c r="LKT39" s="119"/>
      <c r="LKU39" s="119"/>
      <c r="LKV39" s="119"/>
      <c r="LKW39" s="119"/>
      <c r="LKX39" s="119"/>
      <c r="LKY39" s="119"/>
      <c r="LKZ39" s="119"/>
      <c r="LLA39" s="119"/>
      <c r="LLB39" s="119"/>
      <c r="LLC39" s="119"/>
      <c r="LLD39" s="119"/>
      <c r="LLE39" s="119"/>
      <c r="LLF39" s="119"/>
      <c r="LLG39" s="119"/>
      <c r="LLH39" s="119"/>
      <c r="LLI39" s="119"/>
      <c r="LLJ39" s="119"/>
      <c r="LLK39" s="119"/>
      <c r="LLL39" s="119"/>
      <c r="LLM39" s="119"/>
      <c r="LLN39" s="119"/>
      <c r="LLO39" s="119"/>
      <c r="LLP39" s="119"/>
      <c r="LLQ39" s="119"/>
      <c r="LLR39" s="119"/>
      <c r="LLS39" s="119"/>
      <c r="LLT39" s="119"/>
      <c r="LLU39" s="119"/>
      <c r="LLV39" s="119"/>
      <c r="LLW39" s="119"/>
      <c r="LLX39" s="119"/>
      <c r="LLY39" s="119"/>
      <c r="LLZ39" s="119"/>
      <c r="LMA39" s="119"/>
      <c r="LMB39" s="119"/>
      <c r="LMC39" s="119"/>
      <c r="LMD39" s="119"/>
      <c r="LME39" s="119"/>
      <c r="LMF39" s="119"/>
      <c r="LMG39" s="119"/>
      <c r="LMH39" s="119"/>
      <c r="LMI39" s="119"/>
      <c r="LMJ39" s="119"/>
      <c r="LMK39" s="119"/>
      <c r="LML39" s="119"/>
      <c r="LMM39" s="119"/>
      <c r="LMN39" s="119"/>
      <c r="LMO39" s="119"/>
      <c r="LMP39" s="119"/>
      <c r="LMQ39" s="119"/>
      <c r="LMR39" s="119"/>
      <c r="LMS39" s="119"/>
      <c r="LMT39" s="119"/>
      <c r="LMU39" s="119"/>
      <c r="LMV39" s="119"/>
      <c r="LMW39" s="119"/>
      <c r="LMX39" s="119"/>
      <c r="LMY39" s="119"/>
      <c r="LMZ39" s="119"/>
      <c r="LNA39" s="119"/>
      <c r="LNB39" s="119"/>
      <c r="LNC39" s="119"/>
      <c r="LND39" s="119"/>
      <c r="LNE39" s="119"/>
      <c r="LNF39" s="119"/>
      <c r="LNG39" s="119"/>
      <c r="LNH39" s="119"/>
      <c r="LNI39" s="119"/>
      <c r="LNJ39" s="119"/>
      <c r="LNK39" s="119"/>
      <c r="LNL39" s="119"/>
      <c r="LNM39" s="119"/>
      <c r="LNN39" s="119"/>
      <c r="LNO39" s="119"/>
      <c r="LNP39" s="119"/>
      <c r="LNQ39" s="119"/>
      <c r="LNR39" s="119"/>
      <c r="LNS39" s="119"/>
      <c r="LNT39" s="119"/>
      <c r="LNU39" s="119"/>
      <c r="LNV39" s="119"/>
      <c r="LNW39" s="119"/>
      <c r="LNX39" s="119"/>
      <c r="LNY39" s="119"/>
      <c r="LNZ39" s="119"/>
      <c r="LOA39" s="119"/>
      <c r="LOB39" s="119"/>
      <c r="LOC39" s="119"/>
      <c r="LOD39" s="119"/>
      <c r="LOE39" s="119"/>
      <c r="LOF39" s="119"/>
      <c r="LOG39" s="119"/>
      <c r="LOH39" s="119"/>
      <c r="LOI39" s="119"/>
      <c r="LOJ39" s="119"/>
      <c r="LOK39" s="119"/>
      <c r="LOL39" s="119"/>
      <c r="LOM39" s="119"/>
      <c r="LON39" s="119"/>
      <c r="LOO39" s="119"/>
      <c r="LOP39" s="119"/>
      <c r="LOQ39" s="119"/>
      <c r="LOR39" s="119"/>
      <c r="LOS39" s="119"/>
      <c r="LOT39" s="119"/>
      <c r="LOU39" s="119"/>
      <c r="LOV39" s="119"/>
      <c r="LOW39" s="119"/>
      <c r="LOX39" s="119"/>
      <c r="LOY39" s="119"/>
      <c r="LOZ39" s="119"/>
      <c r="LPA39" s="119"/>
      <c r="LPB39" s="119"/>
      <c r="LPC39" s="119"/>
      <c r="LPD39" s="119"/>
      <c r="LPE39" s="119"/>
      <c r="LPF39" s="119"/>
      <c r="LPG39" s="119"/>
      <c r="LPH39" s="119"/>
      <c r="LPI39" s="119"/>
      <c r="LPJ39" s="119"/>
      <c r="LPK39" s="119"/>
      <c r="LPL39" s="119"/>
      <c r="LPM39" s="119"/>
      <c r="LPN39" s="119"/>
      <c r="LPO39" s="119"/>
      <c r="LPP39" s="119"/>
      <c r="LPQ39" s="119"/>
      <c r="LPR39" s="119"/>
      <c r="LPS39" s="119"/>
      <c r="LPT39" s="119"/>
      <c r="LPU39" s="119"/>
      <c r="LPV39" s="119"/>
      <c r="LPW39" s="119"/>
      <c r="LPX39" s="119"/>
      <c r="LPY39" s="119"/>
      <c r="LPZ39" s="119"/>
      <c r="LQA39" s="119"/>
      <c r="LQB39" s="119"/>
      <c r="LQC39" s="119"/>
      <c r="LQD39" s="119"/>
      <c r="LQE39" s="119"/>
      <c r="LQF39" s="119"/>
      <c r="LQG39" s="119"/>
      <c r="LQH39" s="119"/>
      <c r="LQI39" s="119"/>
      <c r="LQJ39" s="119"/>
      <c r="LQK39" s="119"/>
      <c r="LQL39" s="119"/>
      <c r="LQM39" s="119"/>
      <c r="LQN39" s="119"/>
      <c r="LQO39" s="119"/>
      <c r="LQP39" s="119"/>
      <c r="LQQ39" s="119"/>
      <c r="LQR39" s="119"/>
      <c r="LQS39" s="119"/>
      <c r="LQT39" s="119"/>
      <c r="LQU39" s="119"/>
      <c r="LQV39" s="119"/>
      <c r="LQW39" s="119"/>
      <c r="LQX39" s="119"/>
      <c r="LQY39" s="119"/>
      <c r="LQZ39" s="119"/>
      <c r="LRA39" s="119"/>
      <c r="LRB39" s="119"/>
      <c r="LRC39" s="119"/>
      <c r="LRD39" s="119"/>
      <c r="LRE39" s="119"/>
      <c r="LRF39" s="119"/>
      <c r="LRG39" s="119"/>
      <c r="LRH39" s="119"/>
      <c r="LRI39" s="119"/>
      <c r="LRJ39" s="119"/>
      <c r="LRK39" s="119"/>
      <c r="LRL39" s="119"/>
      <c r="LRM39" s="119"/>
      <c r="LRN39" s="119"/>
      <c r="LRO39" s="119"/>
      <c r="LRP39" s="119"/>
      <c r="LRQ39" s="119"/>
      <c r="LRR39" s="119"/>
      <c r="LRS39" s="119"/>
      <c r="LRT39" s="119"/>
      <c r="LRU39" s="119"/>
      <c r="LRV39" s="119"/>
      <c r="LRW39" s="119"/>
      <c r="LRX39" s="119"/>
      <c r="LRY39" s="119"/>
      <c r="LRZ39" s="119"/>
      <c r="LSA39" s="119"/>
      <c r="LSB39" s="119"/>
      <c r="LSC39" s="119"/>
      <c r="LSD39" s="119"/>
      <c r="LSE39" s="119"/>
      <c r="LSF39" s="119"/>
      <c r="LSG39" s="119"/>
      <c r="LSH39" s="119"/>
      <c r="LSI39" s="119"/>
      <c r="LSJ39" s="119"/>
      <c r="LSK39" s="119"/>
      <c r="LSL39" s="119"/>
      <c r="LSM39" s="119"/>
      <c r="LSN39" s="119"/>
      <c r="LSO39" s="119"/>
      <c r="LSP39" s="119"/>
      <c r="LSQ39" s="119"/>
      <c r="LSR39" s="119"/>
      <c r="LSS39" s="119"/>
      <c r="LST39" s="119"/>
      <c r="LSU39" s="119"/>
      <c r="LSV39" s="119"/>
      <c r="LSW39" s="119"/>
      <c r="LSX39" s="119"/>
      <c r="LSY39" s="119"/>
      <c r="LSZ39" s="119"/>
      <c r="LTA39" s="119"/>
      <c r="LTB39" s="119"/>
      <c r="LTC39" s="119"/>
      <c r="LTD39" s="119"/>
      <c r="LTE39" s="119"/>
      <c r="LTF39" s="119"/>
      <c r="LTG39" s="119"/>
      <c r="LTH39" s="119"/>
      <c r="LTI39" s="119"/>
      <c r="LTJ39" s="119"/>
      <c r="LTK39" s="119"/>
      <c r="LTL39" s="119"/>
      <c r="LTM39" s="119"/>
      <c r="LTN39" s="119"/>
      <c r="LTO39" s="119"/>
      <c r="LTP39" s="119"/>
      <c r="LTQ39" s="119"/>
      <c r="LTR39" s="119"/>
      <c r="LTS39" s="119"/>
      <c r="LTT39" s="119"/>
      <c r="LTU39" s="119"/>
      <c r="LTV39" s="119"/>
      <c r="LTW39" s="119"/>
      <c r="LTX39" s="119"/>
      <c r="LTY39" s="119"/>
      <c r="LTZ39" s="119"/>
      <c r="LUA39" s="119"/>
      <c r="LUB39" s="119"/>
      <c r="LUC39" s="119"/>
      <c r="LUD39" s="119"/>
      <c r="LUE39" s="119"/>
      <c r="LUF39" s="119"/>
      <c r="LUG39" s="119"/>
      <c r="LUH39" s="119"/>
      <c r="LUI39" s="119"/>
      <c r="LUJ39" s="119"/>
      <c r="LUK39" s="119"/>
      <c r="LUL39" s="119"/>
      <c r="LUM39" s="119"/>
      <c r="LUN39" s="119"/>
      <c r="LUO39" s="119"/>
      <c r="LUP39" s="119"/>
      <c r="LUQ39" s="119"/>
      <c r="LUR39" s="119"/>
      <c r="LUS39" s="119"/>
      <c r="LUT39" s="119"/>
      <c r="LUU39" s="119"/>
      <c r="LUV39" s="119"/>
      <c r="LUW39" s="119"/>
      <c r="LUX39" s="119"/>
      <c r="LUY39" s="119"/>
      <c r="LUZ39" s="119"/>
      <c r="LVA39" s="119"/>
      <c r="LVB39" s="119"/>
      <c r="LVC39" s="119"/>
      <c r="LVD39" s="119"/>
      <c r="LVE39" s="119"/>
      <c r="LVF39" s="119"/>
      <c r="LVG39" s="119"/>
      <c r="LVH39" s="119"/>
      <c r="LVI39" s="119"/>
      <c r="LVJ39" s="119"/>
      <c r="LVK39" s="119"/>
      <c r="LVL39" s="119"/>
      <c r="LVM39" s="119"/>
      <c r="LVN39" s="119"/>
      <c r="LVO39" s="119"/>
      <c r="LVP39" s="119"/>
      <c r="LVQ39" s="119"/>
      <c r="LVR39" s="119"/>
      <c r="LVS39" s="119"/>
      <c r="LVT39" s="119"/>
      <c r="LVU39" s="119"/>
      <c r="LVV39" s="119"/>
      <c r="LVW39" s="119"/>
      <c r="LVX39" s="119"/>
      <c r="LVY39" s="119"/>
      <c r="LVZ39" s="119"/>
      <c r="LWA39" s="119"/>
      <c r="LWB39" s="119"/>
      <c r="LWC39" s="119"/>
      <c r="LWD39" s="119"/>
      <c r="LWE39" s="119"/>
      <c r="LWF39" s="119"/>
      <c r="LWG39" s="119"/>
      <c r="LWH39" s="119"/>
      <c r="LWI39" s="119"/>
      <c r="LWJ39" s="119"/>
      <c r="LWK39" s="119"/>
      <c r="LWL39" s="119"/>
      <c r="LWM39" s="119"/>
      <c r="LWN39" s="119"/>
      <c r="LWO39" s="119"/>
      <c r="LWP39" s="119"/>
      <c r="LWQ39" s="119"/>
      <c r="LWR39" s="119"/>
      <c r="LWS39" s="119"/>
      <c r="LWT39" s="119"/>
      <c r="LWU39" s="119"/>
      <c r="LWV39" s="119"/>
      <c r="LWW39" s="119"/>
      <c r="LWX39" s="119"/>
      <c r="LWY39" s="119"/>
      <c r="LWZ39" s="119"/>
      <c r="LXA39" s="119"/>
      <c r="LXB39" s="119"/>
      <c r="LXC39" s="119"/>
      <c r="LXD39" s="119"/>
      <c r="LXE39" s="119"/>
      <c r="LXF39" s="119"/>
      <c r="LXG39" s="119"/>
      <c r="LXH39" s="119"/>
      <c r="LXI39" s="119"/>
      <c r="LXJ39" s="119"/>
      <c r="LXK39" s="119"/>
      <c r="LXL39" s="119"/>
      <c r="LXM39" s="119"/>
      <c r="LXN39" s="119"/>
      <c r="LXO39" s="119"/>
      <c r="LXP39" s="119"/>
      <c r="LXQ39" s="119"/>
      <c r="LXR39" s="119"/>
      <c r="LXS39" s="119"/>
      <c r="LXT39" s="119"/>
      <c r="LXU39" s="119"/>
      <c r="LXV39" s="119"/>
      <c r="LXW39" s="119"/>
      <c r="LXX39" s="119"/>
      <c r="LXY39" s="119"/>
      <c r="LXZ39" s="119"/>
      <c r="LYA39" s="119"/>
      <c r="LYB39" s="119"/>
      <c r="LYC39" s="119"/>
      <c r="LYD39" s="119"/>
      <c r="LYE39" s="119"/>
      <c r="LYF39" s="119"/>
      <c r="LYG39" s="119"/>
      <c r="LYH39" s="119"/>
      <c r="LYI39" s="119"/>
      <c r="LYJ39" s="119"/>
      <c r="LYK39" s="119"/>
      <c r="LYL39" s="119"/>
      <c r="LYM39" s="119"/>
      <c r="LYN39" s="119"/>
      <c r="LYO39" s="119"/>
      <c r="LYP39" s="119"/>
      <c r="LYQ39" s="119"/>
      <c r="LYR39" s="119"/>
      <c r="LYS39" s="119"/>
      <c r="LYT39" s="119"/>
      <c r="LYU39" s="119"/>
      <c r="LYV39" s="119"/>
      <c r="LYW39" s="119"/>
      <c r="LYX39" s="119"/>
      <c r="LYY39" s="119"/>
      <c r="LYZ39" s="119"/>
      <c r="LZA39" s="119"/>
      <c r="LZB39" s="119"/>
      <c r="LZC39" s="119"/>
      <c r="LZD39" s="119"/>
      <c r="LZE39" s="119"/>
      <c r="LZF39" s="119"/>
      <c r="LZG39" s="119"/>
      <c r="LZH39" s="119"/>
      <c r="LZI39" s="119"/>
      <c r="LZJ39" s="119"/>
      <c r="LZK39" s="119"/>
      <c r="LZL39" s="119"/>
      <c r="LZM39" s="119"/>
      <c r="LZN39" s="119"/>
      <c r="LZO39" s="119"/>
      <c r="LZP39" s="119"/>
      <c r="LZQ39" s="119"/>
      <c r="LZR39" s="119"/>
      <c r="LZS39" s="119"/>
      <c r="LZT39" s="119"/>
      <c r="LZU39" s="119"/>
      <c r="LZV39" s="119"/>
      <c r="LZW39" s="119"/>
      <c r="LZX39" s="119"/>
      <c r="LZY39" s="119"/>
      <c r="LZZ39" s="119"/>
      <c r="MAA39" s="119"/>
      <c r="MAB39" s="119"/>
      <c r="MAC39" s="119"/>
      <c r="MAD39" s="119"/>
      <c r="MAE39" s="119"/>
      <c r="MAF39" s="119"/>
      <c r="MAG39" s="119"/>
      <c r="MAH39" s="119"/>
      <c r="MAI39" s="119"/>
      <c r="MAJ39" s="119"/>
      <c r="MAK39" s="119"/>
      <c r="MAL39" s="119"/>
      <c r="MAM39" s="119"/>
      <c r="MAN39" s="119"/>
      <c r="MAO39" s="119"/>
      <c r="MAP39" s="119"/>
      <c r="MAQ39" s="119"/>
      <c r="MAR39" s="119"/>
      <c r="MAS39" s="119"/>
      <c r="MAT39" s="119"/>
      <c r="MAU39" s="119"/>
      <c r="MAV39" s="119"/>
      <c r="MAW39" s="119"/>
      <c r="MAX39" s="119"/>
      <c r="MAY39" s="119"/>
      <c r="MAZ39" s="119"/>
      <c r="MBA39" s="119"/>
      <c r="MBB39" s="119"/>
      <c r="MBC39" s="119"/>
      <c r="MBD39" s="119"/>
      <c r="MBE39" s="119"/>
      <c r="MBF39" s="119"/>
      <c r="MBG39" s="119"/>
      <c r="MBH39" s="119"/>
      <c r="MBI39" s="119"/>
      <c r="MBJ39" s="119"/>
      <c r="MBK39" s="119"/>
      <c r="MBL39" s="119"/>
      <c r="MBM39" s="119"/>
      <c r="MBN39" s="119"/>
      <c r="MBO39" s="119"/>
      <c r="MBP39" s="119"/>
      <c r="MBQ39" s="119"/>
      <c r="MBR39" s="119"/>
      <c r="MBS39" s="119"/>
      <c r="MBT39" s="119"/>
      <c r="MBU39" s="119"/>
      <c r="MBV39" s="119"/>
      <c r="MBW39" s="119"/>
      <c r="MBX39" s="119"/>
      <c r="MBY39" s="119"/>
      <c r="MBZ39" s="119"/>
      <c r="MCA39" s="119"/>
      <c r="MCB39" s="119"/>
      <c r="MCC39" s="119"/>
      <c r="MCD39" s="119"/>
      <c r="MCE39" s="119"/>
      <c r="MCF39" s="119"/>
      <c r="MCG39" s="119"/>
      <c r="MCH39" s="119"/>
      <c r="MCI39" s="119"/>
      <c r="MCJ39" s="119"/>
      <c r="MCK39" s="119"/>
      <c r="MCL39" s="119"/>
      <c r="MCM39" s="119"/>
      <c r="MCN39" s="119"/>
      <c r="MCO39" s="119"/>
      <c r="MCP39" s="119"/>
      <c r="MCQ39" s="119"/>
      <c r="MCR39" s="119"/>
      <c r="MCS39" s="119"/>
      <c r="MCT39" s="119"/>
      <c r="MCU39" s="119"/>
      <c r="MCV39" s="119"/>
      <c r="MCW39" s="119"/>
      <c r="MCX39" s="119"/>
      <c r="MCY39" s="119"/>
      <c r="MCZ39" s="119"/>
      <c r="MDA39" s="119"/>
      <c r="MDB39" s="119"/>
      <c r="MDC39" s="119"/>
      <c r="MDD39" s="119"/>
      <c r="MDE39" s="119"/>
      <c r="MDF39" s="119"/>
      <c r="MDG39" s="119"/>
      <c r="MDH39" s="119"/>
      <c r="MDI39" s="119"/>
      <c r="MDJ39" s="119"/>
      <c r="MDK39" s="119"/>
      <c r="MDL39" s="119"/>
      <c r="MDM39" s="119"/>
      <c r="MDN39" s="119"/>
      <c r="MDO39" s="119"/>
      <c r="MDP39" s="119"/>
      <c r="MDQ39" s="119"/>
      <c r="MDR39" s="119"/>
      <c r="MDS39" s="119"/>
      <c r="MDT39" s="119"/>
      <c r="MDU39" s="119"/>
      <c r="MDV39" s="119"/>
      <c r="MDW39" s="119"/>
      <c r="MDX39" s="119"/>
      <c r="MDY39" s="119"/>
      <c r="MDZ39" s="119"/>
      <c r="MEA39" s="119"/>
      <c r="MEB39" s="119"/>
      <c r="MEC39" s="119"/>
      <c r="MED39" s="119"/>
      <c r="MEE39" s="119"/>
      <c r="MEF39" s="119"/>
      <c r="MEG39" s="119"/>
      <c r="MEH39" s="119"/>
      <c r="MEI39" s="119"/>
      <c r="MEJ39" s="119"/>
      <c r="MEK39" s="119"/>
      <c r="MEL39" s="119"/>
      <c r="MEM39" s="119"/>
      <c r="MEN39" s="119"/>
      <c r="MEO39" s="119"/>
      <c r="MEP39" s="119"/>
      <c r="MEQ39" s="119"/>
      <c r="MER39" s="119"/>
      <c r="MES39" s="119"/>
      <c r="MET39" s="119"/>
      <c r="MEU39" s="119"/>
      <c r="MEV39" s="119"/>
      <c r="MEW39" s="119"/>
      <c r="MEX39" s="119"/>
      <c r="MEY39" s="119"/>
      <c r="MEZ39" s="119"/>
      <c r="MFA39" s="119"/>
      <c r="MFB39" s="119"/>
      <c r="MFC39" s="119"/>
      <c r="MFD39" s="119"/>
      <c r="MFE39" s="119"/>
      <c r="MFF39" s="119"/>
      <c r="MFG39" s="119"/>
      <c r="MFH39" s="119"/>
      <c r="MFI39" s="119"/>
      <c r="MFJ39" s="119"/>
      <c r="MFK39" s="119"/>
      <c r="MFL39" s="119"/>
      <c r="MFM39" s="119"/>
      <c r="MFN39" s="119"/>
      <c r="MFO39" s="119"/>
      <c r="MFP39" s="119"/>
      <c r="MFQ39" s="119"/>
      <c r="MFR39" s="119"/>
      <c r="MFS39" s="119"/>
      <c r="MFT39" s="119"/>
      <c r="MFU39" s="119"/>
      <c r="MFV39" s="119"/>
      <c r="MFW39" s="119"/>
      <c r="MFX39" s="119"/>
      <c r="MFY39" s="119"/>
      <c r="MFZ39" s="119"/>
      <c r="MGA39" s="119"/>
      <c r="MGB39" s="119"/>
      <c r="MGC39" s="119"/>
      <c r="MGD39" s="119"/>
      <c r="MGE39" s="119"/>
      <c r="MGF39" s="119"/>
      <c r="MGG39" s="119"/>
      <c r="MGH39" s="119"/>
      <c r="MGI39" s="119"/>
      <c r="MGJ39" s="119"/>
      <c r="MGK39" s="119"/>
      <c r="MGL39" s="119"/>
      <c r="MGM39" s="119"/>
      <c r="MGN39" s="119"/>
      <c r="MGO39" s="119"/>
      <c r="MGP39" s="119"/>
      <c r="MGQ39" s="119"/>
      <c r="MGR39" s="119"/>
      <c r="MGS39" s="119"/>
      <c r="MGT39" s="119"/>
      <c r="MGU39" s="119"/>
      <c r="MGV39" s="119"/>
      <c r="MGW39" s="119"/>
      <c r="MGX39" s="119"/>
      <c r="MGY39" s="119"/>
      <c r="MGZ39" s="119"/>
      <c r="MHA39" s="119"/>
      <c r="MHB39" s="119"/>
      <c r="MHC39" s="119"/>
      <c r="MHD39" s="119"/>
      <c r="MHE39" s="119"/>
      <c r="MHF39" s="119"/>
      <c r="MHG39" s="119"/>
      <c r="MHH39" s="119"/>
      <c r="MHI39" s="119"/>
      <c r="MHJ39" s="119"/>
      <c r="MHK39" s="119"/>
      <c r="MHL39" s="119"/>
      <c r="MHM39" s="119"/>
      <c r="MHN39" s="119"/>
      <c r="MHO39" s="119"/>
      <c r="MHP39" s="119"/>
      <c r="MHQ39" s="119"/>
      <c r="MHR39" s="119"/>
      <c r="MHS39" s="119"/>
      <c r="MHT39" s="119"/>
      <c r="MHU39" s="119"/>
      <c r="MHV39" s="119"/>
      <c r="MHW39" s="119"/>
      <c r="MHX39" s="119"/>
      <c r="MHY39" s="119"/>
      <c r="MHZ39" s="119"/>
      <c r="MIA39" s="119"/>
      <c r="MIB39" s="119"/>
      <c r="MIC39" s="119"/>
      <c r="MID39" s="119"/>
      <c r="MIE39" s="119"/>
      <c r="MIF39" s="119"/>
      <c r="MIG39" s="119"/>
      <c r="MIH39" s="119"/>
      <c r="MII39" s="119"/>
      <c r="MIJ39" s="119"/>
      <c r="MIK39" s="119"/>
      <c r="MIL39" s="119"/>
      <c r="MIM39" s="119"/>
      <c r="MIN39" s="119"/>
      <c r="MIO39" s="119"/>
      <c r="MIP39" s="119"/>
      <c r="MIQ39" s="119"/>
      <c r="MIR39" s="119"/>
      <c r="MIS39" s="119"/>
      <c r="MIT39" s="119"/>
      <c r="MIU39" s="119"/>
      <c r="MIV39" s="119"/>
      <c r="MIW39" s="119"/>
      <c r="MIX39" s="119"/>
      <c r="MIY39" s="119"/>
      <c r="MIZ39" s="119"/>
      <c r="MJA39" s="119"/>
      <c r="MJB39" s="119"/>
      <c r="MJC39" s="119"/>
      <c r="MJD39" s="119"/>
      <c r="MJE39" s="119"/>
      <c r="MJF39" s="119"/>
      <c r="MJG39" s="119"/>
      <c r="MJH39" s="119"/>
      <c r="MJI39" s="119"/>
      <c r="MJJ39" s="119"/>
      <c r="MJK39" s="119"/>
      <c r="MJL39" s="119"/>
      <c r="MJM39" s="119"/>
      <c r="MJN39" s="119"/>
      <c r="MJO39" s="119"/>
      <c r="MJP39" s="119"/>
      <c r="MJQ39" s="119"/>
      <c r="MJR39" s="119"/>
      <c r="MJS39" s="119"/>
      <c r="MJT39" s="119"/>
      <c r="MJU39" s="119"/>
      <c r="MJV39" s="119"/>
      <c r="MJW39" s="119"/>
      <c r="MJX39" s="119"/>
      <c r="MJY39" s="119"/>
      <c r="MJZ39" s="119"/>
      <c r="MKA39" s="119"/>
      <c r="MKB39" s="119"/>
      <c r="MKC39" s="119"/>
      <c r="MKD39" s="119"/>
      <c r="MKE39" s="119"/>
      <c r="MKF39" s="119"/>
      <c r="MKG39" s="119"/>
      <c r="MKH39" s="119"/>
      <c r="MKI39" s="119"/>
      <c r="MKJ39" s="119"/>
      <c r="MKK39" s="119"/>
      <c r="MKL39" s="119"/>
      <c r="MKM39" s="119"/>
      <c r="MKN39" s="119"/>
      <c r="MKO39" s="119"/>
      <c r="MKP39" s="119"/>
      <c r="MKQ39" s="119"/>
      <c r="MKR39" s="119"/>
      <c r="MKS39" s="119"/>
      <c r="MKT39" s="119"/>
      <c r="MKU39" s="119"/>
      <c r="MKV39" s="119"/>
      <c r="MKW39" s="119"/>
      <c r="MKX39" s="119"/>
      <c r="MKY39" s="119"/>
      <c r="MKZ39" s="119"/>
      <c r="MLA39" s="119"/>
      <c r="MLB39" s="119"/>
      <c r="MLC39" s="119"/>
      <c r="MLD39" s="119"/>
      <c r="MLE39" s="119"/>
      <c r="MLF39" s="119"/>
      <c r="MLG39" s="119"/>
      <c r="MLH39" s="119"/>
      <c r="MLI39" s="119"/>
      <c r="MLJ39" s="119"/>
      <c r="MLK39" s="119"/>
      <c r="MLL39" s="119"/>
      <c r="MLM39" s="119"/>
      <c r="MLN39" s="119"/>
      <c r="MLO39" s="119"/>
      <c r="MLP39" s="119"/>
      <c r="MLQ39" s="119"/>
      <c r="MLR39" s="119"/>
      <c r="MLS39" s="119"/>
      <c r="MLT39" s="119"/>
      <c r="MLU39" s="119"/>
      <c r="MLV39" s="119"/>
      <c r="MLW39" s="119"/>
      <c r="MLX39" s="119"/>
      <c r="MLY39" s="119"/>
      <c r="MLZ39" s="119"/>
      <c r="MMA39" s="119"/>
      <c r="MMB39" s="119"/>
      <c r="MMC39" s="119"/>
      <c r="MMD39" s="119"/>
      <c r="MME39" s="119"/>
      <c r="MMF39" s="119"/>
      <c r="MMG39" s="119"/>
      <c r="MMH39" s="119"/>
      <c r="MMI39" s="119"/>
      <c r="MMJ39" s="119"/>
      <c r="MMK39" s="119"/>
      <c r="MML39" s="119"/>
      <c r="MMM39" s="119"/>
      <c r="MMN39" s="119"/>
      <c r="MMO39" s="119"/>
      <c r="MMP39" s="119"/>
      <c r="MMQ39" s="119"/>
      <c r="MMR39" s="119"/>
      <c r="MMS39" s="119"/>
      <c r="MMT39" s="119"/>
      <c r="MMU39" s="119"/>
      <c r="MMV39" s="119"/>
      <c r="MMW39" s="119"/>
      <c r="MMX39" s="119"/>
      <c r="MMY39" s="119"/>
      <c r="MMZ39" s="119"/>
      <c r="MNA39" s="119"/>
      <c r="MNB39" s="119"/>
      <c r="MNC39" s="119"/>
      <c r="MND39" s="119"/>
      <c r="MNE39" s="119"/>
      <c r="MNF39" s="119"/>
      <c r="MNG39" s="119"/>
      <c r="MNH39" s="119"/>
      <c r="MNI39" s="119"/>
      <c r="MNJ39" s="119"/>
      <c r="MNK39" s="119"/>
      <c r="MNL39" s="119"/>
      <c r="MNM39" s="119"/>
      <c r="MNN39" s="119"/>
      <c r="MNO39" s="119"/>
      <c r="MNP39" s="119"/>
      <c r="MNQ39" s="119"/>
      <c r="MNR39" s="119"/>
      <c r="MNS39" s="119"/>
      <c r="MNT39" s="119"/>
      <c r="MNU39" s="119"/>
      <c r="MNV39" s="119"/>
      <c r="MNW39" s="119"/>
      <c r="MNX39" s="119"/>
      <c r="MNY39" s="119"/>
      <c r="MNZ39" s="119"/>
      <c r="MOA39" s="119"/>
      <c r="MOB39" s="119"/>
      <c r="MOC39" s="119"/>
      <c r="MOD39" s="119"/>
      <c r="MOE39" s="119"/>
      <c r="MOF39" s="119"/>
      <c r="MOG39" s="119"/>
      <c r="MOH39" s="119"/>
      <c r="MOI39" s="119"/>
      <c r="MOJ39" s="119"/>
      <c r="MOK39" s="119"/>
      <c r="MOL39" s="119"/>
      <c r="MOM39" s="119"/>
      <c r="MON39" s="119"/>
      <c r="MOO39" s="119"/>
      <c r="MOP39" s="119"/>
      <c r="MOQ39" s="119"/>
      <c r="MOR39" s="119"/>
      <c r="MOS39" s="119"/>
      <c r="MOT39" s="119"/>
      <c r="MOU39" s="119"/>
      <c r="MOV39" s="119"/>
      <c r="MOW39" s="119"/>
      <c r="MOX39" s="119"/>
      <c r="MOY39" s="119"/>
      <c r="MOZ39" s="119"/>
      <c r="MPA39" s="119"/>
      <c r="MPB39" s="119"/>
      <c r="MPC39" s="119"/>
      <c r="MPD39" s="119"/>
      <c r="MPE39" s="119"/>
      <c r="MPF39" s="119"/>
      <c r="MPG39" s="119"/>
      <c r="MPH39" s="119"/>
      <c r="MPI39" s="119"/>
      <c r="MPJ39" s="119"/>
      <c r="MPK39" s="119"/>
      <c r="MPL39" s="119"/>
      <c r="MPM39" s="119"/>
      <c r="MPN39" s="119"/>
      <c r="MPO39" s="119"/>
      <c r="MPP39" s="119"/>
      <c r="MPQ39" s="119"/>
      <c r="MPR39" s="119"/>
      <c r="MPS39" s="119"/>
      <c r="MPT39" s="119"/>
      <c r="MPU39" s="119"/>
      <c r="MPV39" s="119"/>
      <c r="MPW39" s="119"/>
      <c r="MPX39" s="119"/>
      <c r="MPY39" s="119"/>
      <c r="MPZ39" s="119"/>
      <c r="MQA39" s="119"/>
      <c r="MQB39" s="119"/>
      <c r="MQC39" s="119"/>
      <c r="MQD39" s="119"/>
      <c r="MQE39" s="119"/>
      <c r="MQF39" s="119"/>
      <c r="MQG39" s="119"/>
      <c r="MQH39" s="119"/>
      <c r="MQI39" s="119"/>
      <c r="MQJ39" s="119"/>
      <c r="MQK39" s="119"/>
      <c r="MQL39" s="119"/>
      <c r="MQM39" s="119"/>
      <c r="MQN39" s="119"/>
      <c r="MQO39" s="119"/>
      <c r="MQP39" s="119"/>
      <c r="MQQ39" s="119"/>
      <c r="MQR39" s="119"/>
      <c r="MQS39" s="119"/>
      <c r="MQT39" s="119"/>
      <c r="MQU39" s="119"/>
      <c r="MQV39" s="119"/>
      <c r="MQW39" s="119"/>
      <c r="MQX39" s="119"/>
      <c r="MQY39" s="119"/>
      <c r="MQZ39" s="119"/>
      <c r="MRA39" s="119"/>
      <c r="MRB39" s="119"/>
      <c r="MRC39" s="119"/>
      <c r="MRD39" s="119"/>
      <c r="MRE39" s="119"/>
      <c r="MRF39" s="119"/>
      <c r="MRG39" s="119"/>
      <c r="MRH39" s="119"/>
      <c r="MRI39" s="119"/>
      <c r="MRJ39" s="119"/>
      <c r="MRK39" s="119"/>
      <c r="MRL39" s="119"/>
      <c r="MRM39" s="119"/>
      <c r="MRN39" s="119"/>
      <c r="MRO39" s="119"/>
      <c r="MRP39" s="119"/>
      <c r="MRQ39" s="119"/>
      <c r="MRR39" s="119"/>
      <c r="MRS39" s="119"/>
      <c r="MRT39" s="119"/>
      <c r="MRU39" s="119"/>
      <c r="MRV39" s="119"/>
      <c r="MRW39" s="119"/>
      <c r="MRX39" s="119"/>
      <c r="MRY39" s="119"/>
      <c r="MRZ39" s="119"/>
      <c r="MSA39" s="119"/>
      <c r="MSB39" s="119"/>
      <c r="MSC39" s="119"/>
      <c r="MSD39" s="119"/>
      <c r="MSE39" s="119"/>
      <c r="MSF39" s="119"/>
      <c r="MSG39" s="119"/>
      <c r="MSH39" s="119"/>
      <c r="MSI39" s="119"/>
      <c r="MSJ39" s="119"/>
      <c r="MSK39" s="119"/>
      <c r="MSL39" s="119"/>
      <c r="MSM39" s="119"/>
      <c r="MSN39" s="119"/>
      <c r="MSO39" s="119"/>
      <c r="MSP39" s="119"/>
      <c r="MSQ39" s="119"/>
      <c r="MSR39" s="119"/>
      <c r="MSS39" s="119"/>
      <c r="MST39" s="119"/>
      <c r="MSU39" s="119"/>
      <c r="MSV39" s="119"/>
      <c r="MSW39" s="119"/>
      <c r="MSX39" s="119"/>
      <c r="MSY39" s="119"/>
      <c r="MSZ39" s="119"/>
      <c r="MTA39" s="119"/>
      <c r="MTB39" s="119"/>
      <c r="MTC39" s="119"/>
      <c r="MTD39" s="119"/>
      <c r="MTE39" s="119"/>
      <c r="MTF39" s="119"/>
      <c r="MTG39" s="119"/>
      <c r="MTH39" s="119"/>
      <c r="MTI39" s="119"/>
      <c r="MTJ39" s="119"/>
      <c r="MTK39" s="119"/>
      <c r="MTL39" s="119"/>
      <c r="MTM39" s="119"/>
      <c r="MTN39" s="119"/>
      <c r="MTO39" s="119"/>
      <c r="MTP39" s="119"/>
      <c r="MTQ39" s="119"/>
      <c r="MTR39" s="119"/>
      <c r="MTS39" s="119"/>
      <c r="MTT39" s="119"/>
      <c r="MTU39" s="119"/>
      <c r="MTV39" s="119"/>
      <c r="MTW39" s="119"/>
      <c r="MTX39" s="119"/>
      <c r="MTY39" s="119"/>
      <c r="MTZ39" s="119"/>
      <c r="MUA39" s="119"/>
      <c r="MUB39" s="119"/>
      <c r="MUC39" s="119"/>
      <c r="MUD39" s="119"/>
      <c r="MUE39" s="119"/>
      <c r="MUF39" s="119"/>
      <c r="MUG39" s="119"/>
      <c r="MUH39" s="119"/>
      <c r="MUI39" s="119"/>
      <c r="MUJ39" s="119"/>
      <c r="MUK39" s="119"/>
      <c r="MUL39" s="119"/>
      <c r="MUM39" s="119"/>
      <c r="MUN39" s="119"/>
      <c r="MUO39" s="119"/>
      <c r="MUP39" s="119"/>
      <c r="MUQ39" s="119"/>
      <c r="MUR39" s="119"/>
      <c r="MUS39" s="119"/>
      <c r="MUT39" s="119"/>
      <c r="MUU39" s="119"/>
      <c r="MUV39" s="119"/>
      <c r="MUW39" s="119"/>
      <c r="MUX39" s="119"/>
      <c r="MUY39" s="119"/>
      <c r="MUZ39" s="119"/>
      <c r="MVA39" s="119"/>
      <c r="MVB39" s="119"/>
      <c r="MVC39" s="119"/>
      <c r="MVD39" s="119"/>
      <c r="MVE39" s="119"/>
      <c r="MVF39" s="119"/>
      <c r="MVG39" s="119"/>
      <c r="MVH39" s="119"/>
      <c r="MVI39" s="119"/>
      <c r="MVJ39" s="119"/>
      <c r="MVK39" s="119"/>
      <c r="MVL39" s="119"/>
      <c r="MVM39" s="119"/>
      <c r="MVN39" s="119"/>
      <c r="MVO39" s="119"/>
      <c r="MVP39" s="119"/>
      <c r="MVQ39" s="119"/>
      <c r="MVR39" s="119"/>
      <c r="MVS39" s="119"/>
      <c r="MVT39" s="119"/>
      <c r="MVU39" s="119"/>
      <c r="MVV39" s="119"/>
      <c r="MVW39" s="119"/>
      <c r="MVX39" s="119"/>
      <c r="MVY39" s="119"/>
      <c r="MVZ39" s="119"/>
      <c r="MWA39" s="119"/>
      <c r="MWB39" s="119"/>
      <c r="MWC39" s="119"/>
      <c r="MWD39" s="119"/>
      <c r="MWE39" s="119"/>
      <c r="MWF39" s="119"/>
      <c r="MWG39" s="119"/>
      <c r="MWH39" s="119"/>
      <c r="MWI39" s="119"/>
      <c r="MWJ39" s="119"/>
      <c r="MWK39" s="119"/>
      <c r="MWL39" s="119"/>
      <c r="MWM39" s="119"/>
      <c r="MWN39" s="119"/>
      <c r="MWO39" s="119"/>
      <c r="MWP39" s="119"/>
      <c r="MWQ39" s="119"/>
      <c r="MWR39" s="119"/>
      <c r="MWS39" s="119"/>
      <c r="MWT39" s="119"/>
      <c r="MWU39" s="119"/>
      <c r="MWV39" s="119"/>
      <c r="MWW39" s="119"/>
      <c r="MWX39" s="119"/>
      <c r="MWY39" s="119"/>
      <c r="MWZ39" s="119"/>
      <c r="MXA39" s="119"/>
      <c r="MXB39" s="119"/>
      <c r="MXC39" s="119"/>
      <c r="MXD39" s="119"/>
      <c r="MXE39" s="119"/>
      <c r="MXF39" s="119"/>
      <c r="MXG39" s="119"/>
      <c r="MXH39" s="119"/>
      <c r="MXI39" s="119"/>
      <c r="MXJ39" s="119"/>
      <c r="MXK39" s="119"/>
      <c r="MXL39" s="119"/>
      <c r="MXM39" s="119"/>
      <c r="MXN39" s="119"/>
      <c r="MXO39" s="119"/>
      <c r="MXP39" s="119"/>
      <c r="MXQ39" s="119"/>
      <c r="MXR39" s="119"/>
      <c r="MXS39" s="119"/>
      <c r="MXT39" s="119"/>
      <c r="MXU39" s="119"/>
      <c r="MXV39" s="119"/>
      <c r="MXW39" s="119"/>
      <c r="MXX39" s="119"/>
      <c r="MXY39" s="119"/>
      <c r="MXZ39" s="119"/>
      <c r="MYA39" s="119"/>
      <c r="MYB39" s="119"/>
      <c r="MYC39" s="119"/>
      <c r="MYD39" s="119"/>
      <c r="MYE39" s="119"/>
      <c r="MYF39" s="119"/>
      <c r="MYG39" s="119"/>
      <c r="MYH39" s="119"/>
      <c r="MYI39" s="119"/>
      <c r="MYJ39" s="119"/>
      <c r="MYK39" s="119"/>
      <c r="MYL39" s="119"/>
      <c r="MYM39" s="119"/>
      <c r="MYN39" s="119"/>
      <c r="MYO39" s="119"/>
      <c r="MYP39" s="119"/>
      <c r="MYQ39" s="119"/>
      <c r="MYR39" s="119"/>
      <c r="MYS39" s="119"/>
      <c r="MYT39" s="119"/>
      <c r="MYU39" s="119"/>
      <c r="MYV39" s="119"/>
      <c r="MYW39" s="119"/>
      <c r="MYX39" s="119"/>
      <c r="MYY39" s="119"/>
      <c r="MYZ39" s="119"/>
      <c r="MZA39" s="119"/>
      <c r="MZB39" s="119"/>
      <c r="MZC39" s="119"/>
      <c r="MZD39" s="119"/>
      <c r="MZE39" s="119"/>
      <c r="MZF39" s="119"/>
      <c r="MZG39" s="119"/>
      <c r="MZH39" s="119"/>
      <c r="MZI39" s="119"/>
      <c r="MZJ39" s="119"/>
      <c r="MZK39" s="119"/>
      <c r="MZL39" s="119"/>
      <c r="MZM39" s="119"/>
      <c r="MZN39" s="119"/>
      <c r="MZO39" s="119"/>
      <c r="MZP39" s="119"/>
      <c r="MZQ39" s="119"/>
      <c r="MZR39" s="119"/>
      <c r="MZS39" s="119"/>
      <c r="MZT39" s="119"/>
      <c r="MZU39" s="119"/>
      <c r="MZV39" s="119"/>
      <c r="MZW39" s="119"/>
      <c r="MZX39" s="119"/>
      <c r="MZY39" s="119"/>
      <c r="MZZ39" s="119"/>
      <c r="NAA39" s="119"/>
      <c r="NAB39" s="119"/>
      <c r="NAC39" s="119"/>
      <c r="NAD39" s="119"/>
      <c r="NAE39" s="119"/>
      <c r="NAF39" s="119"/>
      <c r="NAG39" s="119"/>
      <c r="NAH39" s="119"/>
      <c r="NAI39" s="119"/>
      <c r="NAJ39" s="119"/>
      <c r="NAK39" s="119"/>
      <c r="NAL39" s="119"/>
      <c r="NAM39" s="119"/>
      <c r="NAN39" s="119"/>
      <c r="NAO39" s="119"/>
      <c r="NAP39" s="119"/>
      <c r="NAQ39" s="119"/>
      <c r="NAR39" s="119"/>
      <c r="NAS39" s="119"/>
      <c r="NAT39" s="119"/>
      <c r="NAU39" s="119"/>
      <c r="NAV39" s="119"/>
      <c r="NAW39" s="119"/>
      <c r="NAX39" s="119"/>
      <c r="NAY39" s="119"/>
      <c r="NAZ39" s="119"/>
      <c r="NBA39" s="119"/>
      <c r="NBB39" s="119"/>
      <c r="NBC39" s="119"/>
      <c r="NBD39" s="119"/>
      <c r="NBE39" s="119"/>
      <c r="NBF39" s="119"/>
      <c r="NBG39" s="119"/>
      <c r="NBH39" s="119"/>
      <c r="NBI39" s="119"/>
      <c r="NBJ39" s="119"/>
      <c r="NBK39" s="119"/>
      <c r="NBL39" s="119"/>
      <c r="NBM39" s="119"/>
      <c r="NBN39" s="119"/>
      <c r="NBO39" s="119"/>
      <c r="NBP39" s="119"/>
      <c r="NBQ39" s="119"/>
      <c r="NBR39" s="119"/>
      <c r="NBS39" s="119"/>
      <c r="NBT39" s="119"/>
      <c r="NBU39" s="119"/>
      <c r="NBV39" s="119"/>
      <c r="NBW39" s="119"/>
      <c r="NBX39" s="119"/>
      <c r="NBY39" s="119"/>
      <c r="NBZ39" s="119"/>
      <c r="NCA39" s="119"/>
      <c r="NCB39" s="119"/>
      <c r="NCC39" s="119"/>
      <c r="NCD39" s="119"/>
      <c r="NCE39" s="119"/>
      <c r="NCF39" s="119"/>
      <c r="NCG39" s="119"/>
      <c r="NCH39" s="119"/>
      <c r="NCI39" s="119"/>
      <c r="NCJ39" s="119"/>
      <c r="NCK39" s="119"/>
      <c r="NCL39" s="119"/>
      <c r="NCM39" s="119"/>
      <c r="NCN39" s="119"/>
      <c r="NCO39" s="119"/>
      <c r="NCP39" s="119"/>
      <c r="NCQ39" s="119"/>
      <c r="NCR39" s="119"/>
      <c r="NCS39" s="119"/>
      <c r="NCT39" s="119"/>
      <c r="NCU39" s="119"/>
      <c r="NCV39" s="119"/>
      <c r="NCW39" s="119"/>
      <c r="NCX39" s="119"/>
      <c r="NCY39" s="119"/>
      <c r="NCZ39" s="119"/>
      <c r="NDA39" s="119"/>
      <c r="NDB39" s="119"/>
      <c r="NDC39" s="119"/>
      <c r="NDD39" s="119"/>
      <c r="NDE39" s="119"/>
      <c r="NDF39" s="119"/>
      <c r="NDG39" s="119"/>
      <c r="NDH39" s="119"/>
      <c r="NDI39" s="119"/>
      <c r="NDJ39" s="119"/>
      <c r="NDK39" s="119"/>
      <c r="NDL39" s="119"/>
      <c r="NDM39" s="119"/>
      <c r="NDN39" s="119"/>
      <c r="NDO39" s="119"/>
      <c r="NDP39" s="119"/>
      <c r="NDQ39" s="119"/>
      <c r="NDR39" s="119"/>
      <c r="NDS39" s="119"/>
      <c r="NDT39" s="119"/>
      <c r="NDU39" s="119"/>
      <c r="NDV39" s="119"/>
      <c r="NDW39" s="119"/>
      <c r="NDX39" s="119"/>
      <c r="NDY39" s="119"/>
      <c r="NDZ39" s="119"/>
      <c r="NEA39" s="119"/>
      <c r="NEB39" s="119"/>
      <c r="NEC39" s="119"/>
      <c r="NED39" s="119"/>
      <c r="NEE39" s="119"/>
      <c r="NEF39" s="119"/>
      <c r="NEG39" s="119"/>
      <c r="NEH39" s="119"/>
      <c r="NEI39" s="119"/>
      <c r="NEJ39" s="119"/>
      <c r="NEK39" s="119"/>
      <c r="NEL39" s="119"/>
      <c r="NEM39" s="119"/>
      <c r="NEN39" s="119"/>
      <c r="NEO39" s="119"/>
      <c r="NEP39" s="119"/>
      <c r="NEQ39" s="119"/>
      <c r="NER39" s="119"/>
      <c r="NES39" s="119"/>
      <c r="NET39" s="119"/>
      <c r="NEU39" s="119"/>
      <c r="NEV39" s="119"/>
      <c r="NEW39" s="119"/>
      <c r="NEX39" s="119"/>
      <c r="NEY39" s="119"/>
      <c r="NEZ39" s="119"/>
      <c r="NFA39" s="119"/>
      <c r="NFB39" s="119"/>
      <c r="NFC39" s="119"/>
      <c r="NFD39" s="119"/>
      <c r="NFE39" s="119"/>
      <c r="NFF39" s="119"/>
      <c r="NFG39" s="119"/>
      <c r="NFH39" s="119"/>
      <c r="NFI39" s="119"/>
      <c r="NFJ39" s="119"/>
      <c r="NFK39" s="119"/>
      <c r="NFL39" s="119"/>
      <c r="NFM39" s="119"/>
      <c r="NFN39" s="119"/>
      <c r="NFO39" s="119"/>
      <c r="NFP39" s="119"/>
      <c r="NFQ39" s="119"/>
      <c r="NFR39" s="119"/>
      <c r="NFS39" s="119"/>
      <c r="NFT39" s="119"/>
      <c r="NFU39" s="119"/>
      <c r="NFV39" s="119"/>
      <c r="NFW39" s="119"/>
      <c r="NFX39" s="119"/>
      <c r="NFY39" s="119"/>
      <c r="NFZ39" s="119"/>
      <c r="NGA39" s="119"/>
      <c r="NGB39" s="119"/>
      <c r="NGC39" s="119"/>
      <c r="NGD39" s="119"/>
      <c r="NGE39" s="119"/>
      <c r="NGF39" s="119"/>
      <c r="NGG39" s="119"/>
      <c r="NGH39" s="119"/>
      <c r="NGI39" s="119"/>
      <c r="NGJ39" s="119"/>
      <c r="NGK39" s="119"/>
      <c r="NGL39" s="119"/>
      <c r="NGM39" s="119"/>
      <c r="NGN39" s="119"/>
      <c r="NGO39" s="119"/>
      <c r="NGP39" s="119"/>
      <c r="NGQ39" s="119"/>
      <c r="NGR39" s="119"/>
      <c r="NGS39" s="119"/>
      <c r="NGT39" s="119"/>
      <c r="NGU39" s="119"/>
      <c r="NGV39" s="119"/>
      <c r="NGW39" s="119"/>
      <c r="NGX39" s="119"/>
      <c r="NGY39" s="119"/>
      <c r="NGZ39" s="119"/>
      <c r="NHA39" s="119"/>
      <c r="NHB39" s="119"/>
      <c r="NHC39" s="119"/>
      <c r="NHD39" s="119"/>
      <c r="NHE39" s="119"/>
      <c r="NHF39" s="119"/>
      <c r="NHG39" s="119"/>
      <c r="NHH39" s="119"/>
      <c r="NHI39" s="119"/>
      <c r="NHJ39" s="119"/>
      <c r="NHK39" s="119"/>
      <c r="NHL39" s="119"/>
      <c r="NHM39" s="119"/>
      <c r="NHN39" s="119"/>
      <c r="NHO39" s="119"/>
      <c r="NHP39" s="119"/>
      <c r="NHQ39" s="119"/>
      <c r="NHR39" s="119"/>
      <c r="NHS39" s="119"/>
      <c r="NHT39" s="119"/>
      <c r="NHU39" s="119"/>
      <c r="NHV39" s="119"/>
      <c r="NHW39" s="119"/>
      <c r="NHX39" s="119"/>
      <c r="NHY39" s="119"/>
      <c r="NHZ39" s="119"/>
      <c r="NIA39" s="119"/>
      <c r="NIB39" s="119"/>
      <c r="NIC39" s="119"/>
      <c r="NID39" s="119"/>
      <c r="NIE39" s="119"/>
      <c r="NIF39" s="119"/>
      <c r="NIG39" s="119"/>
      <c r="NIH39" s="119"/>
      <c r="NII39" s="119"/>
      <c r="NIJ39" s="119"/>
      <c r="NIK39" s="119"/>
      <c r="NIL39" s="119"/>
      <c r="NIM39" s="119"/>
      <c r="NIN39" s="119"/>
      <c r="NIO39" s="119"/>
      <c r="NIP39" s="119"/>
      <c r="NIQ39" s="119"/>
      <c r="NIR39" s="119"/>
      <c r="NIS39" s="119"/>
      <c r="NIT39" s="119"/>
      <c r="NIU39" s="119"/>
      <c r="NIV39" s="119"/>
      <c r="NIW39" s="119"/>
      <c r="NIX39" s="119"/>
      <c r="NIY39" s="119"/>
      <c r="NIZ39" s="119"/>
      <c r="NJA39" s="119"/>
      <c r="NJB39" s="119"/>
      <c r="NJC39" s="119"/>
      <c r="NJD39" s="119"/>
      <c r="NJE39" s="119"/>
      <c r="NJF39" s="119"/>
      <c r="NJG39" s="119"/>
      <c r="NJH39" s="119"/>
      <c r="NJI39" s="119"/>
      <c r="NJJ39" s="119"/>
      <c r="NJK39" s="119"/>
      <c r="NJL39" s="119"/>
      <c r="NJM39" s="119"/>
      <c r="NJN39" s="119"/>
      <c r="NJO39" s="119"/>
      <c r="NJP39" s="119"/>
      <c r="NJQ39" s="119"/>
      <c r="NJR39" s="119"/>
      <c r="NJS39" s="119"/>
      <c r="NJT39" s="119"/>
      <c r="NJU39" s="119"/>
      <c r="NJV39" s="119"/>
      <c r="NJW39" s="119"/>
      <c r="NJX39" s="119"/>
      <c r="NJY39" s="119"/>
      <c r="NJZ39" s="119"/>
      <c r="NKA39" s="119"/>
      <c r="NKB39" s="119"/>
      <c r="NKC39" s="119"/>
      <c r="NKD39" s="119"/>
      <c r="NKE39" s="119"/>
      <c r="NKF39" s="119"/>
      <c r="NKG39" s="119"/>
      <c r="NKH39" s="119"/>
      <c r="NKI39" s="119"/>
      <c r="NKJ39" s="119"/>
      <c r="NKK39" s="119"/>
      <c r="NKL39" s="119"/>
      <c r="NKM39" s="119"/>
      <c r="NKN39" s="119"/>
      <c r="NKO39" s="119"/>
      <c r="NKP39" s="119"/>
      <c r="NKQ39" s="119"/>
      <c r="NKR39" s="119"/>
      <c r="NKS39" s="119"/>
      <c r="NKT39" s="119"/>
      <c r="NKU39" s="119"/>
      <c r="NKV39" s="119"/>
      <c r="NKW39" s="119"/>
      <c r="NKX39" s="119"/>
      <c r="NKY39" s="119"/>
      <c r="NKZ39" s="119"/>
      <c r="NLA39" s="119"/>
      <c r="NLB39" s="119"/>
      <c r="NLC39" s="119"/>
      <c r="NLD39" s="119"/>
      <c r="NLE39" s="119"/>
      <c r="NLF39" s="119"/>
      <c r="NLG39" s="119"/>
      <c r="NLH39" s="119"/>
      <c r="NLI39" s="119"/>
      <c r="NLJ39" s="119"/>
      <c r="NLK39" s="119"/>
      <c r="NLL39" s="119"/>
      <c r="NLM39" s="119"/>
      <c r="NLN39" s="119"/>
      <c r="NLO39" s="119"/>
      <c r="NLP39" s="119"/>
      <c r="NLQ39" s="119"/>
      <c r="NLR39" s="119"/>
      <c r="NLS39" s="119"/>
      <c r="NLT39" s="119"/>
      <c r="NLU39" s="119"/>
      <c r="NLV39" s="119"/>
      <c r="NLW39" s="119"/>
      <c r="NLX39" s="119"/>
      <c r="NLY39" s="119"/>
      <c r="NLZ39" s="119"/>
      <c r="NMA39" s="119"/>
      <c r="NMB39" s="119"/>
      <c r="NMC39" s="119"/>
      <c r="NMD39" s="119"/>
      <c r="NME39" s="119"/>
      <c r="NMF39" s="119"/>
      <c r="NMG39" s="119"/>
      <c r="NMH39" s="119"/>
      <c r="NMI39" s="119"/>
      <c r="NMJ39" s="119"/>
      <c r="NMK39" s="119"/>
      <c r="NML39" s="119"/>
      <c r="NMM39" s="119"/>
      <c r="NMN39" s="119"/>
      <c r="NMO39" s="119"/>
      <c r="NMP39" s="119"/>
      <c r="NMQ39" s="119"/>
      <c r="NMR39" s="119"/>
      <c r="NMS39" s="119"/>
      <c r="NMT39" s="119"/>
      <c r="NMU39" s="119"/>
      <c r="NMV39" s="119"/>
      <c r="NMW39" s="119"/>
      <c r="NMX39" s="119"/>
      <c r="NMY39" s="119"/>
      <c r="NMZ39" s="119"/>
      <c r="NNA39" s="119"/>
      <c r="NNB39" s="119"/>
      <c r="NNC39" s="119"/>
      <c r="NND39" s="119"/>
      <c r="NNE39" s="119"/>
      <c r="NNF39" s="119"/>
      <c r="NNG39" s="119"/>
      <c r="NNH39" s="119"/>
      <c r="NNI39" s="119"/>
      <c r="NNJ39" s="119"/>
      <c r="NNK39" s="119"/>
      <c r="NNL39" s="119"/>
      <c r="NNM39" s="119"/>
      <c r="NNN39" s="119"/>
      <c r="NNO39" s="119"/>
      <c r="NNP39" s="119"/>
      <c r="NNQ39" s="119"/>
      <c r="NNR39" s="119"/>
      <c r="NNS39" s="119"/>
      <c r="NNT39" s="119"/>
      <c r="NNU39" s="119"/>
      <c r="NNV39" s="119"/>
      <c r="NNW39" s="119"/>
      <c r="NNX39" s="119"/>
      <c r="NNY39" s="119"/>
      <c r="NNZ39" s="119"/>
      <c r="NOA39" s="119"/>
      <c r="NOB39" s="119"/>
      <c r="NOC39" s="119"/>
      <c r="NOD39" s="119"/>
      <c r="NOE39" s="119"/>
      <c r="NOF39" s="119"/>
      <c r="NOG39" s="119"/>
      <c r="NOH39" s="119"/>
      <c r="NOI39" s="119"/>
      <c r="NOJ39" s="119"/>
      <c r="NOK39" s="119"/>
      <c r="NOL39" s="119"/>
      <c r="NOM39" s="119"/>
      <c r="NON39" s="119"/>
      <c r="NOO39" s="119"/>
      <c r="NOP39" s="119"/>
      <c r="NOQ39" s="119"/>
      <c r="NOR39" s="119"/>
      <c r="NOS39" s="119"/>
      <c r="NOT39" s="119"/>
      <c r="NOU39" s="119"/>
      <c r="NOV39" s="119"/>
      <c r="NOW39" s="119"/>
      <c r="NOX39" s="119"/>
      <c r="NOY39" s="119"/>
      <c r="NOZ39" s="119"/>
      <c r="NPA39" s="119"/>
      <c r="NPB39" s="119"/>
      <c r="NPC39" s="119"/>
      <c r="NPD39" s="119"/>
      <c r="NPE39" s="119"/>
      <c r="NPF39" s="119"/>
      <c r="NPG39" s="119"/>
      <c r="NPH39" s="119"/>
      <c r="NPI39" s="119"/>
      <c r="NPJ39" s="119"/>
      <c r="NPK39" s="119"/>
      <c r="NPL39" s="119"/>
      <c r="NPM39" s="119"/>
      <c r="NPN39" s="119"/>
      <c r="NPO39" s="119"/>
      <c r="NPP39" s="119"/>
      <c r="NPQ39" s="119"/>
      <c r="NPR39" s="119"/>
      <c r="NPS39" s="119"/>
      <c r="NPT39" s="119"/>
      <c r="NPU39" s="119"/>
      <c r="NPV39" s="119"/>
      <c r="NPW39" s="119"/>
      <c r="NPX39" s="119"/>
      <c r="NPY39" s="119"/>
      <c r="NPZ39" s="119"/>
      <c r="NQA39" s="119"/>
      <c r="NQB39" s="119"/>
      <c r="NQC39" s="119"/>
      <c r="NQD39" s="119"/>
      <c r="NQE39" s="119"/>
      <c r="NQF39" s="119"/>
      <c r="NQG39" s="119"/>
      <c r="NQH39" s="119"/>
      <c r="NQI39" s="119"/>
      <c r="NQJ39" s="119"/>
      <c r="NQK39" s="119"/>
      <c r="NQL39" s="119"/>
      <c r="NQM39" s="119"/>
      <c r="NQN39" s="119"/>
      <c r="NQO39" s="119"/>
      <c r="NQP39" s="119"/>
      <c r="NQQ39" s="119"/>
      <c r="NQR39" s="119"/>
      <c r="NQS39" s="119"/>
      <c r="NQT39" s="119"/>
      <c r="NQU39" s="119"/>
      <c r="NQV39" s="119"/>
      <c r="NQW39" s="119"/>
      <c r="NQX39" s="119"/>
      <c r="NQY39" s="119"/>
      <c r="NQZ39" s="119"/>
      <c r="NRA39" s="119"/>
      <c r="NRB39" s="119"/>
      <c r="NRC39" s="119"/>
      <c r="NRD39" s="119"/>
      <c r="NRE39" s="119"/>
      <c r="NRF39" s="119"/>
      <c r="NRG39" s="119"/>
      <c r="NRH39" s="119"/>
      <c r="NRI39" s="119"/>
      <c r="NRJ39" s="119"/>
      <c r="NRK39" s="119"/>
      <c r="NRL39" s="119"/>
      <c r="NRM39" s="119"/>
      <c r="NRN39" s="119"/>
      <c r="NRO39" s="119"/>
      <c r="NRP39" s="119"/>
      <c r="NRQ39" s="119"/>
      <c r="NRR39" s="119"/>
      <c r="NRS39" s="119"/>
      <c r="NRT39" s="119"/>
      <c r="NRU39" s="119"/>
      <c r="NRV39" s="119"/>
      <c r="NRW39" s="119"/>
      <c r="NRX39" s="119"/>
      <c r="NRY39" s="119"/>
      <c r="NRZ39" s="119"/>
      <c r="NSA39" s="119"/>
      <c r="NSB39" s="119"/>
      <c r="NSC39" s="119"/>
      <c r="NSD39" s="119"/>
      <c r="NSE39" s="119"/>
      <c r="NSF39" s="119"/>
      <c r="NSG39" s="119"/>
      <c r="NSH39" s="119"/>
      <c r="NSI39" s="119"/>
      <c r="NSJ39" s="119"/>
      <c r="NSK39" s="119"/>
      <c r="NSL39" s="119"/>
      <c r="NSM39" s="119"/>
      <c r="NSN39" s="119"/>
      <c r="NSO39" s="119"/>
      <c r="NSP39" s="119"/>
      <c r="NSQ39" s="119"/>
      <c r="NSR39" s="119"/>
      <c r="NSS39" s="119"/>
      <c r="NST39" s="119"/>
      <c r="NSU39" s="119"/>
      <c r="NSV39" s="119"/>
      <c r="NSW39" s="119"/>
      <c r="NSX39" s="119"/>
      <c r="NSY39" s="119"/>
      <c r="NSZ39" s="119"/>
      <c r="NTA39" s="119"/>
      <c r="NTB39" s="119"/>
      <c r="NTC39" s="119"/>
      <c r="NTD39" s="119"/>
      <c r="NTE39" s="119"/>
      <c r="NTF39" s="119"/>
      <c r="NTG39" s="119"/>
      <c r="NTH39" s="119"/>
      <c r="NTI39" s="119"/>
      <c r="NTJ39" s="119"/>
      <c r="NTK39" s="119"/>
      <c r="NTL39" s="119"/>
      <c r="NTM39" s="119"/>
      <c r="NTN39" s="119"/>
      <c r="NTO39" s="119"/>
      <c r="NTP39" s="119"/>
      <c r="NTQ39" s="119"/>
      <c r="NTR39" s="119"/>
      <c r="NTS39" s="119"/>
      <c r="NTT39" s="119"/>
      <c r="NTU39" s="119"/>
      <c r="NTV39" s="119"/>
      <c r="NTW39" s="119"/>
      <c r="NTX39" s="119"/>
      <c r="NTY39" s="119"/>
      <c r="NTZ39" s="119"/>
      <c r="NUA39" s="119"/>
      <c r="NUB39" s="119"/>
      <c r="NUC39" s="119"/>
      <c r="NUD39" s="119"/>
      <c r="NUE39" s="119"/>
      <c r="NUF39" s="119"/>
      <c r="NUG39" s="119"/>
      <c r="NUH39" s="119"/>
      <c r="NUI39" s="119"/>
      <c r="NUJ39" s="119"/>
      <c r="NUK39" s="119"/>
      <c r="NUL39" s="119"/>
      <c r="NUM39" s="119"/>
      <c r="NUN39" s="119"/>
      <c r="NUO39" s="119"/>
      <c r="NUP39" s="119"/>
      <c r="NUQ39" s="119"/>
      <c r="NUR39" s="119"/>
      <c r="NUS39" s="119"/>
      <c r="NUT39" s="119"/>
      <c r="NUU39" s="119"/>
      <c r="NUV39" s="119"/>
      <c r="NUW39" s="119"/>
      <c r="NUX39" s="119"/>
      <c r="NUY39" s="119"/>
      <c r="NUZ39" s="119"/>
      <c r="NVA39" s="119"/>
      <c r="NVB39" s="119"/>
      <c r="NVC39" s="119"/>
      <c r="NVD39" s="119"/>
      <c r="NVE39" s="119"/>
      <c r="NVF39" s="119"/>
      <c r="NVG39" s="119"/>
      <c r="NVH39" s="119"/>
      <c r="NVI39" s="119"/>
      <c r="NVJ39" s="119"/>
      <c r="NVK39" s="119"/>
      <c r="NVL39" s="119"/>
      <c r="NVM39" s="119"/>
      <c r="NVN39" s="119"/>
      <c r="NVO39" s="119"/>
      <c r="NVP39" s="119"/>
      <c r="NVQ39" s="119"/>
      <c r="NVR39" s="119"/>
      <c r="NVS39" s="119"/>
      <c r="NVT39" s="119"/>
      <c r="NVU39" s="119"/>
      <c r="NVV39" s="119"/>
      <c r="NVW39" s="119"/>
      <c r="NVX39" s="119"/>
      <c r="NVY39" s="119"/>
      <c r="NVZ39" s="119"/>
      <c r="NWA39" s="119"/>
      <c r="NWB39" s="119"/>
      <c r="NWC39" s="119"/>
      <c r="NWD39" s="119"/>
      <c r="NWE39" s="119"/>
      <c r="NWF39" s="119"/>
      <c r="NWG39" s="119"/>
      <c r="NWH39" s="119"/>
      <c r="NWI39" s="119"/>
      <c r="NWJ39" s="119"/>
      <c r="NWK39" s="119"/>
      <c r="NWL39" s="119"/>
      <c r="NWM39" s="119"/>
      <c r="NWN39" s="119"/>
      <c r="NWO39" s="119"/>
      <c r="NWP39" s="119"/>
      <c r="NWQ39" s="119"/>
      <c r="NWR39" s="119"/>
      <c r="NWS39" s="119"/>
      <c r="NWT39" s="119"/>
      <c r="NWU39" s="119"/>
      <c r="NWV39" s="119"/>
      <c r="NWW39" s="119"/>
      <c r="NWX39" s="119"/>
      <c r="NWY39" s="119"/>
      <c r="NWZ39" s="119"/>
      <c r="NXA39" s="119"/>
      <c r="NXB39" s="119"/>
      <c r="NXC39" s="119"/>
      <c r="NXD39" s="119"/>
      <c r="NXE39" s="119"/>
      <c r="NXF39" s="119"/>
      <c r="NXG39" s="119"/>
      <c r="NXH39" s="119"/>
      <c r="NXI39" s="119"/>
      <c r="NXJ39" s="119"/>
      <c r="NXK39" s="119"/>
      <c r="NXL39" s="119"/>
      <c r="NXM39" s="119"/>
      <c r="NXN39" s="119"/>
      <c r="NXO39" s="119"/>
      <c r="NXP39" s="119"/>
      <c r="NXQ39" s="119"/>
      <c r="NXR39" s="119"/>
      <c r="NXS39" s="119"/>
      <c r="NXT39" s="119"/>
      <c r="NXU39" s="119"/>
      <c r="NXV39" s="119"/>
      <c r="NXW39" s="119"/>
      <c r="NXX39" s="119"/>
      <c r="NXY39" s="119"/>
      <c r="NXZ39" s="119"/>
      <c r="NYA39" s="119"/>
      <c r="NYB39" s="119"/>
      <c r="NYC39" s="119"/>
      <c r="NYD39" s="119"/>
      <c r="NYE39" s="119"/>
      <c r="NYF39" s="119"/>
      <c r="NYG39" s="119"/>
      <c r="NYH39" s="119"/>
      <c r="NYI39" s="119"/>
      <c r="NYJ39" s="119"/>
      <c r="NYK39" s="119"/>
      <c r="NYL39" s="119"/>
      <c r="NYM39" s="119"/>
      <c r="NYN39" s="119"/>
      <c r="NYO39" s="119"/>
      <c r="NYP39" s="119"/>
      <c r="NYQ39" s="119"/>
      <c r="NYR39" s="119"/>
      <c r="NYS39" s="119"/>
      <c r="NYT39" s="119"/>
      <c r="NYU39" s="119"/>
      <c r="NYV39" s="119"/>
      <c r="NYW39" s="119"/>
      <c r="NYX39" s="119"/>
      <c r="NYY39" s="119"/>
      <c r="NYZ39" s="119"/>
      <c r="NZA39" s="119"/>
      <c r="NZB39" s="119"/>
      <c r="NZC39" s="119"/>
      <c r="NZD39" s="119"/>
      <c r="NZE39" s="119"/>
      <c r="NZF39" s="119"/>
      <c r="NZG39" s="119"/>
      <c r="NZH39" s="119"/>
      <c r="NZI39" s="119"/>
      <c r="NZJ39" s="119"/>
      <c r="NZK39" s="119"/>
      <c r="NZL39" s="119"/>
      <c r="NZM39" s="119"/>
      <c r="NZN39" s="119"/>
      <c r="NZO39" s="119"/>
      <c r="NZP39" s="119"/>
      <c r="NZQ39" s="119"/>
      <c r="NZR39" s="119"/>
      <c r="NZS39" s="119"/>
      <c r="NZT39" s="119"/>
      <c r="NZU39" s="119"/>
      <c r="NZV39" s="119"/>
      <c r="NZW39" s="119"/>
      <c r="NZX39" s="119"/>
      <c r="NZY39" s="119"/>
      <c r="NZZ39" s="119"/>
      <c r="OAA39" s="119"/>
      <c r="OAB39" s="119"/>
      <c r="OAC39" s="119"/>
      <c r="OAD39" s="119"/>
      <c r="OAE39" s="119"/>
      <c r="OAF39" s="119"/>
      <c r="OAG39" s="119"/>
      <c r="OAH39" s="119"/>
      <c r="OAI39" s="119"/>
      <c r="OAJ39" s="119"/>
      <c r="OAK39" s="119"/>
      <c r="OAL39" s="119"/>
      <c r="OAM39" s="119"/>
      <c r="OAN39" s="119"/>
      <c r="OAO39" s="119"/>
      <c r="OAP39" s="119"/>
      <c r="OAQ39" s="119"/>
      <c r="OAR39" s="119"/>
      <c r="OAS39" s="119"/>
      <c r="OAT39" s="119"/>
      <c r="OAU39" s="119"/>
      <c r="OAV39" s="119"/>
      <c r="OAW39" s="119"/>
      <c r="OAX39" s="119"/>
      <c r="OAY39" s="119"/>
      <c r="OAZ39" s="119"/>
      <c r="OBA39" s="119"/>
      <c r="OBB39" s="119"/>
      <c r="OBC39" s="119"/>
      <c r="OBD39" s="119"/>
      <c r="OBE39" s="119"/>
      <c r="OBF39" s="119"/>
      <c r="OBG39" s="119"/>
      <c r="OBH39" s="119"/>
      <c r="OBI39" s="119"/>
      <c r="OBJ39" s="119"/>
      <c r="OBK39" s="119"/>
      <c r="OBL39" s="119"/>
      <c r="OBM39" s="119"/>
      <c r="OBN39" s="119"/>
      <c r="OBO39" s="119"/>
      <c r="OBP39" s="119"/>
      <c r="OBQ39" s="119"/>
      <c r="OBR39" s="119"/>
      <c r="OBS39" s="119"/>
      <c r="OBT39" s="119"/>
      <c r="OBU39" s="119"/>
      <c r="OBV39" s="119"/>
      <c r="OBW39" s="119"/>
      <c r="OBX39" s="119"/>
      <c r="OBY39" s="119"/>
      <c r="OBZ39" s="119"/>
      <c r="OCA39" s="119"/>
      <c r="OCB39" s="119"/>
      <c r="OCC39" s="119"/>
      <c r="OCD39" s="119"/>
      <c r="OCE39" s="119"/>
      <c r="OCF39" s="119"/>
      <c r="OCG39" s="119"/>
      <c r="OCH39" s="119"/>
      <c r="OCI39" s="119"/>
      <c r="OCJ39" s="119"/>
      <c r="OCK39" s="119"/>
      <c r="OCL39" s="119"/>
      <c r="OCM39" s="119"/>
      <c r="OCN39" s="119"/>
      <c r="OCO39" s="119"/>
      <c r="OCP39" s="119"/>
      <c r="OCQ39" s="119"/>
      <c r="OCR39" s="119"/>
      <c r="OCS39" s="119"/>
      <c r="OCT39" s="119"/>
      <c r="OCU39" s="119"/>
      <c r="OCV39" s="119"/>
      <c r="OCW39" s="119"/>
      <c r="OCX39" s="119"/>
      <c r="OCY39" s="119"/>
      <c r="OCZ39" s="119"/>
      <c r="ODA39" s="119"/>
      <c r="ODB39" s="119"/>
      <c r="ODC39" s="119"/>
      <c r="ODD39" s="119"/>
      <c r="ODE39" s="119"/>
      <c r="ODF39" s="119"/>
      <c r="ODG39" s="119"/>
      <c r="ODH39" s="119"/>
      <c r="ODI39" s="119"/>
      <c r="ODJ39" s="119"/>
      <c r="ODK39" s="119"/>
      <c r="ODL39" s="119"/>
      <c r="ODM39" s="119"/>
      <c r="ODN39" s="119"/>
      <c r="ODO39" s="119"/>
      <c r="ODP39" s="119"/>
      <c r="ODQ39" s="119"/>
      <c r="ODR39" s="119"/>
      <c r="ODS39" s="119"/>
      <c r="ODT39" s="119"/>
      <c r="ODU39" s="119"/>
      <c r="ODV39" s="119"/>
      <c r="ODW39" s="119"/>
      <c r="ODX39" s="119"/>
      <c r="ODY39" s="119"/>
      <c r="ODZ39" s="119"/>
      <c r="OEA39" s="119"/>
      <c r="OEB39" s="119"/>
      <c r="OEC39" s="119"/>
      <c r="OED39" s="119"/>
      <c r="OEE39" s="119"/>
      <c r="OEF39" s="119"/>
      <c r="OEG39" s="119"/>
      <c r="OEH39" s="119"/>
      <c r="OEI39" s="119"/>
      <c r="OEJ39" s="119"/>
      <c r="OEK39" s="119"/>
      <c r="OEL39" s="119"/>
      <c r="OEM39" s="119"/>
      <c r="OEN39" s="119"/>
      <c r="OEO39" s="119"/>
      <c r="OEP39" s="119"/>
      <c r="OEQ39" s="119"/>
      <c r="OER39" s="119"/>
      <c r="OES39" s="119"/>
      <c r="OET39" s="119"/>
      <c r="OEU39" s="119"/>
      <c r="OEV39" s="119"/>
      <c r="OEW39" s="119"/>
      <c r="OEX39" s="119"/>
      <c r="OEY39" s="119"/>
      <c r="OEZ39" s="119"/>
      <c r="OFA39" s="119"/>
      <c r="OFB39" s="119"/>
      <c r="OFC39" s="119"/>
      <c r="OFD39" s="119"/>
      <c r="OFE39" s="119"/>
      <c r="OFF39" s="119"/>
      <c r="OFG39" s="119"/>
      <c r="OFH39" s="119"/>
      <c r="OFI39" s="119"/>
      <c r="OFJ39" s="119"/>
      <c r="OFK39" s="119"/>
      <c r="OFL39" s="119"/>
      <c r="OFM39" s="119"/>
      <c r="OFN39" s="119"/>
      <c r="OFO39" s="119"/>
      <c r="OFP39" s="119"/>
      <c r="OFQ39" s="119"/>
      <c r="OFR39" s="119"/>
      <c r="OFS39" s="119"/>
      <c r="OFT39" s="119"/>
      <c r="OFU39" s="119"/>
      <c r="OFV39" s="119"/>
      <c r="OFW39" s="119"/>
      <c r="OFX39" s="119"/>
      <c r="OFY39" s="119"/>
      <c r="OFZ39" s="119"/>
      <c r="OGA39" s="119"/>
      <c r="OGB39" s="119"/>
      <c r="OGC39" s="119"/>
      <c r="OGD39" s="119"/>
      <c r="OGE39" s="119"/>
      <c r="OGF39" s="119"/>
      <c r="OGG39" s="119"/>
      <c r="OGH39" s="119"/>
      <c r="OGI39" s="119"/>
      <c r="OGJ39" s="119"/>
      <c r="OGK39" s="119"/>
      <c r="OGL39" s="119"/>
      <c r="OGM39" s="119"/>
      <c r="OGN39" s="119"/>
      <c r="OGO39" s="119"/>
      <c r="OGP39" s="119"/>
      <c r="OGQ39" s="119"/>
      <c r="OGR39" s="119"/>
      <c r="OGS39" s="119"/>
      <c r="OGT39" s="119"/>
      <c r="OGU39" s="119"/>
      <c r="OGV39" s="119"/>
      <c r="OGW39" s="119"/>
      <c r="OGX39" s="119"/>
      <c r="OGY39" s="119"/>
      <c r="OGZ39" s="119"/>
      <c r="OHA39" s="119"/>
      <c r="OHB39" s="119"/>
      <c r="OHC39" s="119"/>
      <c r="OHD39" s="119"/>
      <c r="OHE39" s="119"/>
      <c r="OHF39" s="119"/>
      <c r="OHG39" s="119"/>
      <c r="OHH39" s="119"/>
      <c r="OHI39" s="119"/>
      <c r="OHJ39" s="119"/>
      <c r="OHK39" s="119"/>
      <c r="OHL39" s="119"/>
      <c r="OHM39" s="119"/>
      <c r="OHN39" s="119"/>
      <c r="OHO39" s="119"/>
      <c r="OHP39" s="119"/>
      <c r="OHQ39" s="119"/>
      <c r="OHR39" s="119"/>
      <c r="OHS39" s="119"/>
      <c r="OHT39" s="119"/>
      <c r="OHU39" s="119"/>
      <c r="OHV39" s="119"/>
      <c r="OHW39" s="119"/>
      <c r="OHX39" s="119"/>
      <c r="OHY39" s="119"/>
      <c r="OHZ39" s="119"/>
      <c r="OIA39" s="119"/>
      <c r="OIB39" s="119"/>
      <c r="OIC39" s="119"/>
      <c r="OID39" s="119"/>
      <c r="OIE39" s="119"/>
      <c r="OIF39" s="119"/>
      <c r="OIG39" s="119"/>
      <c r="OIH39" s="119"/>
      <c r="OII39" s="119"/>
      <c r="OIJ39" s="119"/>
      <c r="OIK39" s="119"/>
      <c r="OIL39" s="119"/>
      <c r="OIM39" s="119"/>
      <c r="OIN39" s="119"/>
      <c r="OIO39" s="119"/>
      <c r="OIP39" s="119"/>
      <c r="OIQ39" s="119"/>
      <c r="OIR39" s="119"/>
      <c r="OIS39" s="119"/>
      <c r="OIT39" s="119"/>
      <c r="OIU39" s="119"/>
      <c r="OIV39" s="119"/>
      <c r="OIW39" s="119"/>
      <c r="OIX39" s="119"/>
      <c r="OIY39" s="119"/>
      <c r="OIZ39" s="119"/>
      <c r="OJA39" s="119"/>
      <c r="OJB39" s="119"/>
      <c r="OJC39" s="119"/>
      <c r="OJD39" s="119"/>
      <c r="OJE39" s="119"/>
      <c r="OJF39" s="119"/>
      <c r="OJG39" s="119"/>
      <c r="OJH39" s="119"/>
      <c r="OJI39" s="119"/>
      <c r="OJJ39" s="119"/>
      <c r="OJK39" s="119"/>
      <c r="OJL39" s="119"/>
      <c r="OJM39" s="119"/>
      <c r="OJN39" s="119"/>
      <c r="OJO39" s="119"/>
      <c r="OJP39" s="119"/>
      <c r="OJQ39" s="119"/>
      <c r="OJR39" s="119"/>
      <c r="OJS39" s="119"/>
      <c r="OJT39" s="119"/>
      <c r="OJU39" s="119"/>
      <c r="OJV39" s="119"/>
      <c r="OJW39" s="119"/>
      <c r="OJX39" s="119"/>
      <c r="OJY39" s="119"/>
      <c r="OJZ39" s="119"/>
      <c r="OKA39" s="119"/>
      <c r="OKB39" s="119"/>
      <c r="OKC39" s="119"/>
      <c r="OKD39" s="119"/>
      <c r="OKE39" s="119"/>
      <c r="OKF39" s="119"/>
      <c r="OKG39" s="119"/>
      <c r="OKH39" s="119"/>
      <c r="OKI39" s="119"/>
      <c r="OKJ39" s="119"/>
      <c r="OKK39" s="119"/>
      <c r="OKL39" s="119"/>
      <c r="OKM39" s="119"/>
      <c r="OKN39" s="119"/>
      <c r="OKO39" s="119"/>
      <c r="OKP39" s="119"/>
      <c r="OKQ39" s="119"/>
      <c r="OKR39" s="119"/>
      <c r="OKS39" s="119"/>
      <c r="OKT39" s="119"/>
      <c r="OKU39" s="119"/>
      <c r="OKV39" s="119"/>
      <c r="OKW39" s="119"/>
      <c r="OKX39" s="119"/>
      <c r="OKY39" s="119"/>
      <c r="OKZ39" s="119"/>
      <c r="OLA39" s="119"/>
      <c r="OLB39" s="119"/>
      <c r="OLC39" s="119"/>
      <c r="OLD39" s="119"/>
      <c r="OLE39" s="119"/>
      <c r="OLF39" s="119"/>
      <c r="OLG39" s="119"/>
      <c r="OLH39" s="119"/>
      <c r="OLI39" s="119"/>
      <c r="OLJ39" s="119"/>
      <c r="OLK39" s="119"/>
      <c r="OLL39" s="119"/>
      <c r="OLM39" s="119"/>
      <c r="OLN39" s="119"/>
      <c r="OLO39" s="119"/>
      <c r="OLP39" s="119"/>
      <c r="OLQ39" s="119"/>
      <c r="OLR39" s="119"/>
      <c r="OLS39" s="119"/>
      <c r="OLT39" s="119"/>
      <c r="OLU39" s="119"/>
      <c r="OLV39" s="119"/>
      <c r="OLW39" s="119"/>
      <c r="OLX39" s="119"/>
      <c r="OLY39" s="119"/>
      <c r="OLZ39" s="119"/>
      <c r="OMA39" s="119"/>
      <c r="OMB39" s="119"/>
      <c r="OMC39" s="119"/>
      <c r="OMD39" s="119"/>
      <c r="OME39" s="119"/>
      <c r="OMF39" s="119"/>
      <c r="OMG39" s="119"/>
      <c r="OMH39" s="119"/>
      <c r="OMI39" s="119"/>
      <c r="OMJ39" s="119"/>
      <c r="OMK39" s="119"/>
      <c r="OML39" s="119"/>
      <c r="OMM39" s="119"/>
      <c r="OMN39" s="119"/>
      <c r="OMO39" s="119"/>
      <c r="OMP39" s="119"/>
      <c r="OMQ39" s="119"/>
      <c r="OMR39" s="119"/>
      <c r="OMS39" s="119"/>
      <c r="OMT39" s="119"/>
      <c r="OMU39" s="119"/>
      <c r="OMV39" s="119"/>
      <c r="OMW39" s="119"/>
      <c r="OMX39" s="119"/>
      <c r="OMY39" s="119"/>
      <c r="OMZ39" s="119"/>
      <c r="ONA39" s="119"/>
      <c r="ONB39" s="119"/>
      <c r="ONC39" s="119"/>
      <c r="OND39" s="119"/>
      <c r="ONE39" s="119"/>
      <c r="ONF39" s="119"/>
      <c r="ONG39" s="119"/>
      <c r="ONH39" s="119"/>
      <c r="ONI39" s="119"/>
      <c r="ONJ39" s="119"/>
      <c r="ONK39" s="119"/>
      <c r="ONL39" s="119"/>
      <c r="ONM39" s="119"/>
      <c r="ONN39" s="119"/>
      <c r="ONO39" s="119"/>
      <c r="ONP39" s="119"/>
      <c r="ONQ39" s="119"/>
      <c r="ONR39" s="119"/>
      <c r="ONS39" s="119"/>
      <c r="ONT39" s="119"/>
      <c r="ONU39" s="119"/>
      <c r="ONV39" s="119"/>
      <c r="ONW39" s="119"/>
      <c r="ONX39" s="119"/>
      <c r="ONY39" s="119"/>
      <c r="ONZ39" s="119"/>
      <c r="OOA39" s="119"/>
      <c r="OOB39" s="119"/>
      <c r="OOC39" s="119"/>
      <c r="OOD39" s="119"/>
      <c r="OOE39" s="119"/>
      <c r="OOF39" s="119"/>
      <c r="OOG39" s="119"/>
      <c r="OOH39" s="119"/>
      <c r="OOI39" s="119"/>
      <c r="OOJ39" s="119"/>
      <c r="OOK39" s="119"/>
      <c r="OOL39" s="119"/>
      <c r="OOM39" s="119"/>
      <c r="OON39" s="119"/>
      <c r="OOO39" s="119"/>
      <c r="OOP39" s="119"/>
      <c r="OOQ39" s="119"/>
      <c r="OOR39" s="119"/>
      <c r="OOS39" s="119"/>
      <c r="OOT39" s="119"/>
      <c r="OOU39" s="119"/>
      <c r="OOV39" s="119"/>
      <c r="OOW39" s="119"/>
      <c r="OOX39" s="119"/>
      <c r="OOY39" s="119"/>
      <c r="OOZ39" s="119"/>
      <c r="OPA39" s="119"/>
      <c r="OPB39" s="119"/>
      <c r="OPC39" s="119"/>
      <c r="OPD39" s="119"/>
      <c r="OPE39" s="119"/>
      <c r="OPF39" s="119"/>
      <c r="OPG39" s="119"/>
      <c r="OPH39" s="119"/>
      <c r="OPI39" s="119"/>
      <c r="OPJ39" s="119"/>
      <c r="OPK39" s="119"/>
      <c r="OPL39" s="119"/>
      <c r="OPM39" s="119"/>
      <c r="OPN39" s="119"/>
      <c r="OPO39" s="119"/>
      <c r="OPP39" s="119"/>
      <c r="OPQ39" s="119"/>
      <c r="OPR39" s="119"/>
      <c r="OPS39" s="119"/>
      <c r="OPT39" s="119"/>
      <c r="OPU39" s="119"/>
      <c r="OPV39" s="119"/>
      <c r="OPW39" s="119"/>
      <c r="OPX39" s="119"/>
      <c r="OPY39" s="119"/>
      <c r="OPZ39" s="119"/>
      <c r="OQA39" s="119"/>
      <c r="OQB39" s="119"/>
      <c r="OQC39" s="119"/>
      <c r="OQD39" s="119"/>
      <c r="OQE39" s="119"/>
      <c r="OQF39" s="119"/>
      <c r="OQG39" s="119"/>
      <c r="OQH39" s="119"/>
      <c r="OQI39" s="119"/>
      <c r="OQJ39" s="119"/>
      <c r="OQK39" s="119"/>
      <c r="OQL39" s="119"/>
      <c r="OQM39" s="119"/>
      <c r="OQN39" s="119"/>
      <c r="OQO39" s="119"/>
      <c r="OQP39" s="119"/>
      <c r="OQQ39" s="119"/>
      <c r="OQR39" s="119"/>
      <c r="OQS39" s="119"/>
      <c r="OQT39" s="119"/>
      <c r="OQU39" s="119"/>
      <c r="OQV39" s="119"/>
      <c r="OQW39" s="119"/>
      <c r="OQX39" s="119"/>
      <c r="OQY39" s="119"/>
      <c r="OQZ39" s="119"/>
      <c r="ORA39" s="119"/>
      <c r="ORB39" s="119"/>
      <c r="ORC39" s="119"/>
      <c r="ORD39" s="119"/>
      <c r="ORE39" s="119"/>
      <c r="ORF39" s="119"/>
      <c r="ORG39" s="119"/>
      <c r="ORH39" s="119"/>
      <c r="ORI39" s="119"/>
      <c r="ORJ39" s="119"/>
      <c r="ORK39" s="119"/>
      <c r="ORL39" s="119"/>
      <c r="ORM39" s="119"/>
      <c r="ORN39" s="119"/>
      <c r="ORO39" s="119"/>
      <c r="ORP39" s="119"/>
      <c r="ORQ39" s="119"/>
      <c r="ORR39" s="119"/>
      <c r="ORS39" s="119"/>
      <c r="ORT39" s="119"/>
      <c r="ORU39" s="119"/>
      <c r="ORV39" s="119"/>
      <c r="ORW39" s="119"/>
      <c r="ORX39" s="119"/>
      <c r="ORY39" s="119"/>
      <c r="ORZ39" s="119"/>
      <c r="OSA39" s="119"/>
      <c r="OSB39" s="119"/>
      <c r="OSC39" s="119"/>
      <c r="OSD39" s="119"/>
      <c r="OSE39" s="119"/>
      <c r="OSF39" s="119"/>
      <c r="OSG39" s="119"/>
      <c r="OSH39" s="119"/>
      <c r="OSI39" s="119"/>
      <c r="OSJ39" s="119"/>
      <c r="OSK39" s="119"/>
      <c r="OSL39" s="119"/>
      <c r="OSM39" s="119"/>
      <c r="OSN39" s="119"/>
      <c r="OSO39" s="119"/>
      <c r="OSP39" s="119"/>
      <c r="OSQ39" s="119"/>
      <c r="OSR39" s="119"/>
      <c r="OSS39" s="119"/>
      <c r="OST39" s="119"/>
      <c r="OSU39" s="119"/>
      <c r="OSV39" s="119"/>
      <c r="OSW39" s="119"/>
      <c r="OSX39" s="119"/>
      <c r="OSY39" s="119"/>
      <c r="OSZ39" s="119"/>
      <c r="OTA39" s="119"/>
      <c r="OTB39" s="119"/>
      <c r="OTC39" s="119"/>
      <c r="OTD39" s="119"/>
      <c r="OTE39" s="119"/>
      <c r="OTF39" s="119"/>
      <c r="OTG39" s="119"/>
      <c r="OTH39" s="119"/>
      <c r="OTI39" s="119"/>
      <c r="OTJ39" s="119"/>
      <c r="OTK39" s="119"/>
      <c r="OTL39" s="119"/>
      <c r="OTM39" s="119"/>
      <c r="OTN39" s="119"/>
      <c r="OTO39" s="119"/>
      <c r="OTP39" s="119"/>
      <c r="OTQ39" s="119"/>
      <c r="OTR39" s="119"/>
      <c r="OTS39" s="119"/>
      <c r="OTT39" s="119"/>
      <c r="OTU39" s="119"/>
      <c r="OTV39" s="119"/>
      <c r="OTW39" s="119"/>
      <c r="OTX39" s="119"/>
      <c r="OTY39" s="119"/>
      <c r="OTZ39" s="119"/>
      <c r="OUA39" s="119"/>
      <c r="OUB39" s="119"/>
      <c r="OUC39" s="119"/>
      <c r="OUD39" s="119"/>
      <c r="OUE39" s="119"/>
      <c r="OUF39" s="119"/>
      <c r="OUG39" s="119"/>
      <c r="OUH39" s="119"/>
      <c r="OUI39" s="119"/>
      <c r="OUJ39" s="119"/>
      <c r="OUK39" s="119"/>
      <c r="OUL39" s="119"/>
      <c r="OUM39" s="119"/>
      <c r="OUN39" s="119"/>
      <c r="OUO39" s="119"/>
      <c r="OUP39" s="119"/>
      <c r="OUQ39" s="119"/>
      <c r="OUR39" s="119"/>
      <c r="OUS39" s="119"/>
      <c r="OUT39" s="119"/>
      <c r="OUU39" s="119"/>
      <c r="OUV39" s="119"/>
      <c r="OUW39" s="119"/>
      <c r="OUX39" s="119"/>
      <c r="OUY39" s="119"/>
      <c r="OUZ39" s="119"/>
      <c r="OVA39" s="119"/>
      <c r="OVB39" s="119"/>
      <c r="OVC39" s="119"/>
      <c r="OVD39" s="119"/>
      <c r="OVE39" s="119"/>
      <c r="OVF39" s="119"/>
      <c r="OVG39" s="119"/>
      <c r="OVH39" s="119"/>
      <c r="OVI39" s="119"/>
      <c r="OVJ39" s="119"/>
      <c r="OVK39" s="119"/>
      <c r="OVL39" s="119"/>
      <c r="OVM39" s="119"/>
      <c r="OVN39" s="119"/>
      <c r="OVO39" s="119"/>
      <c r="OVP39" s="119"/>
      <c r="OVQ39" s="119"/>
      <c r="OVR39" s="119"/>
      <c r="OVS39" s="119"/>
      <c r="OVT39" s="119"/>
      <c r="OVU39" s="119"/>
      <c r="OVV39" s="119"/>
      <c r="OVW39" s="119"/>
      <c r="OVX39" s="119"/>
      <c r="OVY39" s="119"/>
      <c r="OVZ39" s="119"/>
      <c r="OWA39" s="119"/>
      <c r="OWB39" s="119"/>
      <c r="OWC39" s="119"/>
      <c r="OWD39" s="119"/>
      <c r="OWE39" s="119"/>
      <c r="OWF39" s="119"/>
      <c r="OWG39" s="119"/>
      <c r="OWH39" s="119"/>
      <c r="OWI39" s="119"/>
      <c r="OWJ39" s="119"/>
      <c r="OWK39" s="119"/>
      <c r="OWL39" s="119"/>
      <c r="OWM39" s="119"/>
      <c r="OWN39" s="119"/>
      <c r="OWO39" s="119"/>
      <c r="OWP39" s="119"/>
      <c r="OWQ39" s="119"/>
      <c r="OWR39" s="119"/>
      <c r="OWS39" s="119"/>
      <c r="OWT39" s="119"/>
      <c r="OWU39" s="119"/>
      <c r="OWV39" s="119"/>
      <c r="OWW39" s="119"/>
      <c r="OWX39" s="119"/>
      <c r="OWY39" s="119"/>
      <c r="OWZ39" s="119"/>
      <c r="OXA39" s="119"/>
      <c r="OXB39" s="119"/>
      <c r="OXC39" s="119"/>
      <c r="OXD39" s="119"/>
      <c r="OXE39" s="119"/>
      <c r="OXF39" s="119"/>
      <c r="OXG39" s="119"/>
      <c r="OXH39" s="119"/>
      <c r="OXI39" s="119"/>
      <c r="OXJ39" s="119"/>
      <c r="OXK39" s="119"/>
      <c r="OXL39" s="119"/>
      <c r="OXM39" s="119"/>
      <c r="OXN39" s="119"/>
      <c r="OXO39" s="119"/>
      <c r="OXP39" s="119"/>
      <c r="OXQ39" s="119"/>
      <c r="OXR39" s="119"/>
      <c r="OXS39" s="119"/>
      <c r="OXT39" s="119"/>
      <c r="OXU39" s="119"/>
      <c r="OXV39" s="119"/>
      <c r="OXW39" s="119"/>
      <c r="OXX39" s="119"/>
      <c r="OXY39" s="119"/>
      <c r="OXZ39" s="119"/>
      <c r="OYA39" s="119"/>
      <c r="OYB39" s="119"/>
      <c r="OYC39" s="119"/>
      <c r="OYD39" s="119"/>
      <c r="OYE39" s="119"/>
      <c r="OYF39" s="119"/>
      <c r="OYG39" s="119"/>
      <c r="OYH39" s="119"/>
      <c r="OYI39" s="119"/>
      <c r="OYJ39" s="119"/>
      <c r="OYK39" s="119"/>
      <c r="OYL39" s="119"/>
      <c r="OYM39" s="119"/>
      <c r="OYN39" s="119"/>
      <c r="OYO39" s="119"/>
      <c r="OYP39" s="119"/>
      <c r="OYQ39" s="119"/>
      <c r="OYR39" s="119"/>
      <c r="OYS39" s="119"/>
      <c r="OYT39" s="119"/>
      <c r="OYU39" s="119"/>
      <c r="OYV39" s="119"/>
      <c r="OYW39" s="119"/>
      <c r="OYX39" s="119"/>
      <c r="OYY39" s="119"/>
      <c r="OYZ39" s="119"/>
      <c r="OZA39" s="119"/>
      <c r="OZB39" s="119"/>
      <c r="OZC39" s="119"/>
      <c r="OZD39" s="119"/>
      <c r="OZE39" s="119"/>
      <c r="OZF39" s="119"/>
      <c r="OZG39" s="119"/>
      <c r="OZH39" s="119"/>
      <c r="OZI39" s="119"/>
      <c r="OZJ39" s="119"/>
      <c r="OZK39" s="119"/>
      <c r="OZL39" s="119"/>
      <c r="OZM39" s="119"/>
      <c r="OZN39" s="119"/>
      <c r="OZO39" s="119"/>
      <c r="OZP39" s="119"/>
      <c r="OZQ39" s="119"/>
      <c r="OZR39" s="119"/>
      <c r="OZS39" s="119"/>
      <c r="OZT39" s="119"/>
      <c r="OZU39" s="119"/>
      <c r="OZV39" s="119"/>
      <c r="OZW39" s="119"/>
      <c r="OZX39" s="119"/>
      <c r="OZY39" s="119"/>
      <c r="OZZ39" s="119"/>
      <c r="PAA39" s="119"/>
      <c r="PAB39" s="119"/>
      <c r="PAC39" s="119"/>
      <c r="PAD39" s="119"/>
      <c r="PAE39" s="119"/>
      <c r="PAF39" s="119"/>
      <c r="PAG39" s="119"/>
      <c r="PAH39" s="119"/>
      <c r="PAI39" s="119"/>
      <c r="PAJ39" s="119"/>
      <c r="PAK39" s="119"/>
      <c r="PAL39" s="119"/>
      <c r="PAM39" s="119"/>
      <c r="PAN39" s="119"/>
      <c r="PAO39" s="119"/>
      <c r="PAP39" s="119"/>
      <c r="PAQ39" s="119"/>
      <c r="PAR39" s="119"/>
      <c r="PAS39" s="119"/>
      <c r="PAT39" s="119"/>
      <c r="PAU39" s="119"/>
      <c r="PAV39" s="119"/>
      <c r="PAW39" s="119"/>
      <c r="PAX39" s="119"/>
      <c r="PAY39" s="119"/>
      <c r="PAZ39" s="119"/>
      <c r="PBA39" s="119"/>
      <c r="PBB39" s="119"/>
      <c r="PBC39" s="119"/>
      <c r="PBD39" s="119"/>
      <c r="PBE39" s="119"/>
      <c r="PBF39" s="119"/>
      <c r="PBG39" s="119"/>
      <c r="PBH39" s="119"/>
      <c r="PBI39" s="119"/>
      <c r="PBJ39" s="119"/>
      <c r="PBK39" s="119"/>
      <c r="PBL39" s="119"/>
      <c r="PBM39" s="119"/>
      <c r="PBN39" s="119"/>
      <c r="PBO39" s="119"/>
      <c r="PBP39" s="119"/>
      <c r="PBQ39" s="119"/>
      <c r="PBR39" s="119"/>
      <c r="PBS39" s="119"/>
      <c r="PBT39" s="119"/>
      <c r="PBU39" s="119"/>
      <c r="PBV39" s="119"/>
      <c r="PBW39" s="119"/>
      <c r="PBX39" s="119"/>
      <c r="PBY39" s="119"/>
      <c r="PBZ39" s="119"/>
      <c r="PCA39" s="119"/>
      <c r="PCB39" s="119"/>
      <c r="PCC39" s="119"/>
      <c r="PCD39" s="119"/>
      <c r="PCE39" s="119"/>
      <c r="PCF39" s="119"/>
      <c r="PCG39" s="119"/>
      <c r="PCH39" s="119"/>
      <c r="PCI39" s="119"/>
      <c r="PCJ39" s="119"/>
      <c r="PCK39" s="119"/>
      <c r="PCL39" s="119"/>
      <c r="PCM39" s="119"/>
      <c r="PCN39" s="119"/>
      <c r="PCO39" s="119"/>
      <c r="PCP39" s="119"/>
      <c r="PCQ39" s="119"/>
      <c r="PCR39" s="119"/>
      <c r="PCS39" s="119"/>
      <c r="PCT39" s="119"/>
      <c r="PCU39" s="119"/>
      <c r="PCV39" s="119"/>
      <c r="PCW39" s="119"/>
      <c r="PCX39" s="119"/>
      <c r="PCY39" s="119"/>
      <c r="PCZ39" s="119"/>
      <c r="PDA39" s="119"/>
      <c r="PDB39" s="119"/>
      <c r="PDC39" s="119"/>
      <c r="PDD39" s="119"/>
      <c r="PDE39" s="119"/>
      <c r="PDF39" s="119"/>
      <c r="PDG39" s="119"/>
      <c r="PDH39" s="119"/>
      <c r="PDI39" s="119"/>
      <c r="PDJ39" s="119"/>
      <c r="PDK39" s="119"/>
      <c r="PDL39" s="119"/>
      <c r="PDM39" s="119"/>
      <c r="PDN39" s="119"/>
      <c r="PDO39" s="119"/>
      <c r="PDP39" s="119"/>
      <c r="PDQ39" s="119"/>
      <c r="PDR39" s="119"/>
      <c r="PDS39" s="119"/>
      <c r="PDT39" s="119"/>
      <c r="PDU39" s="119"/>
      <c r="PDV39" s="119"/>
      <c r="PDW39" s="119"/>
      <c r="PDX39" s="119"/>
      <c r="PDY39" s="119"/>
      <c r="PDZ39" s="119"/>
      <c r="PEA39" s="119"/>
      <c r="PEB39" s="119"/>
      <c r="PEC39" s="119"/>
      <c r="PED39" s="119"/>
      <c r="PEE39" s="119"/>
      <c r="PEF39" s="119"/>
      <c r="PEG39" s="119"/>
      <c r="PEH39" s="119"/>
      <c r="PEI39" s="119"/>
      <c r="PEJ39" s="119"/>
      <c r="PEK39" s="119"/>
      <c r="PEL39" s="119"/>
      <c r="PEM39" s="119"/>
      <c r="PEN39" s="119"/>
      <c r="PEO39" s="119"/>
      <c r="PEP39" s="119"/>
      <c r="PEQ39" s="119"/>
      <c r="PER39" s="119"/>
      <c r="PES39" s="119"/>
      <c r="PET39" s="119"/>
      <c r="PEU39" s="119"/>
      <c r="PEV39" s="119"/>
      <c r="PEW39" s="119"/>
      <c r="PEX39" s="119"/>
      <c r="PEY39" s="119"/>
      <c r="PEZ39" s="119"/>
      <c r="PFA39" s="119"/>
      <c r="PFB39" s="119"/>
      <c r="PFC39" s="119"/>
      <c r="PFD39" s="119"/>
      <c r="PFE39" s="119"/>
      <c r="PFF39" s="119"/>
      <c r="PFG39" s="119"/>
      <c r="PFH39" s="119"/>
      <c r="PFI39" s="119"/>
      <c r="PFJ39" s="119"/>
      <c r="PFK39" s="119"/>
      <c r="PFL39" s="119"/>
      <c r="PFM39" s="119"/>
      <c r="PFN39" s="119"/>
      <c r="PFO39" s="119"/>
      <c r="PFP39" s="119"/>
      <c r="PFQ39" s="119"/>
      <c r="PFR39" s="119"/>
      <c r="PFS39" s="119"/>
      <c r="PFT39" s="119"/>
      <c r="PFU39" s="119"/>
      <c r="PFV39" s="119"/>
      <c r="PFW39" s="119"/>
      <c r="PFX39" s="119"/>
      <c r="PFY39" s="119"/>
      <c r="PFZ39" s="119"/>
      <c r="PGA39" s="119"/>
      <c r="PGB39" s="119"/>
      <c r="PGC39" s="119"/>
      <c r="PGD39" s="119"/>
      <c r="PGE39" s="119"/>
      <c r="PGF39" s="119"/>
      <c r="PGG39" s="119"/>
      <c r="PGH39" s="119"/>
      <c r="PGI39" s="119"/>
      <c r="PGJ39" s="119"/>
      <c r="PGK39" s="119"/>
      <c r="PGL39" s="119"/>
      <c r="PGM39" s="119"/>
      <c r="PGN39" s="119"/>
      <c r="PGO39" s="119"/>
      <c r="PGP39" s="119"/>
      <c r="PGQ39" s="119"/>
      <c r="PGR39" s="119"/>
      <c r="PGS39" s="119"/>
      <c r="PGT39" s="119"/>
      <c r="PGU39" s="119"/>
      <c r="PGV39" s="119"/>
      <c r="PGW39" s="119"/>
      <c r="PGX39" s="119"/>
      <c r="PGY39" s="119"/>
      <c r="PGZ39" s="119"/>
      <c r="PHA39" s="119"/>
      <c r="PHB39" s="119"/>
      <c r="PHC39" s="119"/>
      <c r="PHD39" s="119"/>
      <c r="PHE39" s="119"/>
      <c r="PHF39" s="119"/>
      <c r="PHG39" s="119"/>
      <c r="PHH39" s="119"/>
      <c r="PHI39" s="119"/>
      <c r="PHJ39" s="119"/>
      <c r="PHK39" s="119"/>
      <c r="PHL39" s="119"/>
      <c r="PHM39" s="119"/>
      <c r="PHN39" s="119"/>
      <c r="PHO39" s="119"/>
      <c r="PHP39" s="119"/>
      <c r="PHQ39" s="119"/>
      <c r="PHR39" s="119"/>
      <c r="PHS39" s="119"/>
      <c r="PHT39" s="119"/>
      <c r="PHU39" s="119"/>
      <c r="PHV39" s="119"/>
      <c r="PHW39" s="119"/>
      <c r="PHX39" s="119"/>
      <c r="PHY39" s="119"/>
      <c r="PHZ39" s="119"/>
      <c r="PIA39" s="119"/>
      <c r="PIB39" s="119"/>
      <c r="PIC39" s="119"/>
      <c r="PID39" s="119"/>
      <c r="PIE39" s="119"/>
      <c r="PIF39" s="119"/>
      <c r="PIG39" s="119"/>
      <c r="PIH39" s="119"/>
      <c r="PII39" s="119"/>
      <c r="PIJ39" s="119"/>
      <c r="PIK39" s="119"/>
      <c r="PIL39" s="119"/>
      <c r="PIM39" s="119"/>
      <c r="PIN39" s="119"/>
      <c r="PIO39" s="119"/>
      <c r="PIP39" s="119"/>
      <c r="PIQ39" s="119"/>
      <c r="PIR39" s="119"/>
      <c r="PIS39" s="119"/>
      <c r="PIT39" s="119"/>
      <c r="PIU39" s="119"/>
      <c r="PIV39" s="119"/>
      <c r="PIW39" s="119"/>
      <c r="PIX39" s="119"/>
      <c r="PIY39" s="119"/>
      <c r="PIZ39" s="119"/>
      <c r="PJA39" s="119"/>
      <c r="PJB39" s="119"/>
      <c r="PJC39" s="119"/>
      <c r="PJD39" s="119"/>
      <c r="PJE39" s="119"/>
      <c r="PJF39" s="119"/>
      <c r="PJG39" s="119"/>
      <c r="PJH39" s="119"/>
      <c r="PJI39" s="119"/>
      <c r="PJJ39" s="119"/>
      <c r="PJK39" s="119"/>
      <c r="PJL39" s="119"/>
      <c r="PJM39" s="119"/>
      <c r="PJN39" s="119"/>
      <c r="PJO39" s="119"/>
      <c r="PJP39" s="119"/>
      <c r="PJQ39" s="119"/>
      <c r="PJR39" s="119"/>
      <c r="PJS39" s="119"/>
      <c r="PJT39" s="119"/>
      <c r="PJU39" s="119"/>
      <c r="PJV39" s="119"/>
      <c r="PJW39" s="119"/>
      <c r="PJX39" s="119"/>
      <c r="PJY39" s="119"/>
      <c r="PJZ39" s="119"/>
      <c r="PKA39" s="119"/>
      <c r="PKB39" s="119"/>
      <c r="PKC39" s="119"/>
      <c r="PKD39" s="119"/>
      <c r="PKE39" s="119"/>
      <c r="PKF39" s="119"/>
      <c r="PKG39" s="119"/>
      <c r="PKH39" s="119"/>
      <c r="PKI39" s="119"/>
      <c r="PKJ39" s="119"/>
      <c r="PKK39" s="119"/>
      <c r="PKL39" s="119"/>
      <c r="PKM39" s="119"/>
      <c r="PKN39" s="119"/>
      <c r="PKO39" s="119"/>
      <c r="PKP39" s="119"/>
      <c r="PKQ39" s="119"/>
      <c r="PKR39" s="119"/>
      <c r="PKS39" s="119"/>
      <c r="PKT39" s="119"/>
      <c r="PKU39" s="119"/>
      <c r="PKV39" s="119"/>
      <c r="PKW39" s="119"/>
      <c r="PKX39" s="119"/>
      <c r="PKY39" s="119"/>
      <c r="PKZ39" s="119"/>
      <c r="PLA39" s="119"/>
      <c r="PLB39" s="119"/>
      <c r="PLC39" s="119"/>
      <c r="PLD39" s="119"/>
      <c r="PLE39" s="119"/>
      <c r="PLF39" s="119"/>
      <c r="PLG39" s="119"/>
      <c r="PLH39" s="119"/>
      <c r="PLI39" s="119"/>
      <c r="PLJ39" s="119"/>
      <c r="PLK39" s="119"/>
      <c r="PLL39" s="119"/>
      <c r="PLM39" s="119"/>
      <c r="PLN39" s="119"/>
      <c r="PLO39" s="119"/>
      <c r="PLP39" s="119"/>
      <c r="PLQ39" s="119"/>
      <c r="PLR39" s="119"/>
      <c r="PLS39" s="119"/>
      <c r="PLT39" s="119"/>
      <c r="PLU39" s="119"/>
      <c r="PLV39" s="119"/>
      <c r="PLW39" s="119"/>
      <c r="PLX39" s="119"/>
      <c r="PLY39" s="119"/>
      <c r="PLZ39" s="119"/>
      <c r="PMA39" s="119"/>
      <c r="PMB39" s="119"/>
      <c r="PMC39" s="119"/>
      <c r="PMD39" s="119"/>
      <c r="PME39" s="119"/>
      <c r="PMF39" s="119"/>
      <c r="PMG39" s="119"/>
      <c r="PMH39" s="119"/>
      <c r="PMI39" s="119"/>
      <c r="PMJ39" s="119"/>
      <c r="PMK39" s="119"/>
      <c r="PML39" s="119"/>
      <c r="PMM39" s="119"/>
      <c r="PMN39" s="119"/>
      <c r="PMO39" s="119"/>
      <c r="PMP39" s="119"/>
      <c r="PMQ39" s="119"/>
      <c r="PMR39" s="119"/>
      <c r="PMS39" s="119"/>
      <c r="PMT39" s="119"/>
      <c r="PMU39" s="119"/>
      <c r="PMV39" s="119"/>
      <c r="PMW39" s="119"/>
      <c r="PMX39" s="119"/>
      <c r="PMY39" s="119"/>
      <c r="PMZ39" s="119"/>
      <c r="PNA39" s="119"/>
      <c r="PNB39" s="119"/>
      <c r="PNC39" s="119"/>
      <c r="PND39" s="119"/>
      <c r="PNE39" s="119"/>
      <c r="PNF39" s="119"/>
      <c r="PNG39" s="119"/>
      <c r="PNH39" s="119"/>
      <c r="PNI39" s="119"/>
      <c r="PNJ39" s="119"/>
      <c r="PNK39" s="119"/>
      <c r="PNL39" s="119"/>
      <c r="PNM39" s="119"/>
      <c r="PNN39" s="119"/>
      <c r="PNO39" s="119"/>
      <c r="PNP39" s="119"/>
      <c r="PNQ39" s="119"/>
      <c r="PNR39" s="119"/>
      <c r="PNS39" s="119"/>
      <c r="PNT39" s="119"/>
      <c r="PNU39" s="119"/>
      <c r="PNV39" s="119"/>
      <c r="PNW39" s="119"/>
      <c r="PNX39" s="119"/>
      <c r="PNY39" s="119"/>
      <c r="PNZ39" s="119"/>
      <c r="POA39" s="119"/>
      <c r="POB39" s="119"/>
      <c r="POC39" s="119"/>
      <c r="POD39" s="119"/>
      <c r="POE39" s="119"/>
      <c r="POF39" s="119"/>
      <c r="POG39" s="119"/>
      <c r="POH39" s="119"/>
      <c r="POI39" s="119"/>
      <c r="POJ39" s="119"/>
      <c r="POK39" s="119"/>
      <c r="POL39" s="119"/>
      <c r="POM39" s="119"/>
      <c r="PON39" s="119"/>
      <c r="POO39" s="119"/>
      <c r="POP39" s="119"/>
      <c r="POQ39" s="119"/>
      <c r="POR39" s="119"/>
      <c r="POS39" s="119"/>
      <c r="POT39" s="119"/>
      <c r="POU39" s="119"/>
      <c r="POV39" s="119"/>
      <c r="POW39" s="119"/>
      <c r="POX39" s="119"/>
      <c r="POY39" s="119"/>
      <c r="POZ39" s="119"/>
      <c r="PPA39" s="119"/>
      <c r="PPB39" s="119"/>
      <c r="PPC39" s="119"/>
      <c r="PPD39" s="119"/>
      <c r="PPE39" s="119"/>
      <c r="PPF39" s="119"/>
      <c r="PPG39" s="119"/>
      <c r="PPH39" s="119"/>
      <c r="PPI39" s="119"/>
      <c r="PPJ39" s="119"/>
      <c r="PPK39" s="119"/>
      <c r="PPL39" s="119"/>
      <c r="PPM39" s="119"/>
      <c r="PPN39" s="119"/>
      <c r="PPO39" s="119"/>
      <c r="PPP39" s="119"/>
      <c r="PPQ39" s="119"/>
      <c r="PPR39" s="119"/>
      <c r="PPS39" s="119"/>
      <c r="PPT39" s="119"/>
      <c r="PPU39" s="119"/>
      <c r="PPV39" s="119"/>
      <c r="PPW39" s="119"/>
      <c r="PPX39" s="119"/>
      <c r="PPY39" s="119"/>
      <c r="PPZ39" s="119"/>
      <c r="PQA39" s="119"/>
      <c r="PQB39" s="119"/>
      <c r="PQC39" s="119"/>
      <c r="PQD39" s="119"/>
      <c r="PQE39" s="119"/>
      <c r="PQF39" s="119"/>
      <c r="PQG39" s="119"/>
      <c r="PQH39" s="119"/>
      <c r="PQI39" s="119"/>
      <c r="PQJ39" s="119"/>
      <c r="PQK39" s="119"/>
      <c r="PQL39" s="119"/>
      <c r="PQM39" s="119"/>
      <c r="PQN39" s="119"/>
      <c r="PQO39" s="119"/>
      <c r="PQP39" s="119"/>
      <c r="PQQ39" s="119"/>
      <c r="PQR39" s="119"/>
      <c r="PQS39" s="119"/>
      <c r="PQT39" s="119"/>
      <c r="PQU39" s="119"/>
      <c r="PQV39" s="119"/>
      <c r="PQW39" s="119"/>
      <c r="PQX39" s="119"/>
      <c r="PQY39" s="119"/>
      <c r="PQZ39" s="119"/>
      <c r="PRA39" s="119"/>
      <c r="PRB39" s="119"/>
      <c r="PRC39" s="119"/>
      <c r="PRD39" s="119"/>
      <c r="PRE39" s="119"/>
      <c r="PRF39" s="119"/>
      <c r="PRG39" s="119"/>
      <c r="PRH39" s="119"/>
      <c r="PRI39" s="119"/>
      <c r="PRJ39" s="119"/>
      <c r="PRK39" s="119"/>
      <c r="PRL39" s="119"/>
      <c r="PRM39" s="119"/>
      <c r="PRN39" s="119"/>
      <c r="PRO39" s="119"/>
      <c r="PRP39" s="119"/>
      <c r="PRQ39" s="119"/>
      <c r="PRR39" s="119"/>
      <c r="PRS39" s="119"/>
      <c r="PRT39" s="119"/>
      <c r="PRU39" s="119"/>
      <c r="PRV39" s="119"/>
      <c r="PRW39" s="119"/>
      <c r="PRX39" s="119"/>
      <c r="PRY39" s="119"/>
      <c r="PRZ39" s="119"/>
      <c r="PSA39" s="119"/>
      <c r="PSB39" s="119"/>
      <c r="PSC39" s="119"/>
      <c r="PSD39" s="119"/>
      <c r="PSE39" s="119"/>
      <c r="PSF39" s="119"/>
      <c r="PSG39" s="119"/>
      <c r="PSH39" s="119"/>
      <c r="PSI39" s="119"/>
      <c r="PSJ39" s="119"/>
      <c r="PSK39" s="119"/>
      <c r="PSL39" s="119"/>
      <c r="PSM39" s="119"/>
      <c r="PSN39" s="119"/>
      <c r="PSO39" s="119"/>
      <c r="PSP39" s="119"/>
      <c r="PSQ39" s="119"/>
      <c r="PSR39" s="119"/>
      <c r="PSS39" s="119"/>
      <c r="PST39" s="119"/>
      <c r="PSU39" s="119"/>
      <c r="PSV39" s="119"/>
      <c r="PSW39" s="119"/>
      <c r="PSX39" s="119"/>
      <c r="PSY39" s="119"/>
      <c r="PSZ39" s="119"/>
      <c r="PTA39" s="119"/>
      <c r="PTB39" s="119"/>
      <c r="PTC39" s="119"/>
      <c r="PTD39" s="119"/>
      <c r="PTE39" s="119"/>
      <c r="PTF39" s="119"/>
      <c r="PTG39" s="119"/>
      <c r="PTH39" s="119"/>
      <c r="PTI39" s="119"/>
      <c r="PTJ39" s="119"/>
      <c r="PTK39" s="119"/>
      <c r="PTL39" s="119"/>
      <c r="PTM39" s="119"/>
      <c r="PTN39" s="119"/>
      <c r="PTO39" s="119"/>
      <c r="PTP39" s="119"/>
      <c r="PTQ39" s="119"/>
      <c r="PTR39" s="119"/>
      <c r="PTS39" s="119"/>
      <c r="PTT39" s="119"/>
      <c r="PTU39" s="119"/>
      <c r="PTV39" s="119"/>
      <c r="PTW39" s="119"/>
      <c r="PTX39" s="119"/>
      <c r="PTY39" s="119"/>
      <c r="PTZ39" s="119"/>
      <c r="PUA39" s="119"/>
      <c r="PUB39" s="119"/>
      <c r="PUC39" s="119"/>
      <c r="PUD39" s="119"/>
      <c r="PUE39" s="119"/>
      <c r="PUF39" s="119"/>
      <c r="PUG39" s="119"/>
      <c r="PUH39" s="119"/>
      <c r="PUI39" s="119"/>
      <c r="PUJ39" s="119"/>
      <c r="PUK39" s="119"/>
      <c r="PUL39" s="119"/>
      <c r="PUM39" s="119"/>
      <c r="PUN39" s="119"/>
      <c r="PUO39" s="119"/>
      <c r="PUP39" s="119"/>
      <c r="PUQ39" s="119"/>
      <c r="PUR39" s="119"/>
      <c r="PUS39" s="119"/>
      <c r="PUT39" s="119"/>
      <c r="PUU39" s="119"/>
      <c r="PUV39" s="119"/>
      <c r="PUW39" s="119"/>
      <c r="PUX39" s="119"/>
      <c r="PUY39" s="119"/>
      <c r="PUZ39" s="119"/>
      <c r="PVA39" s="119"/>
      <c r="PVB39" s="119"/>
      <c r="PVC39" s="119"/>
      <c r="PVD39" s="119"/>
      <c r="PVE39" s="119"/>
      <c r="PVF39" s="119"/>
      <c r="PVG39" s="119"/>
      <c r="PVH39" s="119"/>
      <c r="PVI39" s="119"/>
      <c r="PVJ39" s="119"/>
      <c r="PVK39" s="119"/>
      <c r="PVL39" s="119"/>
      <c r="PVM39" s="119"/>
      <c r="PVN39" s="119"/>
      <c r="PVO39" s="119"/>
      <c r="PVP39" s="119"/>
      <c r="PVQ39" s="119"/>
      <c r="PVR39" s="119"/>
      <c r="PVS39" s="119"/>
      <c r="PVT39" s="119"/>
      <c r="PVU39" s="119"/>
      <c r="PVV39" s="119"/>
      <c r="PVW39" s="119"/>
      <c r="PVX39" s="119"/>
      <c r="PVY39" s="119"/>
      <c r="PVZ39" s="119"/>
      <c r="PWA39" s="119"/>
      <c r="PWB39" s="119"/>
      <c r="PWC39" s="119"/>
      <c r="PWD39" s="119"/>
      <c r="PWE39" s="119"/>
      <c r="PWF39" s="119"/>
      <c r="PWG39" s="119"/>
      <c r="PWH39" s="119"/>
      <c r="PWI39" s="119"/>
      <c r="PWJ39" s="119"/>
      <c r="PWK39" s="119"/>
      <c r="PWL39" s="119"/>
      <c r="PWM39" s="119"/>
      <c r="PWN39" s="119"/>
      <c r="PWO39" s="119"/>
      <c r="PWP39" s="119"/>
      <c r="PWQ39" s="119"/>
      <c r="PWR39" s="119"/>
      <c r="PWS39" s="119"/>
      <c r="PWT39" s="119"/>
      <c r="PWU39" s="119"/>
      <c r="PWV39" s="119"/>
      <c r="PWW39" s="119"/>
      <c r="PWX39" s="119"/>
      <c r="PWY39" s="119"/>
      <c r="PWZ39" s="119"/>
      <c r="PXA39" s="119"/>
      <c r="PXB39" s="119"/>
      <c r="PXC39" s="119"/>
      <c r="PXD39" s="119"/>
      <c r="PXE39" s="119"/>
      <c r="PXF39" s="119"/>
      <c r="PXG39" s="119"/>
      <c r="PXH39" s="119"/>
      <c r="PXI39" s="119"/>
      <c r="PXJ39" s="119"/>
      <c r="PXK39" s="119"/>
      <c r="PXL39" s="119"/>
      <c r="PXM39" s="119"/>
      <c r="PXN39" s="119"/>
      <c r="PXO39" s="119"/>
      <c r="PXP39" s="119"/>
      <c r="PXQ39" s="119"/>
      <c r="PXR39" s="119"/>
      <c r="PXS39" s="119"/>
      <c r="PXT39" s="119"/>
      <c r="PXU39" s="119"/>
      <c r="PXV39" s="119"/>
      <c r="PXW39" s="119"/>
      <c r="PXX39" s="119"/>
      <c r="PXY39" s="119"/>
      <c r="PXZ39" s="119"/>
      <c r="PYA39" s="119"/>
      <c r="PYB39" s="119"/>
      <c r="PYC39" s="119"/>
      <c r="PYD39" s="119"/>
      <c r="PYE39" s="119"/>
      <c r="PYF39" s="119"/>
      <c r="PYG39" s="119"/>
      <c r="PYH39" s="119"/>
      <c r="PYI39" s="119"/>
      <c r="PYJ39" s="119"/>
      <c r="PYK39" s="119"/>
      <c r="PYL39" s="119"/>
      <c r="PYM39" s="119"/>
      <c r="PYN39" s="119"/>
      <c r="PYO39" s="119"/>
      <c r="PYP39" s="119"/>
      <c r="PYQ39" s="119"/>
      <c r="PYR39" s="119"/>
      <c r="PYS39" s="119"/>
      <c r="PYT39" s="119"/>
      <c r="PYU39" s="119"/>
      <c r="PYV39" s="119"/>
      <c r="PYW39" s="119"/>
      <c r="PYX39" s="119"/>
      <c r="PYY39" s="119"/>
      <c r="PYZ39" s="119"/>
      <c r="PZA39" s="119"/>
      <c r="PZB39" s="119"/>
      <c r="PZC39" s="119"/>
      <c r="PZD39" s="119"/>
      <c r="PZE39" s="119"/>
      <c r="PZF39" s="119"/>
      <c r="PZG39" s="119"/>
      <c r="PZH39" s="119"/>
      <c r="PZI39" s="119"/>
      <c r="PZJ39" s="119"/>
      <c r="PZK39" s="119"/>
      <c r="PZL39" s="119"/>
      <c r="PZM39" s="119"/>
      <c r="PZN39" s="119"/>
      <c r="PZO39" s="119"/>
      <c r="PZP39" s="119"/>
      <c r="PZQ39" s="119"/>
      <c r="PZR39" s="119"/>
      <c r="PZS39" s="119"/>
      <c r="PZT39" s="119"/>
      <c r="PZU39" s="119"/>
      <c r="PZV39" s="119"/>
      <c r="PZW39" s="119"/>
      <c r="PZX39" s="119"/>
      <c r="PZY39" s="119"/>
      <c r="PZZ39" s="119"/>
      <c r="QAA39" s="119"/>
      <c r="QAB39" s="119"/>
      <c r="QAC39" s="119"/>
      <c r="QAD39" s="119"/>
      <c r="QAE39" s="119"/>
      <c r="QAF39" s="119"/>
      <c r="QAG39" s="119"/>
      <c r="QAH39" s="119"/>
      <c r="QAI39" s="119"/>
      <c r="QAJ39" s="119"/>
      <c r="QAK39" s="119"/>
      <c r="QAL39" s="119"/>
      <c r="QAM39" s="119"/>
      <c r="QAN39" s="119"/>
      <c r="QAO39" s="119"/>
      <c r="QAP39" s="119"/>
      <c r="QAQ39" s="119"/>
      <c r="QAR39" s="119"/>
      <c r="QAS39" s="119"/>
      <c r="QAT39" s="119"/>
      <c r="QAU39" s="119"/>
      <c r="QAV39" s="119"/>
      <c r="QAW39" s="119"/>
      <c r="QAX39" s="119"/>
      <c r="QAY39" s="119"/>
      <c r="QAZ39" s="119"/>
      <c r="QBA39" s="119"/>
      <c r="QBB39" s="119"/>
      <c r="QBC39" s="119"/>
      <c r="QBD39" s="119"/>
      <c r="QBE39" s="119"/>
      <c r="QBF39" s="119"/>
      <c r="QBG39" s="119"/>
      <c r="QBH39" s="119"/>
      <c r="QBI39" s="119"/>
      <c r="QBJ39" s="119"/>
      <c r="QBK39" s="119"/>
      <c r="QBL39" s="119"/>
      <c r="QBM39" s="119"/>
      <c r="QBN39" s="119"/>
      <c r="QBO39" s="119"/>
      <c r="QBP39" s="119"/>
      <c r="QBQ39" s="119"/>
      <c r="QBR39" s="119"/>
      <c r="QBS39" s="119"/>
      <c r="QBT39" s="119"/>
      <c r="QBU39" s="119"/>
      <c r="QBV39" s="119"/>
      <c r="QBW39" s="119"/>
      <c r="QBX39" s="119"/>
      <c r="QBY39" s="119"/>
      <c r="QBZ39" s="119"/>
      <c r="QCA39" s="119"/>
      <c r="QCB39" s="119"/>
      <c r="QCC39" s="119"/>
      <c r="QCD39" s="119"/>
      <c r="QCE39" s="119"/>
      <c r="QCF39" s="119"/>
      <c r="QCG39" s="119"/>
      <c r="QCH39" s="119"/>
      <c r="QCI39" s="119"/>
      <c r="QCJ39" s="119"/>
      <c r="QCK39" s="119"/>
      <c r="QCL39" s="119"/>
      <c r="QCM39" s="119"/>
      <c r="QCN39" s="119"/>
      <c r="QCO39" s="119"/>
      <c r="QCP39" s="119"/>
      <c r="QCQ39" s="119"/>
      <c r="QCR39" s="119"/>
      <c r="QCS39" s="119"/>
      <c r="QCT39" s="119"/>
      <c r="QCU39" s="119"/>
      <c r="QCV39" s="119"/>
      <c r="QCW39" s="119"/>
      <c r="QCX39" s="119"/>
      <c r="QCY39" s="119"/>
      <c r="QCZ39" s="119"/>
      <c r="QDA39" s="119"/>
      <c r="QDB39" s="119"/>
      <c r="QDC39" s="119"/>
      <c r="QDD39" s="119"/>
      <c r="QDE39" s="119"/>
      <c r="QDF39" s="119"/>
      <c r="QDG39" s="119"/>
      <c r="QDH39" s="119"/>
      <c r="QDI39" s="119"/>
      <c r="QDJ39" s="119"/>
      <c r="QDK39" s="119"/>
      <c r="QDL39" s="119"/>
      <c r="QDM39" s="119"/>
      <c r="QDN39" s="119"/>
      <c r="QDO39" s="119"/>
      <c r="QDP39" s="119"/>
      <c r="QDQ39" s="119"/>
      <c r="QDR39" s="119"/>
      <c r="QDS39" s="119"/>
      <c r="QDT39" s="119"/>
      <c r="QDU39" s="119"/>
      <c r="QDV39" s="119"/>
      <c r="QDW39" s="119"/>
      <c r="QDX39" s="119"/>
      <c r="QDY39" s="119"/>
      <c r="QDZ39" s="119"/>
      <c r="QEA39" s="119"/>
      <c r="QEB39" s="119"/>
      <c r="QEC39" s="119"/>
      <c r="QED39" s="119"/>
      <c r="QEE39" s="119"/>
      <c r="QEF39" s="119"/>
      <c r="QEG39" s="119"/>
      <c r="QEH39" s="119"/>
      <c r="QEI39" s="119"/>
      <c r="QEJ39" s="119"/>
      <c r="QEK39" s="119"/>
      <c r="QEL39" s="119"/>
      <c r="QEM39" s="119"/>
      <c r="QEN39" s="119"/>
      <c r="QEO39" s="119"/>
      <c r="QEP39" s="119"/>
      <c r="QEQ39" s="119"/>
      <c r="QER39" s="119"/>
      <c r="QES39" s="119"/>
      <c r="QET39" s="119"/>
      <c r="QEU39" s="119"/>
      <c r="QEV39" s="119"/>
      <c r="QEW39" s="119"/>
      <c r="QEX39" s="119"/>
      <c r="QEY39" s="119"/>
      <c r="QEZ39" s="119"/>
      <c r="QFA39" s="119"/>
      <c r="QFB39" s="119"/>
      <c r="QFC39" s="119"/>
      <c r="QFD39" s="119"/>
      <c r="QFE39" s="119"/>
      <c r="QFF39" s="119"/>
      <c r="QFG39" s="119"/>
      <c r="QFH39" s="119"/>
      <c r="QFI39" s="119"/>
      <c r="QFJ39" s="119"/>
      <c r="QFK39" s="119"/>
      <c r="QFL39" s="119"/>
      <c r="QFM39" s="119"/>
      <c r="QFN39" s="119"/>
      <c r="QFO39" s="119"/>
      <c r="QFP39" s="119"/>
      <c r="QFQ39" s="119"/>
      <c r="QFR39" s="119"/>
      <c r="QFS39" s="119"/>
      <c r="QFT39" s="119"/>
      <c r="QFU39" s="119"/>
      <c r="QFV39" s="119"/>
      <c r="QFW39" s="119"/>
      <c r="QFX39" s="119"/>
      <c r="QFY39" s="119"/>
      <c r="QFZ39" s="119"/>
      <c r="QGA39" s="119"/>
      <c r="QGB39" s="119"/>
      <c r="QGC39" s="119"/>
      <c r="QGD39" s="119"/>
      <c r="QGE39" s="119"/>
      <c r="QGF39" s="119"/>
      <c r="QGG39" s="119"/>
      <c r="QGH39" s="119"/>
      <c r="QGI39" s="119"/>
      <c r="QGJ39" s="119"/>
      <c r="QGK39" s="119"/>
      <c r="QGL39" s="119"/>
      <c r="QGM39" s="119"/>
      <c r="QGN39" s="119"/>
      <c r="QGO39" s="119"/>
      <c r="QGP39" s="119"/>
      <c r="QGQ39" s="119"/>
      <c r="QGR39" s="119"/>
      <c r="QGS39" s="119"/>
      <c r="QGT39" s="119"/>
      <c r="QGU39" s="119"/>
      <c r="QGV39" s="119"/>
      <c r="QGW39" s="119"/>
      <c r="QGX39" s="119"/>
      <c r="QGY39" s="119"/>
      <c r="QGZ39" s="119"/>
      <c r="QHA39" s="119"/>
      <c r="QHB39" s="119"/>
      <c r="QHC39" s="119"/>
      <c r="QHD39" s="119"/>
      <c r="QHE39" s="119"/>
      <c r="QHF39" s="119"/>
      <c r="QHG39" s="119"/>
      <c r="QHH39" s="119"/>
      <c r="QHI39" s="119"/>
      <c r="QHJ39" s="119"/>
      <c r="QHK39" s="119"/>
      <c r="QHL39" s="119"/>
      <c r="QHM39" s="119"/>
      <c r="QHN39" s="119"/>
      <c r="QHO39" s="119"/>
      <c r="QHP39" s="119"/>
      <c r="QHQ39" s="119"/>
      <c r="QHR39" s="119"/>
      <c r="QHS39" s="119"/>
      <c r="QHT39" s="119"/>
      <c r="QHU39" s="119"/>
      <c r="QHV39" s="119"/>
      <c r="QHW39" s="119"/>
      <c r="QHX39" s="119"/>
      <c r="QHY39" s="119"/>
      <c r="QHZ39" s="119"/>
      <c r="QIA39" s="119"/>
      <c r="QIB39" s="119"/>
      <c r="QIC39" s="119"/>
      <c r="QID39" s="119"/>
      <c r="QIE39" s="119"/>
      <c r="QIF39" s="119"/>
      <c r="QIG39" s="119"/>
      <c r="QIH39" s="119"/>
      <c r="QII39" s="119"/>
      <c r="QIJ39" s="119"/>
      <c r="QIK39" s="119"/>
      <c r="QIL39" s="119"/>
      <c r="QIM39" s="119"/>
      <c r="QIN39" s="119"/>
      <c r="QIO39" s="119"/>
      <c r="QIP39" s="119"/>
      <c r="QIQ39" s="119"/>
      <c r="QIR39" s="119"/>
      <c r="QIS39" s="119"/>
      <c r="QIT39" s="119"/>
      <c r="QIU39" s="119"/>
      <c r="QIV39" s="119"/>
      <c r="QIW39" s="119"/>
      <c r="QIX39" s="119"/>
      <c r="QIY39" s="119"/>
      <c r="QIZ39" s="119"/>
      <c r="QJA39" s="119"/>
      <c r="QJB39" s="119"/>
      <c r="QJC39" s="119"/>
      <c r="QJD39" s="119"/>
      <c r="QJE39" s="119"/>
      <c r="QJF39" s="119"/>
      <c r="QJG39" s="119"/>
      <c r="QJH39" s="119"/>
      <c r="QJI39" s="119"/>
      <c r="QJJ39" s="119"/>
      <c r="QJK39" s="119"/>
      <c r="QJL39" s="119"/>
      <c r="QJM39" s="119"/>
      <c r="QJN39" s="119"/>
      <c r="QJO39" s="119"/>
      <c r="QJP39" s="119"/>
      <c r="QJQ39" s="119"/>
      <c r="QJR39" s="119"/>
      <c r="QJS39" s="119"/>
      <c r="QJT39" s="119"/>
      <c r="QJU39" s="119"/>
      <c r="QJV39" s="119"/>
      <c r="QJW39" s="119"/>
      <c r="QJX39" s="119"/>
      <c r="QJY39" s="119"/>
      <c r="QJZ39" s="119"/>
      <c r="QKA39" s="119"/>
      <c r="QKB39" s="119"/>
      <c r="QKC39" s="119"/>
      <c r="QKD39" s="119"/>
      <c r="QKE39" s="119"/>
      <c r="QKF39" s="119"/>
      <c r="QKG39" s="119"/>
      <c r="QKH39" s="119"/>
      <c r="QKI39" s="119"/>
      <c r="QKJ39" s="119"/>
      <c r="QKK39" s="119"/>
      <c r="QKL39" s="119"/>
      <c r="QKM39" s="119"/>
      <c r="QKN39" s="119"/>
      <c r="QKO39" s="119"/>
      <c r="QKP39" s="119"/>
      <c r="QKQ39" s="119"/>
      <c r="QKR39" s="119"/>
      <c r="QKS39" s="119"/>
      <c r="QKT39" s="119"/>
      <c r="QKU39" s="119"/>
      <c r="QKV39" s="119"/>
      <c r="QKW39" s="119"/>
      <c r="QKX39" s="119"/>
      <c r="QKY39" s="119"/>
      <c r="QKZ39" s="119"/>
      <c r="QLA39" s="119"/>
      <c r="QLB39" s="119"/>
      <c r="QLC39" s="119"/>
      <c r="QLD39" s="119"/>
      <c r="QLE39" s="119"/>
      <c r="QLF39" s="119"/>
      <c r="QLG39" s="119"/>
      <c r="QLH39" s="119"/>
      <c r="QLI39" s="119"/>
      <c r="QLJ39" s="119"/>
      <c r="QLK39" s="119"/>
      <c r="QLL39" s="119"/>
      <c r="QLM39" s="119"/>
      <c r="QLN39" s="119"/>
      <c r="QLO39" s="119"/>
      <c r="QLP39" s="119"/>
      <c r="QLQ39" s="119"/>
      <c r="QLR39" s="119"/>
      <c r="QLS39" s="119"/>
      <c r="QLT39" s="119"/>
      <c r="QLU39" s="119"/>
      <c r="QLV39" s="119"/>
      <c r="QLW39" s="119"/>
      <c r="QLX39" s="119"/>
      <c r="QLY39" s="119"/>
      <c r="QLZ39" s="119"/>
      <c r="QMA39" s="119"/>
      <c r="QMB39" s="119"/>
      <c r="QMC39" s="119"/>
      <c r="QMD39" s="119"/>
      <c r="QME39" s="119"/>
      <c r="QMF39" s="119"/>
      <c r="QMG39" s="119"/>
      <c r="QMH39" s="119"/>
      <c r="QMI39" s="119"/>
      <c r="QMJ39" s="119"/>
      <c r="QMK39" s="119"/>
      <c r="QML39" s="119"/>
      <c r="QMM39" s="119"/>
      <c r="QMN39" s="119"/>
      <c r="QMO39" s="119"/>
      <c r="QMP39" s="119"/>
      <c r="QMQ39" s="119"/>
      <c r="QMR39" s="119"/>
      <c r="QMS39" s="119"/>
      <c r="QMT39" s="119"/>
      <c r="QMU39" s="119"/>
      <c r="QMV39" s="119"/>
      <c r="QMW39" s="119"/>
      <c r="QMX39" s="119"/>
      <c r="QMY39" s="119"/>
      <c r="QMZ39" s="119"/>
      <c r="QNA39" s="119"/>
      <c r="QNB39" s="119"/>
      <c r="QNC39" s="119"/>
      <c r="QND39" s="119"/>
      <c r="QNE39" s="119"/>
      <c r="QNF39" s="119"/>
      <c r="QNG39" s="119"/>
      <c r="QNH39" s="119"/>
      <c r="QNI39" s="119"/>
      <c r="QNJ39" s="119"/>
      <c r="QNK39" s="119"/>
      <c r="QNL39" s="119"/>
      <c r="QNM39" s="119"/>
      <c r="QNN39" s="119"/>
      <c r="QNO39" s="119"/>
      <c r="QNP39" s="119"/>
      <c r="QNQ39" s="119"/>
      <c r="QNR39" s="119"/>
      <c r="QNS39" s="119"/>
      <c r="QNT39" s="119"/>
      <c r="QNU39" s="119"/>
      <c r="QNV39" s="119"/>
      <c r="QNW39" s="119"/>
      <c r="QNX39" s="119"/>
      <c r="QNY39" s="119"/>
      <c r="QNZ39" s="119"/>
      <c r="QOA39" s="119"/>
      <c r="QOB39" s="119"/>
      <c r="QOC39" s="119"/>
      <c r="QOD39" s="119"/>
      <c r="QOE39" s="119"/>
      <c r="QOF39" s="119"/>
      <c r="QOG39" s="119"/>
      <c r="QOH39" s="119"/>
      <c r="QOI39" s="119"/>
      <c r="QOJ39" s="119"/>
      <c r="QOK39" s="119"/>
      <c r="QOL39" s="119"/>
      <c r="QOM39" s="119"/>
      <c r="QON39" s="119"/>
      <c r="QOO39" s="119"/>
      <c r="QOP39" s="119"/>
      <c r="QOQ39" s="119"/>
      <c r="QOR39" s="119"/>
      <c r="QOS39" s="119"/>
      <c r="QOT39" s="119"/>
      <c r="QOU39" s="119"/>
      <c r="QOV39" s="119"/>
      <c r="QOW39" s="119"/>
      <c r="QOX39" s="119"/>
      <c r="QOY39" s="119"/>
      <c r="QOZ39" s="119"/>
      <c r="QPA39" s="119"/>
      <c r="QPB39" s="119"/>
      <c r="QPC39" s="119"/>
      <c r="QPD39" s="119"/>
      <c r="QPE39" s="119"/>
      <c r="QPF39" s="119"/>
      <c r="QPG39" s="119"/>
      <c r="QPH39" s="119"/>
      <c r="QPI39" s="119"/>
      <c r="QPJ39" s="119"/>
      <c r="QPK39" s="119"/>
      <c r="QPL39" s="119"/>
      <c r="QPM39" s="119"/>
      <c r="QPN39" s="119"/>
      <c r="QPO39" s="119"/>
      <c r="QPP39" s="119"/>
      <c r="QPQ39" s="119"/>
      <c r="QPR39" s="119"/>
      <c r="QPS39" s="119"/>
      <c r="QPT39" s="119"/>
      <c r="QPU39" s="119"/>
      <c r="QPV39" s="119"/>
      <c r="QPW39" s="119"/>
      <c r="QPX39" s="119"/>
      <c r="QPY39" s="119"/>
      <c r="QPZ39" s="119"/>
      <c r="QQA39" s="119"/>
      <c r="QQB39" s="119"/>
      <c r="QQC39" s="119"/>
      <c r="QQD39" s="119"/>
      <c r="QQE39" s="119"/>
      <c r="QQF39" s="119"/>
      <c r="QQG39" s="119"/>
      <c r="QQH39" s="119"/>
      <c r="QQI39" s="119"/>
      <c r="QQJ39" s="119"/>
      <c r="QQK39" s="119"/>
      <c r="QQL39" s="119"/>
      <c r="QQM39" s="119"/>
      <c r="QQN39" s="119"/>
      <c r="QQO39" s="119"/>
      <c r="QQP39" s="119"/>
      <c r="QQQ39" s="119"/>
      <c r="QQR39" s="119"/>
      <c r="QQS39" s="119"/>
      <c r="QQT39" s="119"/>
      <c r="QQU39" s="119"/>
      <c r="QQV39" s="119"/>
      <c r="QQW39" s="119"/>
      <c r="QQX39" s="119"/>
      <c r="QQY39" s="119"/>
      <c r="QQZ39" s="119"/>
      <c r="QRA39" s="119"/>
      <c r="QRB39" s="119"/>
      <c r="QRC39" s="119"/>
      <c r="QRD39" s="119"/>
      <c r="QRE39" s="119"/>
      <c r="QRF39" s="119"/>
      <c r="QRG39" s="119"/>
      <c r="QRH39" s="119"/>
      <c r="QRI39" s="119"/>
      <c r="QRJ39" s="119"/>
      <c r="QRK39" s="119"/>
      <c r="QRL39" s="119"/>
      <c r="QRM39" s="119"/>
      <c r="QRN39" s="119"/>
      <c r="QRO39" s="119"/>
      <c r="QRP39" s="119"/>
      <c r="QRQ39" s="119"/>
      <c r="QRR39" s="119"/>
      <c r="QRS39" s="119"/>
      <c r="QRT39" s="119"/>
      <c r="QRU39" s="119"/>
      <c r="QRV39" s="119"/>
      <c r="QRW39" s="119"/>
      <c r="QRX39" s="119"/>
      <c r="QRY39" s="119"/>
      <c r="QRZ39" s="119"/>
      <c r="QSA39" s="119"/>
      <c r="QSB39" s="119"/>
      <c r="QSC39" s="119"/>
      <c r="QSD39" s="119"/>
      <c r="QSE39" s="119"/>
      <c r="QSF39" s="119"/>
      <c r="QSG39" s="119"/>
      <c r="QSH39" s="119"/>
      <c r="QSI39" s="119"/>
      <c r="QSJ39" s="119"/>
      <c r="QSK39" s="119"/>
      <c r="QSL39" s="119"/>
      <c r="QSM39" s="119"/>
      <c r="QSN39" s="119"/>
      <c r="QSO39" s="119"/>
      <c r="QSP39" s="119"/>
      <c r="QSQ39" s="119"/>
      <c r="QSR39" s="119"/>
      <c r="QSS39" s="119"/>
      <c r="QST39" s="119"/>
      <c r="QSU39" s="119"/>
      <c r="QSV39" s="119"/>
      <c r="QSW39" s="119"/>
      <c r="QSX39" s="119"/>
      <c r="QSY39" s="119"/>
      <c r="QSZ39" s="119"/>
      <c r="QTA39" s="119"/>
      <c r="QTB39" s="119"/>
      <c r="QTC39" s="119"/>
      <c r="QTD39" s="119"/>
      <c r="QTE39" s="119"/>
      <c r="QTF39" s="119"/>
      <c r="QTG39" s="119"/>
      <c r="QTH39" s="119"/>
      <c r="QTI39" s="119"/>
      <c r="QTJ39" s="119"/>
      <c r="QTK39" s="119"/>
      <c r="QTL39" s="119"/>
      <c r="QTM39" s="119"/>
      <c r="QTN39" s="119"/>
      <c r="QTO39" s="119"/>
      <c r="QTP39" s="119"/>
      <c r="QTQ39" s="119"/>
      <c r="QTR39" s="119"/>
      <c r="QTS39" s="119"/>
      <c r="QTT39" s="119"/>
      <c r="QTU39" s="119"/>
      <c r="QTV39" s="119"/>
      <c r="QTW39" s="119"/>
      <c r="QTX39" s="119"/>
      <c r="QTY39" s="119"/>
      <c r="QTZ39" s="119"/>
      <c r="QUA39" s="119"/>
      <c r="QUB39" s="119"/>
      <c r="QUC39" s="119"/>
      <c r="QUD39" s="119"/>
      <c r="QUE39" s="119"/>
      <c r="QUF39" s="119"/>
      <c r="QUG39" s="119"/>
      <c r="QUH39" s="119"/>
      <c r="QUI39" s="119"/>
      <c r="QUJ39" s="119"/>
      <c r="QUK39" s="119"/>
      <c r="QUL39" s="119"/>
      <c r="QUM39" s="119"/>
      <c r="QUN39" s="119"/>
      <c r="QUO39" s="119"/>
      <c r="QUP39" s="119"/>
      <c r="QUQ39" s="119"/>
      <c r="QUR39" s="119"/>
      <c r="QUS39" s="119"/>
      <c r="QUT39" s="119"/>
      <c r="QUU39" s="119"/>
      <c r="QUV39" s="119"/>
      <c r="QUW39" s="119"/>
      <c r="QUX39" s="119"/>
      <c r="QUY39" s="119"/>
      <c r="QUZ39" s="119"/>
      <c r="QVA39" s="119"/>
      <c r="QVB39" s="119"/>
      <c r="QVC39" s="119"/>
      <c r="QVD39" s="119"/>
      <c r="QVE39" s="119"/>
      <c r="QVF39" s="119"/>
      <c r="QVG39" s="119"/>
      <c r="QVH39" s="119"/>
      <c r="QVI39" s="119"/>
      <c r="QVJ39" s="119"/>
      <c r="QVK39" s="119"/>
      <c r="QVL39" s="119"/>
      <c r="QVM39" s="119"/>
      <c r="QVN39" s="119"/>
      <c r="QVO39" s="119"/>
      <c r="QVP39" s="119"/>
      <c r="QVQ39" s="119"/>
      <c r="QVR39" s="119"/>
      <c r="QVS39" s="119"/>
      <c r="QVT39" s="119"/>
      <c r="QVU39" s="119"/>
      <c r="QVV39" s="119"/>
      <c r="QVW39" s="119"/>
      <c r="QVX39" s="119"/>
      <c r="QVY39" s="119"/>
      <c r="QVZ39" s="119"/>
      <c r="QWA39" s="119"/>
      <c r="QWB39" s="119"/>
      <c r="QWC39" s="119"/>
      <c r="QWD39" s="119"/>
      <c r="QWE39" s="119"/>
      <c r="QWF39" s="119"/>
      <c r="QWG39" s="119"/>
      <c r="QWH39" s="119"/>
      <c r="QWI39" s="119"/>
      <c r="QWJ39" s="119"/>
      <c r="QWK39" s="119"/>
      <c r="QWL39" s="119"/>
      <c r="QWM39" s="119"/>
      <c r="QWN39" s="119"/>
      <c r="QWO39" s="119"/>
      <c r="QWP39" s="119"/>
      <c r="QWQ39" s="119"/>
      <c r="QWR39" s="119"/>
      <c r="QWS39" s="119"/>
      <c r="QWT39" s="119"/>
      <c r="QWU39" s="119"/>
      <c r="QWV39" s="119"/>
      <c r="QWW39" s="119"/>
      <c r="QWX39" s="119"/>
      <c r="QWY39" s="119"/>
      <c r="QWZ39" s="119"/>
      <c r="QXA39" s="119"/>
      <c r="QXB39" s="119"/>
      <c r="QXC39" s="119"/>
      <c r="QXD39" s="119"/>
      <c r="QXE39" s="119"/>
      <c r="QXF39" s="119"/>
      <c r="QXG39" s="119"/>
      <c r="QXH39" s="119"/>
      <c r="QXI39" s="119"/>
      <c r="QXJ39" s="119"/>
      <c r="QXK39" s="119"/>
      <c r="QXL39" s="119"/>
      <c r="QXM39" s="119"/>
      <c r="QXN39" s="119"/>
      <c r="QXO39" s="119"/>
      <c r="QXP39" s="119"/>
      <c r="QXQ39" s="119"/>
      <c r="QXR39" s="119"/>
      <c r="QXS39" s="119"/>
      <c r="QXT39" s="119"/>
      <c r="QXU39" s="119"/>
      <c r="QXV39" s="119"/>
      <c r="QXW39" s="119"/>
      <c r="QXX39" s="119"/>
      <c r="QXY39" s="119"/>
      <c r="QXZ39" s="119"/>
      <c r="QYA39" s="119"/>
      <c r="QYB39" s="119"/>
      <c r="QYC39" s="119"/>
      <c r="QYD39" s="119"/>
      <c r="QYE39" s="119"/>
      <c r="QYF39" s="119"/>
      <c r="QYG39" s="119"/>
      <c r="QYH39" s="119"/>
      <c r="QYI39" s="119"/>
      <c r="QYJ39" s="119"/>
      <c r="QYK39" s="119"/>
      <c r="QYL39" s="119"/>
      <c r="QYM39" s="119"/>
      <c r="QYN39" s="119"/>
      <c r="QYO39" s="119"/>
      <c r="QYP39" s="119"/>
      <c r="QYQ39" s="119"/>
      <c r="QYR39" s="119"/>
      <c r="QYS39" s="119"/>
      <c r="QYT39" s="119"/>
      <c r="QYU39" s="119"/>
      <c r="QYV39" s="119"/>
      <c r="QYW39" s="119"/>
      <c r="QYX39" s="119"/>
      <c r="QYY39" s="119"/>
      <c r="QYZ39" s="119"/>
      <c r="QZA39" s="119"/>
      <c r="QZB39" s="119"/>
      <c r="QZC39" s="119"/>
      <c r="QZD39" s="119"/>
      <c r="QZE39" s="119"/>
      <c r="QZF39" s="119"/>
      <c r="QZG39" s="119"/>
      <c r="QZH39" s="119"/>
      <c r="QZI39" s="119"/>
      <c r="QZJ39" s="119"/>
      <c r="QZK39" s="119"/>
      <c r="QZL39" s="119"/>
      <c r="QZM39" s="119"/>
      <c r="QZN39" s="119"/>
      <c r="QZO39" s="119"/>
      <c r="QZP39" s="119"/>
      <c r="QZQ39" s="119"/>
      <c r="QZR39" s="119"/>
      <c r="QZS39" s="119"/>
      <c r="QZT39" s="119"/>
      <c r="QZU39" s="119"/>
      <c r="QZV39" s="119"/>
      <c r="QZW39" s="119"/>
      <c r="QZX39" s="119"/>
      <c r="QZY39" s="119"/>
      <c r="QZZ39" s="119"/>
      <c r="RAA39" s="119"/>
      <c r="RAB39" s="119"/>
      <c r="RAC39" s="119"/>
      <c r="RAD39" s="119"/>
      <c r="RAE39" s="119"/>
      <c r="RAF39" s="119"/>
      <c r="RAG39" s="119"/>
      <c r="RAH39" s="119"/>
      <c r="RAI39" s="119"/>
      <c r="RAJ39" s="119"/>
      <c r="RAK39" s="119"/>
      <c r="RAL39" s="119"/>
      <c r="RAM39" s="119"/>
      <c r="RAN39" s="119"/>
      <c r="RAO39" s="119"/>
      <c r="RAP39" s="119"/>
      <c r="RAQ39" s="119"/>
      <c r="RAR39" s="119"/>
      <c r="RAS39" s="119"/>
      <c r="RAT39" s="119"/>
      <c r="RAU39" s="119"/>
      <c r="RAV39" s="119"/>
      <c r="RAW39" s="119"/>
      <c r="RAX39" s="119"/>
      <c r="RAY39" s="119"/>
      <c r="RAZ39" s="119"/>
      <c r="RBA39" s="119"/>
      <c r="RBB39" s="119"/>
      <c r="RBC39" s="119"/>
      <c r="RBD39" s="119"/>
      <c r="RBE39" s="119"/>
      <c r="RBF39" s="119"/>
      <c r="RBG39" s="119"/>
      <c r="RBH39" s="119"/>
      <c r="RBI39" s="119"/>
      <c r="RBJ39" s="119"/>
      <c r="RBK39" s="119"/>
      <c r="RBL39" s="119"/>
      <c r="RBM39" s="119"/>
      <c r="RBN39" s="119"/>
      <c r="RBO39" s="119"/>
      <c r="RBP39" s="119"/>
      <c r="RBQ39" s="119"/>
      <c r="RBR39" s="119"/>
      <c r="RBS39" s="119"/>
      <c r="RBT39" s="119"/>
      <c r="RBU39" s="119"/>
      <c r="RBV39" s="119"/>
      <c r="RBW39" s="119"/>
      <c r="RBX39" s="119"/>
      <c r="RBY39" s="119"/>
      <c r="RBZ39" s="119"/>
      <c r="RCA39" s="119"/>
      <c r="RCB39" s="119"/>
      <c r="RCC39" s="119"/>
      <c r="RCD39" s="119"/>
      <c r="RCE39" s="119"/>
      <c r="RCF39" s="119"/>
      <c r="RCG39" s="119"/>
      <c r="RCH39" s="119"/>
      <c r="RCI39" s="119"/>
      <c r="RCJ39" s="119"/>
      <c r="RCK39" s="119"/>
      <c r="RCL39" s="119"/>
      <c r="RCM39" s="119"/>
      <c r="RCN39" s="119"/>
      <c r="RCO39" s="119"/>
      <c r="RCP39" s="119"/>
      <c r="RCQ39" s="119"/>
      <c r="RCR39" s="119"/>
      <c r="RCS39" s="119"/>
      <c r="RCT39" s="119"/>
      <c r="RCU39" s="119"/>
      <c r="RCV39" s="119"/>
      <c r="RCW39" s="119"/>
      <c r="RCX39" s="119"/>
      <c r="RCY39" s="119"/>
      <c r="RCZ39" s="119"/>
      <c r="RDA39" s="119"/>
      <c r="RDB39" s="119"/>
      <c r="RDC39" s="119"/>
      <c r="RDD39" s="119"/>
      <c r="RDE39" s="119"/>
      <c r="RDF39" s="119"/>
      <c r="RDG39" s="119"/>
      <c r="RDH39" s="119"/>
      <c r="RDI39" s="119"/>
      <c r="RDJ39" s="119"/>
      <c r="RDK39" s="119"/>
      <c r="RDL39" s="119"/>
      <c r="RDM39" s="119"/>
      <c r="RDN39" s="119"/>
      <c r="RDO39" s="119"/>
      <c r="RDP39" s="119"/>
      <c r="RDQ39" s="119"/>
      <c r="RDR39" s="119"/>
      <c r="RDS39" s="119"/>
      <c r="RDT39" s="119"/>
      <c r="RDU39" s="119"/>
      <c r="RDV39" s="119"/>
      <c r="RDW39" s="119"/>
      <c r="RDX39" s="119"/>
      <c r="RDY39" s="119"/>
      <c r="RDZ39" s="119"/>
      <c r="REA39" s="119"/>
      <c r="REB39" s="119"/>
      <c r="REC39" s="119"/>
      <c r="RED39" s="119"/>
      <c r="REE39" s="119"/>
      <c r="REF39" s="119"/>
      <c r="REG39" s="119"/>
      <c r="REH39" s="119"/>
      <c r="REI39" s="119"/>
      <c r="REJ39" s="119"/>
      <c r="REK39" s="119"/>
      <c r="REL39" s="119"/>
      <c r="REM39" s="119"/>
      <c r="REN39" s="119"/>
      <c r="REO39" s="119"/>
      <c r="REP39" s="119"/>
      <c r="REQ39" s="119"/>
      <c r="RER39" s="119"/>
      <c r="RES39" s="119"/>
      <c r="RET39" s="119"/>
      <c r="REU39" s="119"/>
      <c r="REV39" s="119"/>
      <c r="REW39" s="119"/>
      <c r="REX39" s="119"/>
      <c r="REY39" s="119"/>
      <c r="REZ39" s="119"/>
      <c r="RFA39" s="119"/>
      <c r="RFB39" s="119"/>
      <c r="RFC39" s="119"/>
      <c r="RFD39" s="119"/>
      <c r="RFE39" s="119"/>
      <c r="RFF39" s="119"/>
      <c r="RFG39" s="119"/>
      <c r="RFH39" s="119"/>
      <c r="RFI39" s="119"/>
      <c r="RFJ39" s="119"/>
      <c r="RFK39" s="119"/>
      <c r="RFL39" s="119"/>
      <c r="RFM39" s="119"/>
      <c r="RFN39" s="119"/>
      <c r="RFO39" s="119"/>
      <c r="RFP39" s="119"/>
      <c r="RFQ39" s="119"/>
      <c r="RFR39" s="119"/>
      <c r="RFS39" s="119"/>
      <c r="RFT39" s="119"/>
      <c r="RFU39" s="119"/>
      <c r="RFV39" s="119"/>
      <c r="RFW39" s="119"/>
      <c r="RFX39" s="119"/>
      <c r="RFY39" s="119"/>
      <c r="RFZ39" s="119"/>
      <c r="RGA39" s="119"/>
      <c r="RGB39" s="119"/>
      <c r="RGC39" s="119"/>
      <c r="RGD39" s="119"/>
      <c r="RGE39" s="119"/>
      <c r="RGF39" s="119"/>
      <c r="RGG39" s="119"/>
      <c r="RGH39" s="119"/>
      <c r="RGI39" s="119"/>
      <c r="RGJ39" s="119"/>
      <c r="RGK39" s="119"/>
      <c r="RGL39" s="119"/>
      <c r="RGM39" s="119"/>
      <c r="RGN39" s="119"/>
      <c r="RGO39" s="119"/>
      <c r="RGP39" s="119"/>
      <c r="RGQ39" s="119"/>
      <c r="RGR39" s="119"/>
      <c r="RGS39" s="119"/>
      <c r="RGT39" s="119"/>
      <c r="RGU39" s="119"/>
      <c r="RGV39" s="119"/>
      <c r="RGW39" s="119"/>
      <c r="RGX39" s="119"/>
      <c r="RGY39" s="119"/>
      <c r="RGZ39" s="119"/>
      <c r="RHA39" s="119"/>
      <c r="RHB39" s="119"/>
      <c r="RHC39" s="119"/>
      <c r="RHD39" s="119"/>
      <c r="RHE39" s="119"/>
      <c r="RHF39" s="119"/>
      <c r="RHG39" s="119"/>
      <c r="RHH39" s="119"/>
      <c r="RHI39" s="119"/>
      <c r="RHJ39" s="119"/>
      <c r="RHK39" s="119"/>
      <c r="RHL39" s="119"/>
      <c r="RHM39" s="119"/>
      <c r="RHN39" s="119"/>
      <c r="RHO39" s="119"/>
      <c r="RHP39" s="119"/>
      <c r="RHQ39" s="119"/>
      <c r="RHR39" s="119"/>
      <c r="RHS39" s="119"/>
      <c r="RHT39" s="119"/>
      <c r="RHU39" s="119"/>
      <c r="RHV39" s="119"/>
      <c r="RHW39" s="119"/>
      <c r="RHX39" s="119"/>
      <c r="RHY39" s="119"/>
      <c r="RHZ39" s="119"/>
      <c r="RIA39" s="119"/>
      <c r="RIB39" s="119"/>
      <c r="RIC39" s="119"/>
      <c r="RID39" s="119"/>
      <c r="RIE39" s="119"/>
      <c r="RIF39" s="119"/>
      <c r="RIG39" s="119"/>
      <c r="RIH39" s="119"/>
      <c r="RII39" s="119"/>
      <c r="RIJ39" s="119"/>
      <c r="RIK39" s="119"/>
      <c r="RIL39" s="119"/>
      <c r="RIM39" s="119"/>
      <c r="RIN39" s="119"/>
      <c r="RIO39" s="119"/>
      <c r="RIP39" s="119"/>
      <c r="RIQ39" s="119"/>
      <c r="RIR39" s="119"/>
      <c r="RIS39" s="119"/>
      <c r="RIT39" s="119"/>
      <c r="RIU39" s="119"/>
      <c r="RIV39" s="119"/>
      <c r="RIW39" s="119"/>
      <c r="RIX39" s="119"/>
      <c r="RIY39" s="119"/>
      <c r="RIZ39" s="119"/>
      <c r="RJA39" s="119"/>
      <c r="RJB39" s="119"/>
      <c r="RJC39" s="119"/>
      <c r="RJD39" s="119"/>
      <c r="RJE39" s="119"/>
      <c r="RJF39" s="119"/>
      <c r="RJG39" s="119"/>
      <c r="RJH39" s="119"/>
      <c r="RJI39" s="119"/>
      <c r="RJJ39" s="119"/>
      <c r="RJK39" s="119"/>
      <c r="RJL39" s="119"/>
      <c r="RJM39" s="119"/>
      <c r="RJN39" s="119"/>
      <c r="RJO39" s="119"/>
      <c r="RJP39" s="119"/>
      <c r="RJQ39" s="119"/>
      <c r="RJR39" s="119"/>
      <c r="RJS39" s="119"/>
      <c r="RJT39" s="119"/>
      <c r="RJU39" s="119"/>
      <c r="RJV39" s="119"/>
      <c r="RJW39" s="119"/>
      <c r="RJX39" s="119"/>
      <c r="RJY39" s="119"/>
      <c r="RJZ39" s="119"/>
      <c r="RKA39" s="119"/>
      <c r="RKB39" s="119"/>
      <c r="RKC39" s="119"/>
      <c r="RKD39" s="119"/>
      <c r="RKE39" s="119"/>
      <c r="RKF39" s="119"/>
      <c r="RKG39" s="119"/>
      <c r="RKH39" s="119"/>
      <c r="RKI39" s="119"/>
      <c r="RKJ39" s="119"/>
      <c r="RKK39" s="119"/>
      <c r="RKL39" s="119"/>
      <c r="RKM39" s="119"/>
      <c r="RKN39" s="119"/>
      <c r="RKO39" s="119"/>
      <c r="RKP39" s="119"/>
      <c r="RKQ39" s="119"/>
      <c r="RKR39" s="119"/>
      <c r="RKS39" s="119"/>
      <c r="RKT39" s="119"/>
      <c r="RKU39" s="119"/>
      <c r="RKV39" s="119"/>
      <c r="RKW39" s="119"/>
      <c r="RKX39" s="119"/>
      <c r="RKY39" s="119"/>
      <c r="RKZ39" s="119"/>
      <c r="RLA39" s="119"/>
      <c r="RLB39" s="119"/>
      <c r="RLC39" s="119"/>
      <c r="RLD39" s="119"/>
      <c r="RLE39" s="119"/>
      <c r="RLF39" s="119"/>
      <c r="RLG39" s="119"/>
      <c r="RLH39" s="119"/>
      <c r="RLI39" s="119"/>
      <c r="RLJ39" s="119"/>
      <c r="RLK39" s="119"/>
      <c r="RLL39" s="119"/>
      <c r="RLM39" s="119"/>
      <c r="RLN39" s="119"/>
      <c r="RLO39" s="119"/>
      <c r="RLP39" s="119"/>
      <c r="RLQ39" s="119"/>
      <c r="RLR39" s="119"/>
      <c r="RLS39" s="119"/>
      <c r="RLT39" s="119"/>
      <c r="RLU39" s="119"/>
      <c r="RLV39" s="119"/>
      <c r="RLW39" s="119"/>
      <c r="RLX39" s="119"/>
      <c r="RLY39" s="119"/>
      <c r="RLZ39" s="119"/>
      <c r="RMA39" s="119"/>
      <c r="RMB39" s="119"/>
      <c r="RMC39" s="119"/>
      <c r="RMD39" s="119"/>
      <c r="RME39" s="119"/>
      <c r="RMF39" s="119"/>
      <c r="RMG39" s="119"/>
      <c r="RMH39" s="119"/>
      <c r="RMI39" s="119"/>
      <c r="RMJ39" s="119"/>
      <c r="RMK39" s="119"/>
      <c r="RML39" s="119"/>
      <c r="RMM39" s="119"/>
      <c r="RMN39" s="119"/>
      <c r="RMO39" s="119"/>
      <c r="RMP39" s="119"/>
      <c r="RMQ39" s="119"/>
      <c r="RMR39" s="119"/>
      <c r="RMS39" s="119"/>
      <c r="RMT39" s="119"/>
      <c r="RMU39" s="119"/>
      <c r="RMV39" s="119"/>
      <c r="RMW39" s="119"/>
      <c r="RMX39" s="119"/>
      <c r="RMY39" s="119"/>
      <c r="RMZ39" s="119"/>
      <c r="RNA39" s="119"/>
      <c r="RNB39" s="119"/>
      <c r="RNC39" s="119"/>
      <c r="RND39" s="119"/>
      <c r="RNE39" s="119"/>
      <c r="RNF39" s="119"/>
      <c r="RNG39" s="119"/>
      <c r="RNH39" s="119"/>
      <c r="RNI39" s="119"/>
      <c r="RNJ39" s="119"/>
      <c r="RNK39" s="119"/>
      <c r="RNL39" s="119"/>
      <c r="RNM39" s="119"/>
      <c r="RNN39" s="119"/>
      <c r="RNO39" s="119"/>
      <c r="RNP39" s="119"/>
      <c r="RNQ39" s="119"/>
      <c r="RNR39" s="119"/>
      <c r="RNS39" s="119"/>
      <c r="RNT39" s="119"/>
      <c r="RNU39" s="119"/>
      <c r="RNV39" s="119"/>
      <c r="RNW39" s="119"/>
      <c r="RNX39" s="119"/>
      <c r="RNY39" s="119"/>
      <c r="RNZ39" s="119"/>
      <c r="ROA39" s="119"/>
      <c r="ROB39" s="119"/>
      <c r="ROC39" s="119"/>
      <c r="ROD39" s="119"/>
      <c r="ROE39" s="119"/>
      <c r="ROF39" s="119"/>
      <c r="ROG39" s="119"/>
      <c r="ROH39" s="119"/>
      <c r="ROI39" s="119"/>
      <c r="ROJ39" s="119"/>
      <c r="ROK39" s="119"/>
      <c r="ROL39" s="119"/>
      <c r="ROM39" s="119"/>
      <c r="RON39" s="119"/>
      <c r="ROO39" s="119"/>
      <c r="ROP39" s="119"/>
      <c r="ROQ39" s="119"/>
      <c r="ROR39" s="119"/>
      <c r="ROS39" s="119"/>
      <c r="ROT39" s="119"/>
      <c r="ROU39" s="119"/>
      <c r="ROV39" s="119"/>
      <c r="ROW39" s="119"/>
      <c r="ROX39" s="119"/>
      <c r="ROY39" s="119"/>
      <c r="ROZ39" s="119"/>
      <c r="RPA39" s="119"/>
      <c r="RPB39" s="119"/>
      <c r="RPC39" s="119"/>
      <c r="RPD39" s="119"/>
      <c r="RPE39" s="119"/>
      <c r="RPF39" s="119"/>
      <c r="RPG39" s="119"/>
      <c r="RPH39" s="119"/>
      <c r="RPI39" s="119"/>
      <c r="RPJ39" s="119"/>
      <c r="RPK39" s="119"/>
      <c r="RPL39" s="119"/>
      <c r="RPM39" s="119"/>
      <c r="RPN39" s="119"/>
      <c r="RPO39" s="119"/>
      <c r="RPP39" s="119"/>
      <c r="RPQ39" s="119"/>
      <c r="RPR39" s="119"/>
      <c r="RPS39" s="119"/>
      <c r="RPT39" s="119"/>
      <c r="RPU39" s="119"/>
      <c r="RPV39" s="119"/>
      <c r="RPW39" s="119"/>
      <c r="RPX39" s="119"/>
      <c r="RPY39" s="119"/>
      <c r="RPZ39" s="119"/>
      <c r="RQA39" s="119"/>
      <c r="RQB39" s="119"/>
      <c r="RQC39" s="119"/>
      <c r="RQD39" s="119"/>
      <c r="RQE39" s="119"/>
      <c r="RQF39" s="119"/>
      <c r="RQG39" s="119"/>
      <c r="RQH39" s="119"/>
      <c r="RQI39" s="119"/>
      <c r="RQJ39" s="119"/>
      <c r="RQK39" s="119"/>
      <c r="RQL39" s="119"/>
      <c r="RQM39" s="119"/>
      <c r="RQN39" s="119"/>
      <c r="RQO39" s="119"/>
      <c r="RQP39" s="119"/>
      <c r="RQQ39" s="119"/>
      <c r="RQR39" s="119"/>
      <c r="RQS39" s="119"/>
      <c r="RQT39" s="119"/>
      <c r="RQU39" s="119"/>
      <c r="RQV39" s="119"/>
      <c r="RQW39" s="119"/>
      <c r="RQX39" s="119"/>
      <c r="RQY39" s="119"/>
      <c r="RQZ39" s="119"/>
      <c r="RRA39" s="119"/>
      <c r="RRB39" s="119"/>
      <c r="RRC39" s="119"/>
      <c r="RRD39" s="119"/>
      <c r="RRE39" s="119"/>
      <c r="RRF39" s="119"/>
      <c r="RRG39" s="119"/>
      <c r="RRH39" s="119"/>
      <c r="RRI39" s="119"/>
      <c r="RRJ39" s="119"/>
      <c r="RRK39" s="119"/>
      <c r="RRL39" s="119"/>
      <c r="RRM39" s="119"/>
      <c r="RRN39" s="119"/>
      <c r="RRO39" s="119"/>
      <c r="RRP39" s="119"/>
      <c r="RRQ39" s="119"/>
      <c r="RRR39" s="119"/>
      <c r="RRS39" s="119"/>
      <c r="RRT39" s="119"/>
      <c r="RRU39" s="119"/>
      <c r="RRV39" s="119"/>
      <c r="RRW39" s="119"/>
      <c r="RRX39" s="119"/>
      <c r="RRY39" s="119"/>
      <c r="RRZ39" s="119"/>
      <c r="RSA39" s="119"/>
      <c r="RSB39" s="119"/>
      <c r="RSC39" s="119"/>
      <c r="RSD39" s="119"/>
      <c r="RSE39" s="119"/>
      <c r="RSF39" s="119"/>
      <c r="RSG39" s="119"/>
      <c r="RSH39" s="119"/>
      <c r="RSI39" s="119"/>
      <c r="RSJ39" s="119"/>
      <c r="RSK39" s="119"/>
      <c r="RSL39" s="119"/>
      <c r="RSM39" s="119"/>
      <c r="RSN39" s="119"/>
      <c r="RSO39" s="119"/>
      <c r="RSP39" s="119"/>
      <c r="RSQ39" s="119"/>
      <c r="RSR39" s="119"/>
      <c r="RSS39" s="119"/>
      <c r="RST39" s="119"/>
      <c r="RSU39" s="119"/>
      <c r="RSV39" s="119"/>
      <c r="RSW39" s="119"/>
      <c r="RSX39" s="119"/>
      <c r="RSY39" s="119"/>
      <c r="RSZ39" s="119"/>
      <c r="RTA39" s="119"/>
      <c r="RTB39" s="119"/>
      <c r="RTC39" s="119"/>
      <c r="RTD39" s="119"/>
      <c r="RTE39" s="119"/>
      <c r="RTF39" s="119"/>
      <c r="RTG39" s="119"/>
      <c r="RTH39" s="119"/>
      <c r="RTI39" s="119"/>
      <c r="RTJ39" s="119"/>
      <c r="RTK39" s="119"/>
      <c r="RTL39" s="119"/>
      <c r="RTM39" s="119"/>
      <c r="RTN39" s="119"/>
      <c r="RTO39" s="119"/>
      <c r="RTP39" s="119"/>
      <c r="RTQ39" s="119"/>
      <c r="RTR39" s="119"/>
      <c r="RTS39" s="119"/>
      <c r="RTT39" s="119"/>
      <c r="RTU39" s="119"/>
      <c r="RTV39" s="119"/>
      <c r="RTW39" s="119"/>
      <c r="RTX39" s="119"/>
      <c r="RTY39" s="119"/>
      <c r="RTZ39" s="119"/>
      <c r="RUA39" s="119"/>
      <c r="RUB39" s="119"/>
      <c r="RUC39" s="119"/>
      <c r="RUD39" s="119"/>
      <c r="RUE39" s="119"/>
      <c r="RUF39" s="119"/>
      <c r="RUG39" s="119"/>
      <c r="RUH39" s="119"/>
      <c r="RUI39" s="119"/>
      <c r="RUJ39" s="119"/>
      <c r="RUK39" s="119"/>
      <c r="RUL39" s="119"/>
      <c r="RUM39" s="119"/>
      <c r="RUN39" s="119"/>
      <c r="RUO39" s="119"/>
      <c r="RUP39" s="119"/>
      <c r="RUQ39" s="119"/>
      <c r="RUR39" s="119"/>
      <c r="RUS39" s="119"/>
      <c r="RUT39" s="119"/>
      <c r="RUU39" s="119"/>
      <c r="RUV39" s="119"/>
      <c r="RUW39" s="119"/>
      <c r="RUX39" s="119"/>
      <c r="RUY39" s="119"/>
      <c r="RUZ39" s="119"/>
      <c r="RVA39" s="119"/>
      <c r="RVB39" s="119"/>
      <c r="RVC39" s="119"/>
      <c r="RVD39" s="119"/>
      <c r="RVE39" s="119"/>
      <c r="RVF39" s="119"/>
      <c r="RVG39" s="119"/>
      <c r="RVH39" s="119"/>
      <c r="RVI39" s="119"/>
      <c r="RVJ39" s="119"/>
      <c r="RVK39" s="119"/>
      <c r="RVL39" s="119"/>
      <c r="RVM39" s="119"/>
      <c r="RVN39" s="119"/>
      <c r="RVO39" s="119"/>
      <c r="RVP39" s="119"/>
      <c r="RVQ39" s="119"/>
      <c r="RVR39" s="119"/>
      <c r="RVS39" s="119"/>
      <c r="RVT39" s="119"/>
      <c r="RVU39" s="119"/>
      <c r="RVV39" s="119"/>
      <c r="RVW39" s="119"/>
      <c r="RVX39" s="119"/>
      <c r="RVY39" s="119"/>
      <c r="RVZ39" s="119"/>
      <c r="RWA39" s="119"/>
      <c r="RWB39" s="119"/>
      <c r="RWC39" s="119"/>
      <c r="RWD39" s="119"/>
      <c r="RWE39" s="119"/>
      <c r="RWF39" s="119"/>
      <c r="RWG39" s="119"/>
      <c r="RWH39" s="119"/>
      <c r="RWI39" s="119"/>
      <c r="RWJ39" s="119"/>
      <c r="RWK39" s="119"/>
      <c r="RWL39" s="119"/>
      <c r="RWM39" s="119"/>
      <c r="RWN39" s="119"/>
      <c r="RWO39" s="119"/>
      <c r="RWP39" s="119"/>
      <c r="RWQ39" s="119"/>
      <c r="RWR39" s="119"/>
      <c r="RWS39" s="119"/>
      <c r="RWT39" s="119"/>
      <c r="RWU39" s="119"/>
      <c r="RWV39" s="119"/>
      <c r="RWW39" s="119"/>
      <c r="RWX39" s="119"/>
      <c r="RWY39" s="119"/>
      <c r="RWZ39" s="119"/>
      <c r="RXA39" s="119"/>
      <c r="RXB39" s="119"/>
      <c r="RXC39" s="119"/>
      <c r="RXD39" s="119"/>
      <c r="RXE39" s="119"/>
      <c r="RXF39" s="119"/>
      <c r="RXG39" s="119"/>
      <c r="RXH39" s="119"/>
      <c r="RXI39" s="119"/>
      <c r="RXJ39" s="119"/>
      <c r="RXK39" s="119"/>
      <c r="RXL39" s="119"/>
      <c r="RXM39" s="119"/>
      <c r="RXN39" s="119"/>
      <c r="RXO39" s="119"/>
      <c r="RXP39" s="119"/>
      <c r="RXQ39" s="119"/>
      <c r="RXR39" s="119"/>
      <c r="RXS39" s="119"/>
      <c r="RXT39" s="119"/>
      <c r="RXU39" s="119"/>
      <c r="RXV39" s="119"/>
      <c r="RXW39" s="119"/>
      <c r="RXX39" s="119"/>
      <c r="RXY39" s="119"/>
      <c r="RXZ39" s="119"/>
      <c r="RYA39" s="119"/>
      <c r="RYB39" s="119"/>
      <c r="RYC39" s="119"/>
      <c r="RYD39" s="119"/>
      <c r="RYE39" s="119"/>
      <c r="RYF39" s="119"/>
      <c r="RYG39" s="119"/>
      <c r="RYH39" s="119"/>
      <c r="RYI39" s="119"/>
      <c r="RYJ39" s="119"/>
      <c r="RYK39" s="119"/>
      <c r="RYL39" s="119"/>
      <c r="RYM39" s="119"/>
      <c r="RYN39" s="119"/>
      <c r="RYO39" s="119"/>
      <c r="RYP39" s="119"/>
      <c r="RYQ39" s="119"/>
      <c r="RYR39" s="119"/>
      <c r="RYS39" s="119"/>
      <c r="RYT39" s="119"/>
      <c r="RYU39" s="119"/>
      <c r="RYV39" s="119"/>
      <c r="RYW39" s="119"/>
      <c r="RYX39" s="119"/>
      <c r="RYY39" s="119"/>
      <c r="RYZ39" s="119"/>
      <c r="RZA39" s="119"/>
      <c r="RZB39" s="119"/>
      <c r="RZC39" s="119"/>
      <c r="RZD39" s="119"/>
      <c r="RZE39" s="119"/>
      <c r="RZF39" s="119"/>
      <c r="RZG39" s="119"/>
      <c r="RZH39" s="119"/>
      <c r="RZI39" s="119"/>
      <c r="RZJ39" s="119"/>
      <c r="RZK39" s="119"/>
      <c r="RZL39" s="119"/>
      <c r="RZM39" s="119"/>
      <c r="RZN39" s="119"/>
      <c r="RZO39" s="119"/>
      <c r="RZP39" s="119"/>
      <c r="RZQ39" s="119"/>
      <c r="RZR39" s="119"/>
      <c r="RZS39" s="119"/>
      <c r="RZT39" s="119"/>
      <c r="RZU39" s="119"/>
      <c r="RZV39" s="119"/>
      <c r="RZW39" s="119"/>
      <c r="RZX39" s="119"/>
      <c r="RZY39" s="119"/>
      <c r="RZZ39" s="119"/>
      <c r="SAA39" s="119"/>
      <c r="SAB39" s="119"/>
      <c r="SAC39" s="119"/>
      <c r="SAD39" s="119"/>
      <c r="SAE39" s="119"/>
      <c r="SAF39" s="119"/>
      <c r="SAG39" s="119"/>
      <c r="SAH39" s="119"/>
      <c r="SAI39" s="119"/>
      <c r="SAJ39" s="119"/>
      <c r="SAK39" s="119"/>
      <c r="SAL39" s="119"/>
      <c r="SAM39" s="119"/>
      <c r="SAN39" s="119"/>
      <c r="SAO39" s="119"/>
      <c r="SAP39" s="119"/>
      <c r="SAQ39" s="119"/>
      <c r="SAR39" s="119"/>
      <c r="SAS39" s="119"/>
      <c r="SAT39" s="119"/>
      <c r="SAU39" s="119"/>
      <c r="SAV39" s="119"/>
      <c r="SAW39" s="119"/>
      <c r="SAX39" s="119"/>
      <c r="SAY39" s="119"/>
      <c r="SAZ39" s="119"/>
      <c r="SBA39" s="119"/>
      <c r="SBB39" s="119"/>
      <c r="SBC39" s="119"/>
      <c r="SBD39" s="119"/>
      <c r="SBE39" s="119"/>
      <c r="SBF39" s="119"/>
      <c r="SBG39" s="119"/>
      <c r="SBH39" s="119"/>
      <c r="SBI39" s="119"/>
      <c r="SBJ39" s="119"/>
      <c r="SBK39" s="119"/>
      <c r="SBL39" s="119"/>
      <c r="SBM39" s="119"/>
      <c r="SBN39" s="119"/>
      <c r="SBO39" s="119"/>
      <c r="SBP39" s="119"/>
      <c r="SBQ39" s="119"/>
      <c r="SBR39" s="119"/>
      <c r="SBS39" s="119"/>
      <c r="SBT39" s="119"/>
      <c r="SBU39" s="119"/>
      <c r="SBV39" s="119"/>
      <c r="SBW39" s="119"/>
      <c r="SBX39" s="119"/>
      <c r="SBY39" s="119"/>
      <c r="SBZ39" s="119"/>
      <c r="SCA39" s="119"/>
      <c r="SCB39" s="119"/>
      <c r="SCC39" s="119"/>
      <c r="SCD39" s="119"/>
      <c r="SCE39" s="119"/>
      <c r="SCF39" s="119"/>
      <c r="SCG39" s="119"/>
      <c r="SCH39" s="119"/>
      <c r="SCI39" s="119"/>
      <c r="SCJ39" s="119"/>
      <c r="SCK39" s="119"/>
      <c r="SCL39" s="119"/>
      <c r="SCM39" s="119"/>
      <c r="SCN39" s="119"/>
      <c r="SCO39" s="119"/>
      <c r="SCP39" s="119"/>
      <c r="SCQ39" s="119"/>
      <c r="SCR39" s="119"/>
      <c r="SCS39" s="119"/>
      <c r="SCT39" s="119"/>
      <c r="SCU39" s="119"/>
      <c r="SCV39" s="119"/>
      <c r="SCW39" s="119"/>
      <c r="SCX39" s="119"/>
      <c r="SCY39" s="119"/>
      <c r="SCZ39" s="119"/>
      <c r="SDA39" s="119"/>
      <c r="SDB39" s="119"/>
      <c r="SDC39" s="119"/>
      <c r="SDD39" s="119"/>
      <c r="SDE39" s="119"/>
      <c r="SDF39" s="119"/>
      <c r="SDG39" s="119"/>
      <c r="SDH39" s="119"/>
      <c r="SDI39" s="119"/>
      <c r="SDJ39" s="119"/>
      <c r="SDK39" s="119"/>
      <c r="SDL39" s="119"/>
      <c r="SDM39" s="119"/>
      <c r="SDN39" s="119"/>
      <c r="SDO39" s="119"/>
      <c r="SDP39" s="119"/>
      <c r="SDQ39" s="119"/>
      <c r="SDR39" s="119"/>
      <c r="SDS39" s="119"/>
      <c r="SDT39" s="119"/>
      <c r="SDU39" s="119"/>
      <c r="SDV39" s="119"/>
      <c r="SDW39" s="119"/>
      <c r="SDX39" s="119"/>
      <c r="SDY39" s="119"/>
      <c r="SDZ39" s="119"/>
      <c r="SEA39" s="119"/>
      <c r="SEB39" s="119"/>
      <c r="SEC39" s="119"/>
      <c r="SED39" s="119"/>
      <c r="SEE39" s="119"/>
      <c r="SEF39" s="119"/>
      <c r="SEG39" s="119"/>
      <c r="SEH39" s="119"/>
      <c r="SEI39" s="119"/>
      <c r="SEJ39" s="119"/>
      <c r="SEK39" s="119"/>
      <c r="SEL39" s="119"/>
      <c r="SEM39" s="119"/>
      <c r="SEN39" s="119"/>
      <c r="SEO39" s="119"/>
      <c r="SEP39" s="119"/>
      <c r="SEQ39" s="119"/>
      <c r="SER39" s="119"/>
      <c r="SES39" s="119"/>
      <c r="SET39" s="119"/>
      <c r="SEU39" s="119"/>
      <c r="SEV39" s="119"/>
      <c r="SEW39" s="119"/>
      <c r="SEX39" s="119"/>
      <c r="SEY39" s="119"/>
      <c r="SEZ39" s="119"/>
      <c r="SFA39" s="119"/>
      <c r="SFB39" s="119"/>
      <c r="SFC39" s="119"/>
      <c r="SFD39" s="119"/>
      <c r="SFE39" s="119"/>
      <c r="SFF39" s="119"/>
      <c r="SFG39" s="119"/>
      <c r="SFH39" s="119"/>
      <c r="SFI39" s="119"/>
      <c r="SFJ39" s="119"/>
      <c r="SFK39" s="119"/>
      <c r="SFL39" s="119"/>
      <c r="SFM39" s="119"/>
      <c r="SFN39" s="119"/>
      <c r="SFO39" s="119"/>
      <c r="SFP39" s="119"/>
      <c r="SFQ39" s="119"/>
      <c r="SFR39" s="119"/>
      <c r="SFS39" s="119"/>
      <c r="SFT39" s="119"/>
      <c r="SFU39" s="119"/>
      <c r="SFV39" s="119"/>
      <c r="SFW39" s="119"/>
      <c r="SFX39" s="119"/>
      <c r="SFY39" s="119"/>
      <c r="SFZ39" s="119"/>
      <c r="SGA39" s="119"/>
      <c r="SGB39" s="119"/>
      <c r="SGC39" s="119"/>
      <c r="SGD39" s="119"/>
      <c r="SGE39" s="119"/>
      <c r="SGF39" s="119"/>
      <c r="SGG39" s="119"/>
      <c r="SGH39" s="119"/>
      <c r="SGI39" s="119"/>
      <c r="SGJ39" s="119"/>
      <c r="SGK39" s="119"/>
      <c r="SGL39" s="119"/>
      <c r="SGM39" s="119"/>
      <c r="SGN39" s="119"/>
      <c r="SGO39" s="119"/>
      <c r="SGP39" s="119"/>
      <c r="SGQ39" s="119"/>
      <c r="SGR39" s="119"/>
      <c r="SGS39" s="119"/>
      <c r="SGT39" s="119"/>
      <c r="SGU39" s="119"/>
      <c r="SGV39" s="119"/>
      <c r="SGW39" s="119"/>
      <c r="SGX39" s="119"/>
      <c r="SGY39" s="119"/>
      <c r="SGZ39" s="119"/>
      <c r="SHA39" s="119"/>
      <c r="SHB39" s="119"/>
      <c r="SHC39" s="119"/>
      <c r="SHD39" s="119"/>
      <c r="SHE39" s="119"/>
      <c r="SHF39" s="119"/>
      <c r="SHG39" s="119"/>
      <c r="SHH39" s="119"/>
      <c r="SHI39" s="119"/>
      <c r="SHJ39" s="119"/>
      <c r="SHK39" s="119"/>
      <c r="SHL39" s="119"/>
      <c r="SHM39" s="119"/>
      <c r="SHN39" s="119"/>
      <c r="SHO39" s="119"/>
      <c r="SHP39" s="119"/>
      <c r="SHQ39" s="119"/>
      <c r="SHR39" s="119"/>
      <c r="SHS39" s="119"/>
      <c r="SHT39" s="119"/>
      <c r="SHU39" s="119"/>
      <c r="SHV39" s="119"/>
      <c r="SHW39" s="119"/>
      <c r="SHX39" s="119"/>
      <c r="SHY39" s="119"/>
      <c r="SHZ39" s="119"/>
      <c r="SIA39" s="119"/>
      <c r="SIB39" s="119"/>
      <c r="SIC39" s="119"/>
      <c r="SID39" s="119"/>
      <c r="SIE39" s="119"/>
      <c r="SIF39" s="119"/>
      <c r="SIG39" s="119"/>
      <c r="SIH39" s="119"/>
      <c r="SII39" s="119"/>
      <c r="SIJ39" s="119"/>
      <c r="SIK39" s="119"/>
      <c r="SIL39" s="119"/>
      <c r="SIM39" s="119"/>
      <c r="SIN39" s="119"/>
      <c r="SIO39" s="119"/>
      <c r="SIP39" s="119"/>
      <c r="SIQ39" s="119"/>
      <c r="SIR39" s="119"/>
      <c r="SIS39" s="119"/>
      <c r="SIT39" s="119"/>
      <c r="SIU39" s="119"/>
      <c r="SIV39" s="119"/>
      <c r="SIW39" s="119"/>
      <c r="SIX39" s="119"/>
      <c r="SIY39" s="119"/>
      <c r="SIZ39" s="119"/>
      <c r="SJA39" s="119"/>
      <c r="SJB39" s="119"/>
      <c r="SJC39" s="119"/>
      <c r="SJD39" s="119"/>
      <c r="SJE39" s="119"/>
      <c r="SJF39" s="119"/>
      <c r="SJG39" s="119"/>
      <c r="SJH39" s="119"/>
      <c r="SJI39" s="119"/>
      <c r="SJJ39" s="119"/>
      <c r="SJK39" s="119"/>
      <c r="SJL39" s="119"/>
      <c r="SJM39" s="119"/>
      <c r="SJN39" s="119"/>
      <c r="SJO39" s="119"/>
      <c r="SJP39" s="119"/>
      <c r="SJQ39" s="119"/>
      <c r="SJR39" s="119"/>
      <c r="SJS39" s="119"/>
      <c r="SJT39" s="119"/>
      <c r="SJU39" s="119"/>
      <c r="SJV39" s="119"/>
      <c r="SJW39" s="119"/>
      <c r="SJX39" s="119"/>
      <c r="SJY39" s="119"/>
      <c r="SJZ39" s="119"/>
      <c r="SKA39" s="119"/>
      <c r="SKB39" s="119"/>
      <c r="SKC39" s="119"/>
      <c r="SKD39" s="119"/>
      <c r="SKE39" s="119"/>
      <c r="SKF39" s="119"/>
      <c r="SKG39" s="119"/>
      <c r="SKH39" s="119"/>
      <c r="SKI39" s="119"/>
      <c r="SKJ39" s="119"/>
      <c r="SKK39" s="119"/>
      <c r="SKL39" s="119"/>
      <c r="SKM39" s="119"/>
      <c r="SKN39" s="119"/>
      <c r="SKO39" s="119"/>
      <c r="SKP39" s="119"/>
      <c r="SKQ39" s="119"/>
      <c r="SKR39" s="119"/>
      <c r="SKS39" s="119"/>
      <c r="SKT39" s="119"/>
      <c r="SKU39" s="119"/>
      <c r="SKV39" s="119"/>
      <c r="SKW39" s="119"/>
      <c r="SKX39" s="119"/>
      <c r="SKY39" s="119"/>
      <c r="SKZ39" s="119"/>
      <c r="SLA39" s="119"/>
      <c r="SLB39" s="119"/>
      <c r="SLC39" s="119"/>
      <c r="SLD39" s="119"/>
      <c r="SLE39" s="119"/>
      <c r="SLF39" s="119"/>
      <c r="SLG39" s="119"/>
      <c r="SLH39" s="119"/>
      <c r="SLI39" s="119"/>
      <c r="SLJ39" s="119"/>
      <c r="SLK39" s="119"/>
      <c r="SLL39" s="119"/>
      <c r="SLM39" s="119"/>
      <c r="SLN39" s="119"/>
      <c r="SLO39" s="119"/>
      <c r="SLP39" s="119"/>
      <c r="SLQ39" s="119"/>
      <c r="SLR39" s="119"/>
      <c r="SLS39" s="119"/>
      <c r="SLT39" s="119"/>
      <c r="SLU39" s="119"/>
      <c r="SLV39" s="119"/>
      <c r="SLW39" s="119"/>
      <c r="SLX39" s="119"/>
      <c r="SLY39" s="119"/>
      <c r="SLZ39" s="119"/>
      <c r="SMA39" s="119"/>
      <c r="SMB39" s="119"/>
      <c r="SMC39" s="119"/>
      <c r="SMD39" s="119"/>
      <c r="SME39" s="119"/>
      <c r="SMF39" s="119"/>
      <c r="SMG39" s="119"/>
      <c r="SMH39" s="119"/>
      <c r="SMI39" s="119"/>
      <c r="SMJ39" s="119"/>
      <c r="SMK39" s="119"/>
      <c r="SML39" s="119"/>
      <c r="SMM39" s="119"/>
      <c r="SMN39" s="119"/>
      <c r="SMO39" s="119"/>
      <c r="SMP39" s="119"/>
      <c r="SMQ39" s="119"/>
      <c r="SMR39" s="119"/>
      <c r="SMS39" s="119"/>
      <c r="SMT39" s="119"/>
      <c r="SMU39" s="119"/>
      <c r="SMV39" s="119"/>
      <c r="SMW39" s="119"/>
      <c r="SMX39" s="119"/>
      <c r="SMY39" s="119"/>
      <c r="SMZ39" s="119"/>
      <c r="SNA39" s="119"/>
      <c r="SNB39" s="119"/>
      <c r="SNC39" s="119"/>
      <c r="SND39" s="119"/>
      <c r="SNE39" s="119"/>
      <c r="SNF39" s="119"/>
      <c r="SNG39" s="119"/>
      <c r="SNH39" s="119"/>
      <c r="SNI39" s="119"/>
      <c r="SNJ39" s="119"/>
      <c r="SNK39" s="119"/>
      <c r="SNL39" s="119"/>
      <c r="SNM39" s="119"/>
      <c r="SNN39" s="119"/>
      <c r="SNO39" s="119"/>
      <c r="SNP39" s="119"/>
      <c r="SNQ39" s="119"/>
      <c r="SNR39" s="119"/>
      <c r="SNS39" s="119"/>
      <c r="SNT39" s="119"/>
      <c r="SNU39" s="119"/>
      <c r="SNV39" s="119"/>
      <c r="SNW39" s="119"/>
      <c r="SNX39" s="119"/>
      <c r="SNY39" s="119"/>
      <c r="SNZ39" s="119"/>
      <c r="SOA39" s="119"/>
      <c r="SOB39" s="119"/>
      <c r="SOC39" s="119"/>
      <c r="SOD39" s="119"/>
      <c r="SOE39" s="119"/>
      <c r="SOF39" s="119"/>
      <c r="SOG39" s="119"/>
      <c r="SOH39" s="119"/>
      <c r="SOI39" s="119"/>
      <c r="SOJ39" s="119"/>
      <c r="SOK39" s="119"/>
      <c r="SOL39" s="119"/>
      <c r="SOM39" s="119"/>
      <c r="SON39" s="119"/>
      <c r="SOO39" s="119"/>
      <c r="SOP39" s="119"/>
      <c r="SOQ39" s="119"/>
      <c r="SOR39" s="119"/>
      <c r="SOS39" s="119"/>
      <c r="SOT39" s="119"/>
      <c r="SOU39" s="119"/>
      <c r="SOV39" s="119"/>
      <c r="SOW39" s="119"/>
      <c r="SOX39" s="119"/>
      <c r="SOY39" s="119"/>
      <c r="SOZ39" s="119"/>
      <c r="SPA39" s="119"/>
      <c r="SPB39" s="119"/>
      <c r="SPC39" s="119"/>
      <c r="SPD39" s="119"/>
      <c r="SPE39" s="119"/>
      <c r="SPF39" s="119"/>
      <c r="SPG39" s="119"/>
      <c r="SPH39" s="119"/>
      <c r="SPI39" s="119"/>
      <c r="SPJ39" s="119"/>
      <c r="SPK39" s="119"/>
      <c r="SPL39" s="119"/>
      <c r="SPM39" s="119"/>
      <c r="SPN39" s="119"/>
      <c r="SPO39" s="119"/>
      <c r="SPP39" s="119"/>
      <c r="SPQ39" s="119"/>
      <c r="SPR39" s="119"/>
      <c r="SPS39" s="119"/>
      <c r="SPT39" s="119"/>
      <c r="SPU39" s="119"/>
      <c r="SPV39" s="119"/>
      <c r="SPW39" s="119"/>
      <c r="SPX39" s="119"/>
      <c r="SPY39" s="119"/>
      <c r="SPZ39" s="119"/>
      <c r="SQA39" s="119"/>
      <c r="SQB39" s="119"/>
      <c r="SQC39" s="119"/>
      <c r="SQD39" s="119"/>
      <c r="SQE39" s="119"/>
      <c r="SQF39" s="119"/>
      <c r="SQG39" s="119"/>
      <c r="SQH39" s="119"/>
      <c r="SQI39" s="119"/>
      <c r="SQJ39" s="119"/>
      <c r="SQK39" s="119"/>
      <c r="SQL39" s="119"/>
      <c r="SQM39" s="119"/>
      <c r="SQN39" s="119"/>
      <c r="SQO39" s="119"/>
      <c r="SQP39" s="119"/>
      <c r="SQQ39" s="119"/>
      <c r="SQR39" s="119"/>
      <c r="SQS39" s="119"/>
      <c r="SQT39" s="119"/>
      <c r="SQU39" s="119"/>
      <c r="SQV39" s="119"/>
      <c r="SQW39" s="119"/>
      <c r="SQX39" s="119"/>
      <c r="SQY39" s="119"/>
      <c r="SQZ39" s="119"/>
      <c r="SRA39" s="119"/>
      <c r="SRB39" s="119"/>
      <c r="SRC39" s="119"/>
      <c r="SRD39" s="119"/>
      <c r="SRE39" s="119"/>
      <c r="SRF39" s="119"/>
      <c r="SRG39" s="119"/>
      <c r="SRH39" s="119"/>
      <c r="SRI39" s="119"/>
      <c r="SRJ39" s="119"/>
      <c r="SRK39" s="119"/>
      <c r="SRL39" s="119"/>
      <c r="SRM39" s="119"/>
      <c r="SRN39" s="119"/>
      <c r="SRO39" s="119"/>
      <c r="SRP39" s="119"/>
      <c r="SRQ39" s="119"/>
      <c r="SRR39" s="119"/>
      <c r="SRS39" s="119"/>
      <c r="SRT39" s="119"/>
      <c r="SRU39" s="119"/>
      <c r="SRV39" s="119"/>
      <c r="SRW39" s="119"/>
      <c r="SRX39" s="119"/>
      <c r="SRY39" s="119"/>
      <c r="SRZ39" s="119"/>
      <c r="SSA39" s="119"/>
      <c r="SSB39" s="119"/>
      <c r="SSC39" s="119"/>
      <c r="SSD39" s="119"/>
      <c r="SSE39" s="119"/>
      <c r="SSF39" s="119"/>
      <c r="SSG39" s="119"/>
      <c r="SSH39" s="119"/>
      <c r="SSI39" s="119"/>
      <c r="SSJ39" s="119"/>
      <c r="SSK39" s="119"/>
      <c r="SSL39" s="119"/>
      <c r="SSM39" s="119"/>
      <c r="SSN39" s="119"/>
      <c r="SSO39" s="119"/>
      <c r="SSP39" s="119"/>
      <c r="SSQ39" s="119"/>
      <c r="SSR39" s="119"/>
      <c r="SSS39" s="119"/>
      <c r="SST39" s="119"/>
      <c r="SSU39" s="119"/>
      <c r="SSV39" s="119"/>
      <c r="SSW39" s="119"/>
      <c r="SSX39" s="119"/>
      <c r="SSY39" s="119"/>
      <c r="SSZ39" s="119"/>
      <c r="STA39" s="119"/>
      <c r="STB39" s="119"/>
      <c r="STC39" s="119"/>
      <c r="STD39" s="119"/>
      <c r="STE39" s="119"/>
      <c r="STF39" s="119"/>
      <c r="STG39" s="119"/>
      <c r="STH39" s="119"/>
      <c r="STI39" s="119"/>
      <c r="STJ39" s="119"/>
      <c r="STK39" s="119"/>
      <c r="STL39" s="119"/>
      <c r="STM39" s="119"/>
      <c r="STN39" s="119"/>
      <c r="STO39" s="119"/>
      <c r="STP39" s="119"/>
      <c r="STQ39" s="119"/>
      <c r="STR39" s="119"/>
      <c r="STS39" s="119"/>
      <c r="STT39" s="119"/>
      <c r="STU39" s="119"/>
      <c r="STV39" s="119"/>
      <c r="STW39" s="119"/>
      <c r="STX39" s="119"/>
      <c r="STY39" s="119"/>
      <c r="STZ39" s="119"/>
      <c r="SUA39" s="119"/>
      <c r="SUB39" s="119"/>
      <c r="SUC39" s="119"/>
      <c r="SUD39" s="119"/>
      <c r="SUE39" s="119"/>
      <c r="SUF39" s="119"/>
      <c r="SUG39" s="119"/>
      <c r="SUH39" s="119"/>
      <c r="SUI39" s="119"/>
      <c r="SUJ39" s="119"/>
      <c r="SUK39" s="119"/>
      <c r="SUL39" s="119"/>
      <c r="SUM39" s="119"/>
      <c r="SUN39" s="119"/>
      <c r="SUO39" s="119"/>
      <c r="SUP39" s="119"/>
      <c r="SUQ39" s="119"/>
      <c r="SUR39" s="119"/>
      <c r="SUS39" s="119"/>
      <c r="SUT39" s="119"/>
      <c r="SUU39" s="119"/>
      <c r="SUV39" s="119"/>
      <c r="SUW39" s="119"/>
      <c r="SUX39" s="119"/>
      <c r="SUY39" s="119"/>
      <c r="SUZ39" s="119"/>
      <c r="SVA39" s="119"/>
      <c r="SVB39" s="119"/>
      <c r="SVC39" s="119"/>
      <c r="SVD39" s="119"/>
      <c r="SVE39" s="119"/>
      <c r="SVF39" s="119"/>
      <c r="SVG39" s="119"/>
      <c r="SVH39" s="119"/>
      <c r="SVI39" s="119"/>
      <c r="SVJ39" s="119"/>
      <c r="SVK39" s="119"/>
      <c r="SVL39" s="119"/>
      <c r="SVM39" s="119"/>
      <c r="SVN39" s="119"/>
      <c r="SVO39" s="119"/>
      <c r="SVP39" s="119"/>
      <c r="SVQ39" s="119"/>
      <c r="SVR39" s="119"/>
      <c r="SVS39" s="119"/>
      <c r="SVT39" s="119"/>
      <c r="SVU39" s="119"/>
      <c r="SVV39" s="119"/>
      <c r="SVW39" s="119"/>
      <c r="SVX39" s="119"/>
      <c r="SVY39" s="119"/>
      <c r="SVZ39" s="119"/>
      <c r="SWA39" s="119"/>
      <c r="SWB39" s="119"/>
      <c r="SWC39" s="119"/>
      <c r="SWD39" s="119"/>
      <c r="SWE39" s="119"/>
      <c r="SWF39" s="119"/>
      <c r="SWG39" s="119"/>
      <c r="SWH39" s="119"/>
      <c r="SWI39" s="119"/>
      <c r="SWJ39" s="119"/>
      <c r="SWK39" s="119"/>
      <c r="SWL39" s="119"/>
      <c r="SWM39" s="119"/>
      <c r="SWN39" s="119"/>
      <c r="SWO39" s="119"/>
      <c r="SWP39" s="119"/>
      <c r="SWQ39" s="119"/>
      <c r="SWR39" s="119"/>
      <c r="SWS39" s="119"/>
      <c r="SWT39" s="119"/>
      <c r="SWU39" s="119"/>
      <c r="SWV39" s="119"/>
      <c r="SWW39" s="119"/>
      <c r="SWX39" s="119"/>
      <c r="SWY39" s="119"/>
      <c r="SWZ39" s="119"/>
      <c r="SXA39" s="119"/>
      <c r="SXB39" s="119"/>
      <c r="SXC39" s="119"/>
      <c r="SXD39" s="119"/>
      <c r="SXE39" s="119"/>
      <c r="SXF39" s="119"/>
      <c r="SXG39" s="119"/>
      <c r="SXH39" s="119"/>
      <c r="SXI39" s="119"/>
      <c r="SXJ39" s="119"/>
      <c r="SXK39" s="119"/>
      <c r="SXL39" s="119"/>
      <c r="SXM39" s="119"/>
      <c r="SXN39" s="119"/>
      <c r="SXO39" s="119"/>
      <c r="SXP39" s="119"/>
      <c r="SXQ39" s="119"/>
      <c r="SXR39" s="119"/>
      <c r="SXS39" s="119"/>
      <c r="SXT39" s="119"/>
      <c r="SXU39" s="119"/>
      <c r="SXV39" s="119"/>
      <c r="SXW39" s="119"/>
      <c r="SXX39" s="119"/>
      <c r="SXY39" s="119"/>
      <c r="SXZ39" s="119"/>
      <c r="SYA39" s="119"/>
      <c r="SYB39" s="119"/>
      <c r="SYC39" s="119"/>
      <c r="SYD39" s="119"/>
      <c r="SYE39" s="119"/>
      <c r="SYF39" s="119"/>
      <c r="SYG39" s="119"/>
      <c r="SYH39" s="119"/>
      <c r="SYI39" s="119"/>
      <c r="SYJ39" s="119"/>
      <c r="SYK39" s="119"/>
      <c r="SYL39" s="119"/>
      <c r="SYM39" s="119"/>
      <c r="SYN39" s="119"/>
      <c r="SYO39" s="119"/>
      <c r="SYP39" s="119"/>
      <c r="SYQ39" s="119"/>
      <c r="SYR39" s="119"/>
      <c r="SYS39" s="119"/>
      <c r="SYT39" s="119"/>
      <c r="SYU39" s="119"/>
      <c r="SYV39" s="119"/>
      <c r="SYW39" s="119"/>
      <c r="SYX39" s="119"/>
      <c r="SYY39" s="119"/>
      <c r="SYZ39" s="119"/>
      <c r="SZA39" s="119"/>
      <c r="SZB39" s="119"/>
      <c r="SZC39" s="119"/>
      <c r="SZD39" s="119"/>
      <c r="SZE39" s="119"/>
      <c r="SZF39" s="119"/>
      <c r="SZG39" s="119"/>
      <c r="SZH39" s="119"/>
      <c r="SZI39" s="119"/>
      <c r="SZJ39" s="119"/>
      <c r="SZK39" s="119"/>
      <c r="SZL39" s="119"/>
      <c r="SZM39" s="119"/>
      <c r="SZN39" s="119"/>
      <c r="SZO39" s="119"/>
      <c r="SZP39" s="119"/>
      <c r="SZQ39" s="119"/>
      <c r="SZR39" s="119"/>
      <c r="SZS39" s="119"/>
      <c r="SZT39" s="119"/>
      <c r="SZU39" s="119"/>
      <c r="SZV39" s="119"/>
      <c r="SZW39" s="119"/>
      <c r="SZX39" s="119"/>
      <c r="SZY39" s="119"/>
      <c r="SZZ39" s="119"/>
      <c r="TAA39" s="119"/>
      <c r="TAB39" s="119"/>
      <c r="TAC39" s="119"/>
      <c r="TAD39" s="119"/>
      <c r="TAE39" s="119"/>
      <c r="TAF39" s="119"/>
      <c r="TAG39" s="119"/>
      <c r="TAH39" s="119"/>
      <c r="TAI39" s="119"/>
      <c r="TAJ39" s="119"/>
      <c r="TAK39" s="119"/>
      <c r="TAL39" s="119"/>
      <c r="TAM39" s="119"/>
      <c r="TAN39" s="119"/>
      <c r="TAO39" s="119"/>
      <c r="TAP39" s="119"/>
      <c r="TAQ39" s="119"/>
      <c r="TAR39" s="119"/>
      <c r="TAS39" s="119"/>
      <c r="TAT39" s="119"/>
      <c r="TAU39" s="119"/>
      <c r="TAV39" s="119"/>
      <c r="TAW39" s="119"/>
      <c r="TAX39" s="119"/>
      <c r="TAY39" s="119"/>
      <c r="TAZ39" s="119"/>
      <c r="TBA39" s="119"/>
      <c r="TBB39" s="119"/>
      <c r="TBC39" s="119"/>
      <c r="TBD39" s="119"/>
      <c r="TBE39" s="119"/>
      <c r="TBF39" s="119"/>
      <c r="TBG39" s="119"/>
      <c r="TBH39" s="119"/>
      <c r="TBI39" s="119"/>
      <c r="TBJ39" s="119"/>
      <c r="TBK39" s="119"/>
      <c r="TBL39" s="119"/>
      <c r="TBM39" s="119"/>
      <c r="TBN39" s="119"/>
      <c r="TBO39" s="119"/>
      <c r="TBP39" s="119"/>
      <c r="TBQ39" s="119"/>
      <c r="TBR39" s="119"/>
      <c r="TBS39" s="119"/>
      <c r="TBT39" s="119"/>
      <c r="TBU39" s="119"/>
      <c r="TBV39" s="119"/>
      <c r="TBW39" s="119"/>
      <c r="TBX39" s="119"/>
      <c r="TBY39" s="119"/>
      <c r="TBZ39" s="119"/>
      <c r="TCA39" s="119"/>
      <c r="TCB39" s="119"/>
      <c r="TCC39" s="119"/>
      <c r="TCD39" s="119"/>
      <c r="TCE39" s="119"/>
      <c r="TCF39" s="119"/>
      <c r="TCG39" s="119"/>
      <c r="TCH39" s="119"/>
      <c r="TCI39" s="119"/>
      <c r="TCJ39" s="119"/>
      <c r="TCK39" s="119"/>
      <c r="TCL39" s="119"/>
      <c r="TCM39" s="119"/>
      <c r="TCN39" s="119"/>
      <c r="TCO39" s="119"/>
      <c r="TCP39" s="119"/>
      <c r="TCQ39" s="119"/>
      <c r="TCR39" s="119"/>
      <c r="TCS39" s="119"/>
      <c r="TCT39" s="119"/>
      <c r="TCU39" s="119"/>
      <c r="TCV39" s="119"/>
      <c r="TCW39" s="119"/>
      <c r="TCX39" s="119"/>
      <c r="TCY39" s="119"/>
      <c r="TCZ39" s="119"/>
      <c r="TDA39" s="119"/>
      <c r="TDB39" s="119"/>
      <c r="TDC39" s="119"/>
      <c r="TDD39" s="119"/>
      <c r="TDE39" s="119"/>
      <c r="TDF39" s="119"/>
      <c r="TDG39" s="119"/>
      <c r="TDH39" s="119"/>
      <c r="TDI39" s="119"/>
      <c r="TDJ39" s="119"/>
      <c r="TDK39" s="119"/>
      <c r="TDL39" s="119"/>
      <c r="TDM39" s="119"/>
      <c r="TDN39" s="119"/>
      <c r="TDO39" s="119"/>
      <c r="TDP39" s="119"/>
      <c r="TDQ39" s="119"/>
      <c r="TDR39" s="119"/>
      <c r="TDS39" s="119"/>
      <c r="TDT39" s="119"/>
      <c r="TDU39" s="119"/>
      <c r="TDV39" s="119"/>
      <c r="TDW39" s="119"/>
      <c r="TDX39" s="119"/>
      <c r="TDY39" s="119"/>
      <c r="TDZ39" s="119"/>
      <c r="TEA39" s="119"/>
      <c r="TEB39" s="119"/>
      <c r="TEC39" s="119"/>
      <c r="TED39" s="119"/>
      <c r="TEE39" s="119"/>
      <c r="TEF39" s="119"/>
      <c r="TEG39" s="119"/>
      <c r="TEH39" s="119"/>
      <c r="TEI39" s="119"/>
      <c r="TEJ39" s="119"/>
      <c r="TEK39" s="119"/>
      <c r="TEL39" s="119"/>
      <c r="TEM39" s="119"/>
      <c r="TEN39" s="119"/>
      <c r="TEO39" s="119"/>
      <c r="TEP39" s="119"/>
      <c r="TEQ39" s="119"/>
      <c r="TER39" s="119"/>
      <c r="TES39" s="119"/>
      <c r="TET39" s="119"/>
      <c r="TEU39" s="119"/>
      <c r="TEV39" s="119"/>
      <c r="TEW39" s="119"/>
      <c r="TEX39" s="119"/>
      <c r="TEY39" s="119"/>
      <c r="TEZ39" s="119"/>
      <c r="TFA39" s="119"/>
      <c r="TFB39" s="119"/>
      <c r="TFC39" s="119"/>
      <c r="TFD39" s="119"/>
      <c r="TFE39" s="119"/>
      <c r="TFF39" s="119"/>
      <c r="TFG39" s="119"/>
      <c r="TFH39" s="119"/>
      <c r="TFI39" s="119"/>
      <c r="TFJ39" s="119"/>
      <c r="TFK39" s="119"/>
      <c r="TFL39" s="119"/>
      <c r="TFM39" s="119"/>
      <c r="TFN39" s="119"/>
      <c r="TFO39" s="119"/>
      <c r="TFP39" s="119"/>
      <c r="TFQ39" s="119"/>
      <c r="TFR39" s="119"/>
      <c r="TFS39" s="119"/>
      <c r="TFT39" s="119"/>
      <c r="TFU39" s="119"/>
      <c r="TFV39" s="119"/>
      <c r="TFW39" s="119"/>
      <c r="TFX39" s="119"/>
      <c r="TFY39" s="119"/>
      <c r="TFZ39" s="119"/>
      <c r="TGA39" s="119"/>
      <c r="TGB39" s="119"/>
      <c r="TGC39" s="119"/>
      <c r="TGD39" s="119"/>
      <c r="TGE39" s="119"/>
      <c r="TGF39" s="119"/>
      <c r="TGG39" s="119"/>
      <c r="TGH39" s="119"/>
      <c r="TGI39" s="119"/>
      <c r="TGJ39" s="119"/>
      <c r="TGK39" s="119"/>
      <c r="TGL39" s="119"/>
      <c r="TGM39" s="119"/>
      <c r="TGN39" s="119"/>
      <c r="TGO39" s="119"/>
      <c r="TGP39" s="119"/>
      <c r="TGQ39" s="119"/>
      <c r="TGR39" s="119"/>
      <c r="TGS39" s="119"/>
      <c r="TGT39" s="119"/>
      <c r="TGU39" s="119"/>
      <c r="TGV39" s="119"/>
      <c r="TGW39" s="119"/>
      <c r="TGX39" s="119"/>
      <c r="TGY39" s="119"/>
      <c r="TGZ39" s="119"/>
      <c r="THA39" s="119"/>
      <c r="THB39" s="119"/>
      <c r="THC39" s="119"/>
      <c r="THD39" s="119"/>
      <c r="THE39" s="119"/>
      <c r="THF39" s="119"/>
      <c r="THG39" s="119"/>
      <c r="THH39" s="119"/>
      <c r="THI39" s="119"/>
      <c r="THJ39" s="119"/>
      <c r="THK39" s="119"/>
      <c r="THL39" s="119"/>
      <c r="THM39" s="119"/>
      <c r="THN39" s="119"/>
      <c r="THO39" s="119"/>
      <c r="THP39" s="119"/>
      <c r="THQ39" s="119"/>
      <c r="THR39" s="119"/>
      <c r="THS39" s="119"/>
      <c r="THT39" s="119"/>
      <c r="THU39" s="119"/>
      <c r="THV39" s="119"/>
      <c r="THW39" s="119"/>
      <c r="THX39" s="119"/>
      <c r="THY39" s="119"/>
      <c r="THZ39" s="119"/>
      <c r="TIA39" s="119"/>
      <c r="TIB39" s="119"/>
      <c r="TIC39" s="119"/>
      <c r="TID39" s="119"/>
      <c r="TIE39" s="119"/>
      <c r="TIF39" s="119"/>
      <c r="TIG39" s="119"/>
      <c r="TIH39" s="119"/>
      <c r="TII39" s="119"/>
      <c r="TIJ39" s="119"/>
      <c r="TIK39" s="119"/>
      <c r="TIL39" s="119"/>
      <c r="TIM39" s="119"/>
      <c r="TIN39" s="119"/>
      <c r="TIO39" s="119"/>
      <c r="TIP39" s="119"/>
      <c r="TIQ39" s="119"/>
      <c r="TIR39" s="119"/>
      <c r="TIS39" s="119"/>
      <c r="TIT39" s="119"/>
      <c r="TIU39" s="119"/>
      <c r="TIV39" s="119"/>
      <c r="TIW39" s="119"/>
      <c r="TIX39" s="119"/>
      <c r="TIY39" s="119"/>
      <c r="TIZ39" s="119"/>
      <c r="TJA39" s="119"/>
      <c r="TJB39" s="119"/>
      <c r="TJC39" s="119"/>
      <c r="TJD39" s="119"/>
      <c r="TJE39" s="119"/>
      <c r="TJF39" s="119"/>
      <c r="TJG39" s="119"/>
      <c r="TJH39" s="119"/>
      <c r="TJI39" s="119"/>
      <c r="TJJ39" s="119"/>
      <c r="TJK39" s="119"/>
      <c r="TJL39" s="119"/>
      <c r="TJM39" s="119"/>
      <c r="TJN39" s="119"/>
      <c r="TJO39" s="119"/>
      <c r="TJP39" s="119"/>
      <c r="TJQ39" s="119"/>
      <c r="TJR39" s="119"/>
      <c r="TJS39" s="119"/>
      <c r="TJT39" s="119"/>
      <c r="TJU39" s="119"/>
      <c r="TJV39" s="119"/>
      <c r="TJW39" s="119"/>
      <c r="TJX39" s="119"/>
      <c r="TJY39" s="119"/>
      <c r="TJZ39" s="119"/>
      <c r="TKA39" s="119"/>
      <c r="TKB39" s="119"/>
      <c r="TKC39" s="119"/>
      <c r="TKD39" s="119"/>
      <c r="TKE39" s="119"/>
      <c r="TKF39" s="119"/>
      <c r="TKG39" s="119"/>
      <c r="TKH39" s="119"/>
      <c r="TKI39" s="119"/>
      <c r="TKJ39" s="119"/>
      <c r="TKK39" s="119"/>
      <c r="TKL39" s="119"/>
      <c r="TKM39" s="119"/>
      <c r="TKN39" s="119"/>
      <c r="TKO39" s="119"/>
      <c r="TKP39" s="119"/>
      <c r="TKQ39" s="119"/>
      <c r="TKR39" s="119"/>
      <c r="TKS39" s="119"/>
      <c r="TKT39" s="119"/>
      <c r="TKU39" s="119"/>
      <c r="TKV39" s="119"/>
      <c r="TKW39" s="119"/>
      <c r="TKX39" s="119"/>
      <c r="TKY39" s="119"/>
      <c r="TKZ39" s="119"/>
      <c r="TLA39" s="119"/>
      <c r="TLB39" s="119"/>
      <c r="TLC39" s="119"/>
      <c r="TLD39" s="119"/>
      <c r="TLE39" s="119"/>
      <c r="TLF39" s="119"/>
      <c r="TLG39" s="119"/>
      <c r="TLH39" s="119"/>
      <c r="TLI39" s="119"/>
      <c r="TLJ39" s="119"/>
      <c r="TLK39" s="119"/>
      <c r="TLL39" s="119"/>
      <c r="TLM39" s="119"/>
      <c r="TLN39" s="119"/>
      <c r="TLO39" s="119"/>
      <c r="TLP39" s="119"/>
      <c r="TLQ39" s="119"/>
      <c r="TLR39" s="119"/>
      <c r="TLS39" s="119"/>
      <c r="TLT39" s="119"/>
      <c r="TLU39" s="119"/>
      <c r="TLV39" s="119"/>
      <c r="TLW39" s="119"/>
      <c r="TLX39" s="119"/>
      <c r="TLY39" s="119"/>
      <c r="TLZ39" s="119"/>
      <c r="TMA39" s="119"/>
      <c r="TMB39" s="119"/>
      <c r="TMC39" s="119"/>
      <c r="TMD39" s="119"/>
      <c r="TME39" s="119"/>
      <c r="TMF39" s="119"/>
      <c r="TMG39" s="119"/>
      <c r="TMH39" s="119"/>
      <c r="TMI39" s="119"/>
      <c r="TMJ39" s="119"/>
      <c r="TMK39" s="119"/>
      <c r="TML39" s="119"/>
      <c r="TMM39" s="119"/>
      <c r="TMN39" s="119"/>
      <c r="TMO39" s="119"/>
      <c r="TMP39" s="119"/>
      <c r="TMQ39" s="119"/>
      <c r="TMR39" s="119"/>
      <c r="TMS39" s="119"/>
      <c r="TMT39" s="119"/>
      <c r="TMU39" s="119"/>
      <c r="TMV39" s="119"/>
      <c r="TMW39" s="119"/>
      <c r="TMX39" s="119"/>
      <c r="TMY39" s="119"/>
      <c r="TMZ39" s="119"/>
      <c r="TNA39" s="119"/>
      <c r="TNB39" s="119"/>
      <c r="TNC39" s="119"/>
      <c r="TND39" s="119"/>
      <c r="TNE39" s="119"/>
      <c r="TNF39" s="119"/>
      <c r="TNG39" s="119"/>
      <c r="TNH39" s="119"/>
      <c r="TNI39" s="119"/>
      <c r="TNJ39" s="119"/>
      <c r="TNK39" s="119"/>
      <c r="TNL39" s="119"/>
      <c r="TNM39" s="119"/>
      <c r="TNN39" s="119"/>
      <c r="TNO39" s="119"/>
      <c r="TNP39" s="119"/>
      <c r="TNQ39" s="119"/>
      <c r="TNR39" s="119"/>
      <c r="TNS39" s="119"/>
      <c r="TNT39" s="119"/>
      <c r="TNU39" s="119"/>
      <c r="TNV39" s="119"/>
      <c r="TNW39" s="119"/>
      <c r="TNX39" s="119"/>
      <c r="TNY39" s="119"/>
      <c r="TNZ39" s="119"/>
      <c r="TOA39" s="119"/>
      <c r="TOB39" s="119"/>
      <c r="TOC39" s="119"/>
      <c r="TOD39" s="119"/>
      <c r="TOE39" s="119"/>
      <c r="TOF39" s="119"/>
      <c r="TOG39" s="119"/>
      <c r="TOH39" s="119"/>
      <c r="TOI39" s="119"/>
      <c r="TOJ39" s="119"/>
      <c r="TOK39" s="119"/>
      <c r="TOL39" s="119"/>
      <c r="TOM39" s="119"/>
      <c r="TON39" s="119"/>
      <c r="TOO39" s="119"/>
      <c r="TOP39" s="119"/>
      <c r="TOQ39" s="119"/>
      <c r="TOR39" s="119"/>
      <c r="TOS39" s="119"/>
      <c r="TOT39" s="119"/>
      <c r="TOU39" s="119"/>
      <c r="TOV39" s="119"/>
      <c r="TOW39" s="119"/>
      <c r="TOX39" s="119"/>
      <c r="TOY39" s="119"/>
      <c r="TOZ39" s="119"/>
      <c r="TPA39" s="119"/>
      <c r="TPB39" s="119"/>
      <c r="TPC39" s="119"/>
      <c r="TPD39" s="119"/>
      <c r="TPE39" s="119"/>
      <c r="TPF39" s="119"/>
      <c r="TPG39" s="119"/>
      <c r="TPH39" s="119"/>
      <c r="TPI39" s="119"/>
      <c r="TPJ39" s="119"/>
      <c r="TPK39" s="119"/>
      <c r="TPL39" s="119"/>
      <c r="TPM39" s="119"/>
      <c r="TPN39" s="119"/>
      <c r="TPO39" s="119"/>
      <c r="TPP39" s="119"/>
      <c r="TPQ39" s="119"/>
      <c r="TPR39" s="119"/>
      <c r="TPS39" s="119"/>
      <c r="TPT39" s="119"/>
      <c r="TPU39" s="119"/>
      <c r="TPV39" s="119"/>
      <c r="TPW39" s="119"/>
      <c r="TPX39" s="119"/>
      <c r="TPY39" s="119"/>
      <c r="TPZ39" s="119"/>
      <c r="TQA39" s="119"/>
      <c r="TQB39" s="119"/>
      <c r="TQC39" s="119"/>
      <c r="TQD39" s="119"/>
      <c r="TQE39" s="119"/>
      <c r="TQF39" s="119"/>
      <c r="TQG39" s="119"/>
      <c r="TQH39" s="119"/>
      <c r="TQI39" s="119"/>
      <c r="TQJ39" s="119"/>
      <c r="TQK39" s="119"/>
      <c r="TQL39" s="119"/>
      <c r="TQM39" s="119"/>
      <c r="TQN39" s="119"/>
      <c r="TQO39" s="119"/>
      <c r="TQP39" s="119"/>
      <c r="TQQ39" s="119"/>
      <c r="TQR39" s="119"/>
      <c r="TQS39" s="119"/>
      <c r="TQT39" s="119"/>
      <c r="TQU39" s="119"/>
      <c r="TQV39" s="119"/>
      <c r="TQW39" s="119"/>
      <c r="TQX39" s="119"/>
      <c r="TQY39" s="119"/>
      <c r="TQZ39" s="119"/>
      <c r="TRA39" s="119"/>
      <c r="TRB39" s="119"/>
      <c r="TRC39" s="119"/>
      <c r="TRD39" s="119"/>
      <c r="TRE39" s="119"/>
      <c r="TRF39" s="119"/>
      <c r="TRG39" s="119"/>
      <c r="TRH39" s="119"/>
      <c r="TRI39" s="119"/>
      <c r="TRJ39" s="119"/>
      <c r="TRK39" s="119"/>
      <c r="TRL39" s="119"/>
      <c r="TRM39" s="119"/>
      <c r="TRN39" s="119"/>
      <c r="TRO39" s="119"/>
      <c r="TRP39" s="119"/>
      <c r="TRQ39" s="119"/>
      <c r="TRR39" s="119"/>
      <c r="TRS39" s="119"/>
      <c r="TRT39" s="119"/>
      <c r="TRU39" s="119"/>
      <c r="TRV39" s="119"/>
      <c r="TRW39" s="119"/>
      <c r="TRX39" s="119"/>
      <c r="TRY39" s="119"/>
      <c r="TRZ39" s="119"/>
      <c r="TSA39" s="119"/>
      <c r="TSB39" s="119"/>
      <c r="TSC39" s="119"/>
      <c r="TSD39" s="119"/>
      <c r="TSE39" s="119"/>
      <c r="TSF39" s="119"/>
      <c r="TSG39" s="119"/>
      <c r="TSH39" s="119"/>
      <c r="TSI39" s="119"/>
      <c r="TSJ39" s="119"/>
      <c r="TSK39" s="119"/>
      <c r="TSL39" s="119"/>
      <c r="TSM39" s="119"/>
      <c r="TSN39" s="119"/>
      <c r="TSO39" s="119"/>
      <c r="TSP39" s="119"/>
      <c r="TSQ39" s="119"/>
      <c r="TSR39" s="119"/>
      <c r="TSS39" s="119"/>
      <c r="TST39" s="119"/>
      <c r="TSU39" s="119"/>
      <c r="TSV39" s="119"/>
      <c r="TSW39" s="119"/>
      <c r="TSX39" s="119"/>
      <c r="TSY39" s="119"/>
      <c r="TSZ39" s="119"/>
      <c r="TTA39" s="119"/>
      <c r="TTB39" s="119"/>
      <c r="TTC39" s="119"/>
      <c r="TTD39" s="119"/>
      <c r="TTE39" s="119"/>
      <c r="TTF39" s="119"/>
      <c r="TTG39" s="119"/>
      <c r="TTH39" s="119"/>
      <c r="TTI39" s="119"/>
      <c r="TTJ39" s="119"/>
      <c r="TTK39" s="119"/>
      <c r="TTL39" s="119"/>
      <c r="TTM39" s="119"/>
      <c r="TTN39" s="119"/>
      <c r="TTO39" s="119"/>
      <c r="TTP39" s="119"/>
      <c r="TTQ39" s="119"/>
      <c r="TTR39" s="119"/>
      <c r="TTS39" s="119"/>
      <c r="TTT39" s="119"/>
      <c r="TTU39" s="119"/>
      <c r="TTV39" s="119"/>
      <c r="TTW39" s="119"/>
      <c r="TTX39" s="119"/>
      <c r="TTY39" s="119"/>
      <c r="TTZ39" s="119"/>
      <c r="TUA39" s="119"/>
      <c r="TUB39" s="119"/>
      <c r="TUC39" s="119"/>
      <c r="TUD39" s="119"/>
      <c r="TUE39" s="119"/>
      <c r="TUF39" s="119"/>
      <c r="TUG39" s="119"/>
      <c r="TUH39" s="119"/>
      <c r="TUI39" s="119"/>
      <c r="TUJ39" s="119"/>
      <c r="TUK39" s="119"/>
      <c r="TUL39" s="119"/>
      <c r="TUM39" s="119"/>
      <c r="TUN39" s="119"/>
      <c r="TUO39" s="119"/>
      <c r="TUP39" s="119"/>
      <c r="TUQ39" s="119"/>
      <c r="TUR39" s="119"/>
      <c r="TUS39" s="119"/>
      <c r="TUT39" s="119"/>
      <c r="TUU39" s="119"/>
      <c r="TUV39" s="119"/>
      <c r="TUW39" s="119"/>
      <c r="TUX39" s="119"/>
      <c r="TUY39" s="119"/>
      <c r="TUZ39" s="119"/>
      <c r="TVA39" s="119"/>
      <c r="TVB39" s="119"/>
      <c r="TVC39" s="119"/>
      <c r="TVD39" s="119"/>
      <c r="TVE39" s="119"/>
      <c r="TVF39" s="119"/>
      <c r="TVG39" s="119"/>
      <c r="TVH39" s="119"/>
      <c r="TVI39" s="119"/>
      <c r="TVJ39" s="119"/>
      <c r="TVK39" s="119"/>
      <c r="TVL39" s="119"/>
      <c r="TVM39" s="119"/>
      <c r="TVN39" s="119"/>
      <c r="TVO39" s="119"/>
      <c r="TVP39" s="119"/>
      <c r="TVQ39" s="119"/>
      <c r="TVR39" s="119"/>
      <c r="TVS39" s="119"/>
      <c r="TVT39" s="119"/>
      <c r="TVU39" s="119"/>
      <c r="TVV39" s="119"/>
      <c r="TVW39" s="119"/>
      <c r="TVX39" s="119"/>
      <c r="TVY39" s="119"/>
      <c r="TVZ39" s="119"/>
      <c r="TWA39" s="119"/>
      <c r="TWB39" s="119"/>
      <c r="TWC39" s="119"/>
      <c r="TWD39" s="119"/>
      <c r="TWE39" s="119"/>
      <c r="TWF39" s="119"/>
      <c r="TWG39" s="119"/>
      <c r="TWH39" s="119"/>
      <c r="TWI39" s="119"/>
      <c r="TWJ39" s="119"/>
      <c r="TWK39" s="119"/>
      <c r="TWL39" s="119"/>
      <c r="TWM39" s="119"/>
      <c r="TWN39" s="119"/>
      <c r="TWO39" s="119"/>
      <c r="TWP39" s="119"/>
      <c r="TWQ39" s="119"/>
      <c r="TWR39" s="119"/>
      <c r="TWS39" s="119"/>
      <c r="TWT39" s="119"/>
      <c r="TWU39" s="119"/>
      <c r="TWV39" s="119"/>
      <c r="TWW39" s="119"/>
      <c r="TWX39" s="119"/>
      <c r="TWY39" s="119"/>
      <c r="TWZ39" s="119"/>
      <c r="TXA39" s="119"/>
      <c r="TXB39" s="119"/>
      <c r="TXC39" s="119"/>
      <c r="TXD39" s="119"/>
      <c r="TXE39" s="119"/>
      <c r="TXF39" s="119"/>
      <c r="TXG39" s="119"/>
      <c r="TXH39" s="119"/>
      <c r="TXI39" s="119"/>
      <c r="TXJ39" s="119"/>
      <c r="TXK39" s="119"/>
      <c r="TXL39" s="119"/>
      <c r="TXM39" s="119"/>
      <c r="TXN39" s="119"/>
      <c r="TXO39" s="119"/>
      <c r="TXP39" s="119"/>
      <c r="TXQ39" s="119"/>
      <c r="TXR39" s="119"/>
      <c r="TXS39" s="119"/>
      <c r="TXT39" s="119"/>
      <c r="TXU39" s="119"/>
      <c r="TXV39" s="119"/>
      <c r="TXW39" s="119"/>
      <c r="TXX39" s="119"/>
      <c r="TXY39" s="119"/>
      <c r="TXZ39" s="119"/>
      <c r="TYA39" s="119"/>
      <c r="TYB39" s="119"/>
      <c r="TYC39" s="119"/>
      <c r="TYD39" s="119"/>
      <c r="TYE39" s="119"/>
      <c r="TYF39" s="119"/>
      <c r="TYG39" s="119"/>
      <c r="TYH39" s="119"/>
      <c r="TYI39" s="119"/>
      <c r="TYJ39" s="119"/>
      <c r="TYK39" s="119"/>
      <c r="TYL39" s="119"/>
      <c r="TYM39" s="119"/>
      <c r="TYN39" s="119"/>
      <c r="TYO39" s="119"/>
      <c r="TYP39" s="119"/>
      <c r="TYQ39" s="119"/>
      <c r="TYR39" s="119"/>
      <c r="TYS39" s="119"/>
      <c r="TYT39" s="119"/>
      <c r="TYU39" s="119"/>
      <c r="TYV39" s="119"/>
      <c r="TYW39" s="119"/>
      <c r="TYX39" s="119"/>
      <c r="TYY39" s="119"/>
      <c r="TYZ39" s="119"/>
      <c r="TZA39" s="119"/>
      <c r="TZB39" s="119"/>
      <c r="TZC39" s="119"/>
      <c r="TZD39" s="119"/>
      <c r="TZE39" s="119"/>
      <c r="TZF39" s="119"/>
      <c r="TZG39" s="119"/>
      <c r="TZH39" s="119"/>
      <c r="TZI39" s="119"/>
      <c r="TZJ39" s="119"/>
      <c r="TZK39" s="119"/>
      <c r="TZL39" s="119"/>
      <c r="TZM39" s="119"/>
      <c r="TZN39" s="119"/>
      <c r="TZO39" s="119"/>
      <c r="TZP39" s="119"/>
      <c r="TZQ39" s="119"/>
      <c r="TZR39" s="119"/>
      <c r="TZS39" s="119"/>
      <c r="TZT39" s="119"/>
      <c r="TZU39" s="119"/>
      <c r="TZV39" s="119"/>
      <c r="TZW39" s="119"/>
      <c r="TZX39" s="119"/>
      <c r="TZY39" s="119"/>
      <c r="TZZ39" s="119"/>
      <c r="UAA39" s="119"/>
      <c r="UAB39" s="119"/>
      <c r="UAC39" s="119"/>
      <c r="UAD39" s="119"/>
      <c r="UAE39" s="119"/>
      <c r="UAF39" s="119"/>
      <c r="UAG39" s="119"/>
      <c r="UAH39" s="119"/>
      <c r="UAI39" s="119"/>
      <c r="UAJ39" s="119"/>
      <c r="UAK39" s="119"/>
      <c r="UAL39" s="119"/>
      <c r="UAM39" s="119"/>
      <c r="UAN39" s="119"/>
      <c r="UAO39" s="119"/>
      <c r="UAP39" s="119"/>
      <c r="UAQ39" s="119"/>
      <c r="UAR39" s="119"/>
      <c r="UAS39" s="119"/>
      <c r="UAT39" s="119"/>
      <c r="UAU39" s="119"/>
      <c r="UAV39" s="119"/>
      <c r="UAW39" s="119"/>
      <c r="UAX39" s="119"/>
      <c r="UAY39" s="119"/>
      <c r="UAZ39" s="119"/>
      <c r="UBA39" s="119"/>
      <c r="UBB39" s="119"/>
      <c r="UBC39" s="119"/>
      <c r="UBD39" s="119"/>
      <c r="UBE39" s="119"/>
      <c r="UBF39" s="119"/>
      <c r="UBG39" s="119"/>
      <c r="UBH39" s="119"/>
      <c r="UBI39" s="119"/>
      <c r="UBJ39" s="119"/>
      <c r="UBK39" s="119"/>
      <c r="UBL39" s="119"/>
      <c r="UBM39" s="119"/>
      <c r="UBN39" s="119"/>
      <c r="UBO39" s="119"/>
      <c r="UBP39" s="119"/>
      <c r="UBQ39" s="119"/>
      <c r="UBR39" s="119"/>
      <c r="UBS39" s="119"/>
      <c r="UBT39" s="119"/>
      <c r="UBU39" s="119"/>
      <c r="UBV39" s="119"/>
      <c r="UBW39" s="119"/>
      <c r="UBX39" s="119"/>
      <c r="UBY39" s="119"/>
      <c r="UBZ39" s="119"/>
      <c r="UCA39" s="119"/>
      <c r="UCB39" s="119"/>
      <c r="UCC39" s="119"/>
      <c r="UCD39" s="119"/>
      <c r="UCE39" s="119"/>
      <c r="UCF39" s="119"/>
      <c r="UCG39" s="119"/>
      <c r="UCH39" s="119"/>
      <c r="UCI39" s="119"/>
      <c r="UCJ39" s="119"/>
      <c r="UCK39" s="119"/>
      <c r="UCL39" s="119"/>
      <c r="UCM39" s="119"/>
      <c r="UCN39" s="119"/>
      <c r="UCO39" s="119"/>
      <c r="UCP39" s="119"/>
      <c r="UCQ39" s="119"/>
      <c r="UCR39" s="119"/>
      <c r="UCS39" s="119"/>
      <c r="UCT39" s="119"/>
      <c r="UCU39" s="119"/>
      <c r="UCV39" s="119"/>
      <c r="UCW39" s="119"/>
      <c r="UCX39" s="119"/>
      <c r="UCY39" s="119"/>
      <c r="UCZ39" s="119"/>
      <c r="UDA39" s="119"/>
      <c r="UDB39" s="119"/>
      <c r="UDC39" s="119"/>
      <c r="UDD39" s="119"/>
      <c r="UDE39" s="119"/>
      <c r="UDF39" s="119"/>
      <c r="UDG39" s="119"/>
      <c r="UDH39" s="119"/>
      <c r="UDI39" s="119"/>
      <c r="UDJ39" s="119"/>
      <c r="UDK39" s="119"/>
      <c r="UDL39" s="119"/>
      <c r="UDM39" s="119"/>
      <c r="UDN39" s="119"/>
      <c r="UDO39" s="119"/>
      <c r="UDP39" s="119"/>
      <c r="UDQ39" s="119"/>
      <c r="UDR39" s="119"/>
      <c r="UDS39" s="119"/>
      <c r="UDT39" s="119"/>
      <c r="UDU39" s="119"/>
      <c r="UDV39" s="119"/>
      <c r="UDW39" s="119"/>
      <c r="UDX39" s="119"/>
      <c r="UDY39" s="119"/>
      <c r="UDZ39" s="119"/>
      <c r="UEA39" s="119"/>
      <c r="UEB39" s="119"/>
      <c r="UEC39" s="119"/>
      <c r="UED39" s="119"/>
      <c r="UEE39" s="119"/>
      <c r="UEF39" s="119"/>
      <c r="UEG39" s="119"/>
      <c r="UEH39" s="119"/>
      <c r="UEI39" s="119"/>
      <c r="UEJ39" s="119"/>
      <c r="UEK39" s="119"/>
      <c r="UEL39" s="119"/>
      <c r="UEM39" s="119"/>
      <c r="UEN39" s="119"/>
      <c r="UEO39" s="119"/>
      <c r="UEP39" s="119"/>
      <c r="UEQ39" s="119"/>
      <c r="UER39" s="119"/>
      <c r="UES39" s="119"/>
      <c r="UET39" s="119"/>
      <c r="UEU39" s="119"/>
      <c r="UEV39" s="119"/>
      <c r="UEW39" s="119"/>
      <c r="UEX39" s="119"/>
      <c r="UEY39" s="119"/>
      <c r="UEZ39" s="119"/>
      <c r="UFA39" s="119"/>
      <c r="UFB39" s="119"/>
      <c r="UFC39" s="119"/>
      <c r="UFD39" s="119"/>
      <c r="UFE39" s="119"/>
      <c r="UFF39" s="119"/>
      <c r="UFG39" s="119"/>
      <c r="UFH39" s="119"/>
      <c r="UFI39" s="119"/>
      <c r="UFJ39" s="119"/>
      <c r="UFK39" s="119"/>
      <c r="UFL39" s="119"/>
      <c r="UFM39" s="119"/>
      <c r="UFN39" s="119"/>
      <c r="UFO39" s="119"/>
      <c r="UFP39" s="119"/>
      <c r="UFQ39" s="119"/>
      <c r="UFR39" s="119"/>
      <c r="UFS39" s="119"/>
      <c r="UFT39" s="119"/>
      <c r="UFU39" s="119"/>
      <c r="UFV39" s="119"/>
      <c r="UFW39" s="119"/>
      <c r="UFX39" s="119"/>
      <c r="UFY39" s="119"/>
      <c r="UFZ39" s="119"/>
      <c r="UGA39" s="119"/>
      <c r="UGB39" s="119"/>
      <c r="UGC39" s="119"/>
      <c r="UGD39" s="119"/>
      <c r="UGE39" s="119"/>
      <c r="UGF39" s="119"/>
      <c r="UGG39" s="119"/>
      <c r="UGH39" s="119"/>
      <c r="UGI39" s="119"/>
      <c r="UGJ39" s="119"/>
      <c r="UGK39" s="119"/>
      <c r="UGL39" s="119"/>
      <c r="UGM39" s="119"/>
      <c r="UGN39" s="119"/>
      <c r="UGO39" s="119"/>
      <c r="UGP39" s="119"/>
      <c r="UGQ39" s="119"/>
      <c r="UGR39" s="119"/>
      <c r="UGS39" s="119"/>
      <c r="UGT39" s="119"/>
      <c r="UGU39" s="119"/>
      <c r="UGV39" s="119"/>
      <c r="UGW39" s="119"/>
      <c r="UGX39" s="119"/>
      <c r="UGY39" s="119"/>
      <c r="UGZ39" s="119"/>
      <c r="UHA39" s="119"/>
      <c r="UHB39" s="119"/>
      <c r="UHC39" s="119"/>
      <c r="UHD39" s="119"/>
      <c r="UHE39" s="119"/>
      <c r="UHF39" s="119"/>
      <c r="UHG39" s="119"/>
      <c r="UHH39" s="119"/>
      <c r="UHI39" s="119"/>
      <c r="UHJ39" s="119"/>
      <c r="UHK39" s="119"/>
      <c r="UHL39" s="119"/>
      <c r="UHM39" s="119"/>
      <c r="UHN39" s="119"/>
      <c r="UHO39" s="119"/>
      <c r="UHP39" s="119"/>
      <c r="UHQ39" s="119"/>
      <c r="UHR39" s="119"/>
      <c r="UHS39" s="119"/>
      <c r="UHT39" s="119"/>
      <c r="UHU39" s="119"/>
      <c r="UHV39" s="119"/>
      <c r="UHW39" s="119"/>
      <c r="UHX39" s="119"/>
      <c r="UHY39" s="119"/>
      <c r="UHZ39" s="119"/>
      <c r="UIA39" s="119"/>
      <c r="UIB39" s="119"/>
      <c r="UIC39" s="119"/>
      <c r="UID39" s="119"/>
      <c r="UIE39" s="119"/>
      <c r="UIF39" s="119"/>
      <c r="UIG39" s="119"/>
      <c r="UIH39" s="119"/>
      <c r="UII39" s="119"/>
      <c r="UIJ39" s="119"/>
      <c r="UIK39" s="119"/>
      <c r="UIL39" s="119"/>
      <c r="UIM39" s="119"/>
      <c r="UIN39" s="119"/>
      <c r="UIO39" s="119"/>
      <c r="UIP39" s="119"/>
      <c r="UIQ39" s="119"/>
      <c r="UIR39" s="119"/>
      <c r="UIS39" s="119"/>
      <c r="UIT39" s="119"/>
      <c r="UIU39" s="119"/>
      <c r="UIV39" s="119"/>
      <c r="UIW39" s="119"/>
      <c r="UIX39" s="119"/>
      <c r="UIY39" s="119"/>
      <c r="UIZ39" s="119"/>
      <c r="UJA39" s="119"/>
      <c r="UJB39" s="119"/>
      <c r="UJC39" s="119"/>
      <c r="UJD39" s="119"/>
      <c r="UJE39" s="119"/>
      <c r="UJF39" s="119"/>
      <c r="UJG39" s="119"/>
      <c r="UJH39" s="119"/>
      <c r="UJI39" s="119"/>
      <c r="UJJ39" s="119"/>
      <c r="UJK39" s="119"/>
      <c r="UJL39" s="119"/>
      <c r="UJM39" s="119"/>
      <c r="UJN39" s="119"/>
      <c r="UJO39" s="119"/>
      <c r="UJP39" s="119"/>
      <c r="UJQ39" s="119"/>
      <c r="UJR39" s="119"/>
      <c r="UJS39" s="119"/>
      <c r="UJT39" s="119"/>
      <c r="UJU39" s="119"/>
      <c r="UJV39" s="119"/>
      <c r="UJW39" s="119"/>
      <c r="UJX39" s="119"/>
      <c r="UJY39" s="119"/>
      <c r="UJZ39" s="119"/>
      <c r="UKA39" s="119"/>
      <c r="UKB39" s="119"/>
      <c r="UKC39" s="119"/>
      <c r="UKD39" s="119"/>
      <c r="UKE39" s="119"/>
      <c r="UKF39" s="119"/>
      <c r="UKG39" s="119"/>
      <c r="UKH39" s="119"/>
      <c r="UKI39" s="119"/>
      <c r="UKJ39" s="119"/>
      <c r="UKK39" s="119"/>
      <c r="UKL39" s="119"/>
      <c r="UKM39" s="119"/>
      <c r="UKN39" s="119"/>
      <c r="UKO39" s="119"/>
      <c r="UKP39" s="119"/>
      <c r="UKQ39" s="119"/>
      <c r="UKR39" s="119"/>
      <c r="UKS39" s="119"/>
      <c r="UKT39" s="119"/>
      <c r="UKU39" s="119"/>
      <c r="UKV39" s="119"/>
      <c r="UKW39" s="119"/>
      <c r="UKX39" s="119"/>
      <c r="UKY39" s="119"/>
      <c r="UKZ39" s="119"/>
      <c r="ULA39" s="119"/>
      <c r="ULB39" s="119"/>
      <c r="ULC39" s="119"/>
      <c r="ULD39" s="119"/>
      <c r="ULE39" s="119"/>
      <c r="ULF39" s="119"/>
      <c r="ULG39" s="119"/>
      <c r="ULH39" s="119"/>
      <c r="ULI39" s="119"/>
      <c r="ULJ39" s="119"/>
      <c r="ULK39" s="119"/>
      <c r="ULL39" s="119"/>
      <c r="ULM39" s="119"/>
      <c r="ULN39" s="119"/>
      <c r="ULO39" s="119"/>
      <c r="ULP39" s="119"/>
      <c r="ULQ39" s="119"/>
      <c r="ULR39" s="119"/>
      <c r="ULS39" s="119"/>
      <c r="ULT39" s="119"/>
      <c r="ULU39" s="119"/>
      <c r="ULV39" s="119"/>
      <c r="ULW39" s="119"/>
      <c r="ULX39" s="119"/>
      <c r="ULY39" s="119"/>
      <c r="ULZ39" s="119"/>
      <c r="UMA39" s="119"/>
      <c r="UMB39" s="119"/>
      <c r="UMC39" s="119"/>
      <c r="UMD39" s="119"/>
      <c r="UME39" s="119"/>
      <c r="UMF39" s="119"/>
      <c r="UMG39" s="119"/>
      <c r="UMH39" s="119"/>
      <c r="UMI39" s="119"/>
      <c r="UMJ39" s="119"/>
      <c r="UMK39" s="119"/>
      <c r="UML39" s="119"/>
      <c r="UMM39" s="119"/>
      <c r="UMN39" s="119"/>
      <c r="UMO39" s="119"/>
      <c r="UMP39" s="119"/>
      <c r="UMQ39" s="119"/>
      <c r="UMR39" s="119"/>
      <c r="UMS39" s="119"/>
      <c r="UMT39" s="119"/>
      <c r="UMU39" s="119"/>
      <c r="UMV39" s="119"/>
      <c r="UMW39" s="119"/>
      <c r="UMX39" s="119"/>
      <c r="UMY39" s="119"/>
      <c r="UMZ39" s="119"/>
      <c r="UNA39" s="119"/>
      <c r="UNB39" s="119"/>
      <c r="UNC39" s="119"/>
      <c r="UND39" s="119"/>
      <c r="UNE39" s="119"/>
      <c r="UNF39" s="119"/>
      <c r="UNG39" s="119"/>
      <c r="UNH39" s="119"/>
      <c r="UNI39" s="119"/>
      <c r="UNJ39" s="119"/>
      <c r="UNK39" s="119"/>
      <c r="UNL39" s="119"/>
      <c r="UNM39" s="119"/>
      <c r="UNN39" s="119"/>
      <c r="UNO39" s="119"/>
      <c r="UNP39" s="119"/>
      <c r="UNQ39" s="119"/>
      <c r="UNR39" s="119"/>
      <c r="UNS39" s="119"/>
      <c r="UNT39" s="119"/>
      <c r="UNU39" s="119"/>
      <c r="UNV39" s="119"/>
      <c r="UNW39" s="119"/>
      <c r="UNX39" s="119"/>
      <c r="UNY39" s="119"/>
      <c r="UNZ39" s="119"/>
      <c r="UOA39" s="119"/>
      <c r="UOB39" s="119"/>
      <c r="UOC39" s="119"/>
      <c r="UOD39" s="119"/>
      <c r="UOE39" s="119"/>
      <c r="UOF39" s="119"/>
      <c r="UOG39" s="119"/>
      <c r="UOH39" s="119"/>
      <c r="UOI39" s="119"/>
      <c r="UOJ39" s="119"/>
      <c r="UOK39" s="119"/>
      <c r="UOL39" s="119"/>
      <c r="UOM39" s="119"/>
      <c r="UON39" s="119"/>
      <c r="UOO39" s="119"/>
      <c r="UOP39" s="119"/>
      <c r="UOQ39" s="119"/>
      <c r="UOR39" s="119"/>
      <c r="UOS39" s="119"/>
      <c r="UOT39" s="119"/>
      <c r="UOU39" s="119"/>
      <c r="UOV39" s="119"/>
      <c r="UOW39" s="119"/>
      <c r="UOX39" s="119"/>
      <c r="UOY39" s="119"/>
      <c r="UOZ39" s="119"/>
      <c r="UPA39" s="119"/>
      <c r="UPB39" s="119"/>
      <c r="UPC39" s="119"/>
      <c r="UPD39" s="119"/>
      <c r="UPE39" s="119"/>
      <c r="UPF39" s="119"/>
      <c r="UPG39" s="119"/>
      <c r="UPH39" s="119"/>
      <c r="UPI39" s="119"/>
      <c r="UPJ39" s="119"/>
      <c r="UPK39" s="119"/>
      <c r="UPL39" s="119"/>
      <c r="UPM39" s="119"/>
      <c r="UPN39" s="119"/>
      <c r="UPO39" s="119"/>
      <c r="UPP39" s="119"/>
      <c r="UPQ39" s="119"/>
      <c r="UPR39" s="119"/>
      <c r="UPS39" s="119"/>
      <c r="UPT39" s="119"/>
      <c r="UPU39" s="119"/>
      <c r="UPV39" s="119"/>
      <c r="UPW39" s="119"/>
      <c r="UPX39" s="119"/>
      <c r="UPY39" s="119"/>
      <c r="UPZ39" s="119"/>
      <c r="UQA39" s="119"/>
      <c r="UQB39" s="119"/>
      <c r="UQC39" s="119"/>
      <c r="UQD39" s="119"/>
      <c r="UQE39" s="119"/>
      <c r="UQF39" s="119"/>
      <c r="UQG39" s="119"/>
      <c r="UQH39" s="119"/>
      <c r="UQI39" s="119"/>
      <c r="UQJ39" s="119"/>
      <c r="UQK39" s="119"/>
      <c r="UQL39" s="119"/>
      <c r="UQM39" s="119"/>
      <c r="UQN39" s="119"/>
      <c r="UQO39" s="119"/>
      <c r="UQP39" s="119"/>
      <c r="UQQ39" s="119"/>
      <c r="UQR39" s="119"/>
      <c r="UQS39" s="119"/>
      <c r="UQT39" s="119"/>
      <c r="UQU39" s="119"/>
      <c r="UQV39" s="119"/>
      <c r="UQW39" s="119"/>
      <c r="UQX39" s="119"/>
      <c r="UQY39" s="119"/>
      <c r="UQZ39" s="119"/>
      <c r="URA39" s="119"/>
      <c r="URB39" s="119"/>
      <c r="URC39" s="119"/>
      <c r="URD39" s="119"/>
      <c r="URE39" s="119"/>
      <c r="URF39" s="119"/>
      <c r="URG39" s="119"/>
      <c r="URH39" s="119"/>
      <c r="URI39" s="119"/>
      <c r="URJ39" s="119"/>
      <c r="URK39" s="119"/>
      <c r="URL39" s="119"/>
      <c r="URM39" s="119"/>
      <c r="URN39" s="119"/>
      <c r="URO39" s="119"/>
      <c r="URP39" s="119"/>
      <c r="URQ39" s="119"/>
      <c r="URR39" s="119"/>
      <c r="URS39" s="119"/>
      <c r="URT39" s="119"/>
      <c r="URU39" s="119"/>
      <c r="URV39" s="119"/>
      <c r="URW39" s="119"/>
      <c r="URX39" s="119"/>
      <c r="URY39" s="119"/>
      <c r="URZ39" s="119"/>
      <c r="USA39" s="119"/>
      <c r="USB39" s="119"/>
      <c r="USC39" s="119"/>
      <c r="USD39" s="119"/>
      <c r="USE39" s="119"/>
      <c r="USF39" s="119"/>
      <c r="USG39" s="119"/>
      <c r="USH39" s="119"/>
      <c r="USI39" s="119"/>
      <c r="USJ39" s="119"/>
      <c r="USK39" s="119"/>
      <c r="USL39" s="119"/>
      <c r="USM39" s="119"/>
      <c r="USN39" s="119"/>
      <c r="USO39" s="119"/>
      <c r="USP39" s="119"/>
      <c r="USQ39" s="119"/>
      <c r="USR39" s="119"/>
      <c r="USS39" s="119"/>
      <c r="UST39" s="119"/>
      <c r="USU39" s="119"/>
      <c r="USV39" s="119"/>
      <c r="USW39" s="119"/>
      <c r="USX39" s="119"/>
      <c r="USY39" s="119"/>
      <c r="USZ39" s="119"/>
      <c r="UTA39" s="119"/>
      <c r="UTB39" s="119"/>
      <c r="UTC39" s="119"/>
      <c r="UTD39" s="119"/>
      <c r="UTE39" s="119"/>
      <c r="UTF39" s="119"/>
      <c r="UTG39" s="119"/>
      <c r="UTH39" s="119"/>
      <c r="UTI39" s="119"/>
      <c r="UTJ39" s="119"/>
      <c r="UTK39" s="119"/>
      <c r="UTL39" s="119"/>
      <c r="UTM39" s="119"/>
      <c r="UTN39" s="119"/>
      <c r="UTO39" s="119"/>
      <c r="UTP39" s="119"/>
      <c r="UTQ39" s="119"/>
      <c r="UTR39" s="119"/>
      <c r="UTS39" s="119"/>
      <c r="UTT39" s="119"/>
      <c r="UTU39" s="119"/>
      <c r="UTV39" s="119"/>
      <c r="UTW39" s="119"/>
      <c r="UTX39" s="119"/>
      <c r="UTY39" s="119"/>
      <c r="UTZ39" s="119"/>
      <c r="UUA39" s="119"/>
      <c r="UUB39" s="119"/>
      <c r="UUC39" s="119"/>
      <c r="UUD39" s="119"/>
      <c r="UUE39" s="119"/>
      <c r="UUF39" s="119"/>
      <c r="UUG39" s="119"/>
      <c r="UUH39" s="119"/>
      <c r="UUI39" s="119"/>
      <c r="UUJ39" s="119"/>
      <c r="UUK39" s="119"/>
      <c r="UUL39" s="119"/>
      <c r="UUM39" s="119"/>
      <c r="UUN39" s="119"/>
      <c r="UUO39" s="119"/>
      <c r="UUP39" s="119"/>
      <c r="UUQ39" s="119"/>
      <c r="UUR39" s="119"/>
      <c r="UUS39" s="119"/>
      <c r="UUT39" s="119"/>
      <c r="UUU39" s="119"/>
      <c r="UUV39" s="119"/>
      <c r="UUW39" s="119"/>
      <c r="UUX39" s="119"/>
      <c r="UUY39" s="119"/>
      <c r="UUZ39" s="119"/>
      <c r="UVA39" s="119"/>
      <c r="UVB39" s="119"/>
      <c r="UVC39" s="119"/>
      <c r="UVD39" s="119"/>
      <c r="UVE39" s="119"/>
      <c r="UVF39" s="119"/>
      <c r="UVG39" s="119"/>
      <c r="UVH39" s="119"/>
      <c r="UVI39" s="119"/>
      <c r="UVJ39" s="119"/>
      <c r="UVK39" s="119"/>
      <c r="UVL39" s="119"/>
      <c r="UVM39" s="119"/>
      <c r="UVN39" s="119"/>
      <c r="UVO39" s="119"/>
      <c r="UVP39" s="119"/>
      <c r="UVQ39" s="119"/>
      <c r="UVR39" s="119"/>
      <c r="UVS39" s="119"/>
      <c r="UVT39" s="119"/>
      <c r="UVU39" s="119"/>
      <c r="UVV39" s="119"/>
      <c r="UVW39" s="119"/>
      <c r="UVX39" s="119"/>
      <c r="UVY39" s="119"/>
      <c r="UVZ39" s="119"/>
      <c r="UWA39" s="119"/>
      <c r="UWB39" s="119"/>
      <c r="UWC39" s="119"/>
      <c r="UWD39" s="119"/>
      <c r="UWE39" s="119"/>
      <c r="UWF39" s="119"/>
      <c r="UWG39" s="119"/>
      <c r="UWH39" s="119"/>
      <c r="UWI39" s="119"/>
      <c r="UWJ39" s="119"/>
      <c r="UWK39" s="119"/>
      <c r="UWL39" s="119"/>
      <c r="UWM39" s="119"/>
      <c r="UWN39" s="119"/>
      <c r="UWO39" s="119"/>
      <c r="UWP39" s="119"/>
      <c r="UWQ39" s="119"/>
      <c r="UWR39" s="119"/>
      <c r="UWS39" s="119"/>
      <c r="UWT39" s="119"/>
      <c r="UWU39" s="119"/>
      <c r="UWV39" s="119"/>
      <c r="UWW39" s="119"/>
      <c r="UWX39" s="119"/>
      <c r="UWY39" s="119"/>
      <c r="UWZ39" s="119"/>
      <c r="UXA39" s="119"/>
      <c r="UXB39" s="119"/>
      <c r="UXC39" s="119"/>
      <c r="UXD39" s="119"/>
      <c r="UXE39" s="119"/>
      <c r="UXF39" s="119"/>
      <c r="UXG39" s="119"/>
      <c r="UXH39" s="119"/>
      <c r="UXI39" s="119"/>
      <c r="UXJ39" s="119"/>
      <c r="UXK39" s="119"/>
      <c r="UXL39" s="119"/>
      <c r="UXM39" s="119"/>
      <c r="UXN39" s="119"/>
      <c r="UXO39" s="119"/>
      <c r="UXP39" s="119"/>
      <c r="UXQ39" s="119"/>
      <c r="UXR39" s="119"/>
      <c r="UXS39" s="119"/>
      <c r="UXT39" s="119"/>
      <c r="UXU39" s="119"/>
      <c r="UXV39" s="119"/>
      <c r="UXW39" s="119"/>
      <c r="UXX39" s="119"/>
      <c r="UXY39" s="119"/>
      <c r="UXZ39" s="119"/>
      <c r="UYA39" s="119"/>
      <c r="UYB39" s="119"/>
      <c r="UYC39" s="119"/>
      <c r="UYD39" s="119"/>
      <c r="UYE39" s="119"/>
      <c r="UYF39" s="119"/>
      <c r="UYG39" s="119"/>
      <c r="UYH39" s="119"/>
      <c r="UYI39" s="119"/>
      <c r="UYJ39" s="119"/>
      <c r="UYK39" s="119"/>
      <c r="UYL39" s="119"/>
      <c r="UYM39" s="119"/>
      <c r="UYN39" s="119"/>
      <c r="UYO39" s="119"/>
      <c r="UYP39" s="119"/>
      <c r="UYQ39" s="119"/>
      <c r="UYR39" s="119"/>
      <c r="UYS39" s="119"/>
      <c r="UYT39" s="119"/>
      <c r="UYU39" s="119"/>
      <c r="UYV39" s="119"/>
      <c r="UYW39" s="119"/>
      <c r="UYX39" s="119"/>
      <c r="UYY39" s="119"/>
      <c r="UYZ39" s="119"/>
      <c r="UZA39" s="119"/>
      <c r="UZB39" s="119"/>
      <c r="UZC39" s="119"/>
      <c r="UZD39" s="119"/>
      <c r="UZE39" s="119"/>
      <c r="UZF39" s="119"/>
      <c r="UZG39" s="119"/>
      <c r="UZH39" s="119"/>
      <c r="UZI39" s="119"/>
      <c r="UZJ39" s="119"/>
      <c r="UZK39" s="119"/>
      <c r="UZL39" s="119"/>
      <c r="UZM39" s="119"/>
      <c r="UZN39" s="119"/>
      <c r="UZO39" s="119"/>
      <c r="UZP39" s="119"/>
      <c r="UZQ39" s="119"/>
      <c r="UZR39" s="119"/>
      <c r="UZS39" s="119"/>
      <c r="UZT39" s="119"/>
      <c r="UZU39" s="119"/>
      <c r="UZV39" s="119"/>
      <c r="UZW39" s="119"/>
      <c r="UZX39" s="119"/>
      <c r="UZY39" s="119"/>
      <c r="UZZ39" s="119"/>
      <c r="VAA39" s="119"/>
      <c r="VAB39" s="119"/>
      <c r="VAC39" s="119"/>
      <c r="VAD39" s="119"/>
      <c r="VAE39" s="119"/>
      <c r="VAF39" s="119"/>
      <c r="VAG39" s="119"/>
      <c r="VAH39" s="119"/>
      <c r="VAI39" s="119"/>
      <c r="VAJ39" s="119"/>
      <c r="VAK39" s="119"/>
      <c r="VAL39" s="119"/>
      <c r="VAM39" s="119"/>
      <c r="VAN39" s="119"/>
      <c r="VAO39" s="119"/>
      <c r="VAP39" s="119"/>
      <c r="VAQ39" s="119"/>
      <c r="VAR39" s="119"/>
      <c r="VAS39" s="119"/>
      <c r="VAT39" s="119"/>
      <c r="VAU39" s="119"/>
      <c r="VAV39" s="119"/>
      <c r="VAW39" s="119"/>
      <c r="VAX39" s="119"/>
      <c r="VAY39" s="119"/>
      <c r="VAZ39" s="119"/>
      <c r="VBA39" s="119"/>
      <c r="VBB39" s="119"/>
      <c r="VBC39" s="119"/>
      <c r="VBD39" s="119"/>
      <c r="VBE39" s="119"/>
      <c r="VBF39" s="119"/>
      <c r="VBG39" s="119"/>
      <c r="VBH39" s="119"/>
      <c r="VBI39" s="119"/>
      <c r="VBJ39" s="119"/>
      <c r="VBK39" s="119"/>
      <c r="VBL39" s="119"/>
      <c r="VBM39" s="119"/>
      <c r="VBN39" s="119"/>
      <c r="VBO39" s="119"/>
      <c r="VBP39" s="119"/>
      <c r="VBQ39" s="119"/>
      <c r="VBR39" s="119"/>
      <c r="VBS39" s="119"/>
      <c r="VBT39" s="119"/>
      <c r="VBU39" s="119"/>
      <c r="VBV39" s="119"/>
      <c r="VBW39" s="119"/>
      <c r="VBX39" s="119"/>
      <c r="VBY39" s="119"/>
      <c r="VBZ39" s="119"/>
      <c r="VCA39" s="119"/>
      <c r="VCB39" s="119"/>
      <c r="VCC39" s="119"/>
      <c r="VCD39" s="119"/>
      <c r="VCE39" s="119"/>
      <c r="VCF39" s="119"/>
      <c r="VCG39" s="119"/>
      <c r="VCH39" s="119"/>
      <c r="VCI39" s="119"/>
      <c r="VCJ39" s="119"/>
      <c r="VCK39" s="119"/>
      <c r="VCL39" s="119"/>
      <c r="VCM39" s="119"/>
      <c r="VCN39" s="119"/>
      <c r="VCO39" s="119"/>
      <c r="VCP39" s="119"/>
      <c r="VCQ39" s="119"/>
      <c r="VCR39" s="119"/>
      <c r="VCS39" s="119"/>
      <c r="VCT39" s="119"/>
      <c r="VCU39" s="119"/>
      <c r="VCV39" s="119"/>
      <c r="VCW39" s="119"/>
      <c r="VCX39" s="119"/>
      <c r="VCY39" s="119"/>
      <c r="VCZ39" s="119"/>
      <c r="VDA39" s="119"/>
      <c r="VDB39" s="119"/>
      <c r="VDC39" s="119"/>
      <c r="VDD39" s="119"/>
      <c r="VDE39" s="119"/>
      <c r="VDF39" s="119"/>
      <c r="VDG39" s="119"/>
      <c r="VDH39" s="119"/>
      <c r="VDI39" s="119"/>
      <c r="VDJ39" s="119"/>
      <c r="VDK39" s="119"/>
      <c r="VDL39" s="119"/>
      <c r="VDM39" s="119"/>
      <c r="VDN39" s="119"/>
      <c r="VDO39" s="119"/>
      <c r="VDP39" s="119"/>
      <c r="VDQ39" s="119"/>
      <c r="VDR39" s="119"/>
      <c r="VDS39" s="119"/>
      <c r="VDT39" s="119"/>
      <c r="VDU39" s="119"/>
      <c r="VDV39" s="119"/>
      <c r="VDW39" s="119"/>
      <c r="VDX39" s="119"/>
      <c r="VDY39" s="119"/>
      <c r="VDZ39" s="119"/>
      <c r="VEA39" s="119"/>
      <c r="VEB39" s="119"/>
      <c r="VEC39" s="119"/>
      <c r="VED39" s="119"/>
      <c r="VEE39" s="119"/>
      <c r="VEF39" s="119"/>
      <c r="VEG39" s="119"/>
      <c r="VEH39" s="119"/>
      <c r="VEI39" s="119"/>
      <c r="VEJ39" s="119"/>
      <c r="VEK39" s="119"/>
      <c r="VEL39" s="119"/>
      <c r="VEM39" s="119"/>
      <c r="VEN39" s="119"/>
      <c r="VEO39" s="119"/>
      <c r="VEP39" s="119"/>
      <c r="VEQ39" s="119"/>
      <c r="VER39" s="119"/>
      <c r="VES39" s="119"/>
      <c r="VET39" s="119"/>
      <c r="VEU39" s="119"/>
      <c r="VEV39" s="119"/>
      <c r="VEW39" s="119"/>
      <c r="VEX39" s="119"/>
      <c r="VEY39" s="119"/>
      <c r="VEZ39" s="119"/>
      <c r="VFA39" s="119"/>
      <c r="VFB39" s="119"/>
      <c r="VFC39" s="119"/>
      <c r="VFD39" s="119"/>
      <c r="VFE39" s="119"/>
      <c r="VFF39" s="119"/>
      <c r="VFG39" s="119"/>
      <c r="VFH39" s="119"/>
      <c r="VFI39" s="119"/>
      <c r="VFJ39" s="119"/>
      <c r="VFK39" s="119"/>
      <c r="VFL39" s="119"/>
      <c r="VFM39" s="119"/>
      <c r="VFN39" s="119"/>
      <c r="VFO39" s="119"/>
      <c r="VFP39" s="119"/>
      <c r="VFQ39" s="119"/>
      <c r="VFR39" s="119"/>
      <c r="VFS39" s="119"/>
      <c r="VFT39" s="119"/>
      <c r="VFU39" s="119"/>
      <c r="VFV39" s="119"/>
      <c r="VFW39" s="119"/>
      <c r="VFX39" s="119"/>
      <c r="VFY39" s="119"/>
      <c r="VFZ39" s="119"/>
      <c r="VGA39" s="119"/>
      <c r="VGB39" s="119"/>
      <c r="VGC39" s="119"/>
      <c r="VGD39" s="119"/>
      <c r="VGE39" s="119"/>
      <c r="VGF39" s="119"/>
      <c r="VGG39" s="119"/>
      <c r="VGH39" s="119"/>
      <c r="VGI39" s="119"/>
      <c r="VGJ39" s="119"/>
      <c r="VGK39" s="119"/>
      <c r="VGL39" s="119"/>
      <c r="VGM39" s="119"/>
      <c r="VGN39" s="119"/>
      <c r="VGO39" s="119"/>
      <c r="VGP39" s="119"/>
      <c r="VGQ39" s="119"/>
      <c r="VGR39" s="119"/>
      <c r="VGS39" s="119"/>
      <c r="VGT39" s="119"/>
      <c r="VGU39" s="119"/>
      <c r="VGV39" s="119"/>
      <c r="VGW39" s="119"/>
      <c r="VGX39" s="119"/>
      <c r="VGY39" s="119"/>
      <c r="VGZ39" s="119"/>
      <c r="VHA39" s="119"/>
      <c r="VHB39" s="119"/>
      <c r="VHC39" s="119"/>
      <c r="VHD39" s="119"/>
      <c r="VHE39" s="119"/>
      <c r="VHF39" s="119"/>
      <c r="VHG39" s="119"/>
      <c r="VHH39" s="119"/>
      <c r="VHI39" s="119"/>
      <c r="VHJ39" s="119"/>
      <c r="VHK39" s="119"/>
      <c r="VHL39" s="119"/>
      <c r="VHM39" s="119"/>
      <c r="VHN39" s="119"/>
      <c r="VHO39" s="119"/>
      <c r="VHP39" s="119"/>
      <c r="VHQ39" s="119"/>
      <c r="VHR39" s="119"/>
      <c r="VHS39" s="119"/>
      <c r="VHT39" s="119"/>
      <c r="VHU39" s="119"/>
      <c r="VHV39" s="119"/>
      <c r="VHW39" s="119"/>
      <c r="VHX39" s="119"/>
      <c r="VHY39" s="119"/>
      <c r="VHZ39" s="119"/>
      <c r="VIA39" s="119"/>
      <c r="VIB39" s="119"/>
      <c r="VIC39" s="119"/>
      <c r="VID39" s="119"/>
      <c r="VIE39" s="119"/>
      <c r="VIF39" s="119"/>
      <c r="VIG39" s="119"/>
      <c r="VIH39" s="119"/>
      <c r="VII39" s="119"/>
      <c r="VIJ39" s="119"/>
      <c r="VIK39" s="119"/>
      <c r="VIL39" s="119"/>
      <c r="VIM39" s="119"/>
      <c r="VIN39" s="119"/>
      <c r="VIO39" s="119"/>
      <c r="VIP39" s="119"/>
      <c r="VIQ39" s="119"/>
      <c r="VIR39" s="119"/>
      <c r="VIS39" s="119"/>
      <c r="VIT39" s="119"/>
      <c r="VIU39" s="119"/>
      <c r="VIV39" s="119"/>
      <c r="VIW39" s="119"/>
      <c r="VIX39" s="119"/>
      <c r="VIY39" s="119"/>
      <c r="VIZ39" s="119"/>
      <c r="VJA39" s="119"/>
      <c r="VJB39" s="119"/>
      <c r="VJC39" s="119"/>
      <c r="VJD39" s="119"/>
      <c r="VJE39" s="119"/>
      <c r="VJF39" s="119"/>
      <c r="VJG39" s="119"/>
      <c r="VJH39" s="119"/>
      <c r="VJI39" s="119"/>
      <c r="VJJ39" s="119"/>
      <c r="VJK39" s="119"/>
      <c r="VJL39" s="119"/>
      <c r="VJM39" s="119"/>
      <c r="VJN39" s="119"/>
      <c r="VJO39" s="119"/>
      <c r="VJP39" s="119"/>
      <c r="VJQ39" s="119"/>
      <c r="VJR39" s="119"/>
      <c r="VJS39" s="119"/>
      <c r="VJT39" s="119"/>
      <c r="VJU39" s="119"/>
      <c r="VJV39" s="119"/>
      <c r="VJW39" s="119"/>
      <c r="VJX39" s="119"/>
      <c r="VJY39" s="119"/>
      <c r="VJZ39" s="119"/>
      <c r="VKA39" s="119"/>
      <c r="VKB39" s="119"/>
      <c r="VKC39" s="119"/>
      <c r="VKD39" s="119"/>
      <c r="VKE39" s="119"/>
      <c r="VKF39" s="119"/>
      <c r="VKG39" s="119"/>
      <c r="VKH39" s="119"/>
      <c r="VKI39" s="119"/>
      <c r="VKJ39" s="119"/>
      <c r="VKK39" s="119"/>
      <c r="VKL39" s="119"/>
      <c r="VKM39" s="119"/>
      <c r="VKN39" s="119"/>
      <c r="VKO39" s="119"/>
      <c r="VKP39" s="119"/>
      <c r="VKQ39" s="119"/>
      <c r="VKR39" s="119"/>
      <c r="VKS39" s="119"/>
      <c r="VKT39" s="119"/>
      <c r="VKU39" s="119"/>
      <c r="VKV39" s="119"/>
      <c r="VKW39" s="119"/>
      <c r="VKX39" s="119"/>
      <c r="VKY39" s="119"/>
      <c r="VKZ39" s="119"/>
      <c r="VLA39" s="119"/>
      <c r="VLB39" s="119"/>
      <c r="VLC39" s="119"/>
      <c r="VLD39" s="119"/>
      <c r="VLE39" s="119"/>
      <c r="VLF39" s="119"/>
      <c r="VLG39" s="119"/>
      <c r="VLH39" s="119"/>
      <c r="VLI39" s="119"/>
      <c r="VLJ39" s="119"/>
      <c r="VLK39" s="119"/>
      <c r="VLL39" s="119"/>
      <c r="VLM39" s="119"/>
      <c r="VLN39" s="119"/>
      <c r="VLO39" s="119"/>
      <c r="VLP39" s="119"/>
      <c r="VLQ39" s="119"/>
      <c r="VLR39" s="119"/>
      <c r="VLS39" s="119"/>
      <c r="VLT39" s="119"/>
      <c r="VLU39" s="119"/>
      <c r="VLV39" s="119"/>
      <c r="VLW39" s="119"/>
      <c r="VLX39" s="119"/>
      <c r="VLY39" s="119"/>
      <c r="VLZ39" s="119"/>
      <c r="VMA39" s="119"/>
      <c r="VMB39" s="119"/>
      <c r="VMC39" s="119"/>
      <c r="VMD39" s="119"/>
      <c r="VME39" s="119"/>
      <c r="VMF39" s="119"/>
      <c r="VMG39" s="119"/>
      <c r="VMH39" s="119"/>
      <c r="VMI39" s="119"/>
      <c r="VMJ39" s="119"/>
      <c r="VMK39" s="119"/>
      <c r="VML39" s="119"/>
      <c r="VMM39" s="119"/>
      <c r="VMN39" s="119"/>
      <c r="VMO39" s="119"/>
      <c r="VMP39" s="119"/>
      <c r="VMQ39" s="119"/>
      <c r="VMR39" s="119"/>
      <c r="VMS39" s="119"/>
      <c r="VMT39" s="119"/>
      <c r="VMU39" s="119"/>
      <c r="VMV39" s="119"/>
      <c r="VMW39" s="119"/>
      <c r="VMX39" s="119"/>
      <c r="VMY39" s="119"/>
      <c r="VMZ39" s="119"/>
      <c r="VNA39" s="119"/>
      <c r="VNB39" s="119"/>
      <c r="VNC39" s="119"/>
      <c r="VND39" s="119"/>
      <c r="VNE39" s="119"/>
      <c r="VNF39" s="119"/>
      <c r="VNG39" s="119"/>
      <c r="VNH39" s="119"/>
      <c r="VNI39" s="119"/>
      <c r="VNJ39" s="119"/>
      <c r="VNK39" s="119"/>
      <c r="VNL39" s="119"/>
      <c r="VNM39" s="119"/>
      <c r="VNN39" s="119"/>
      <c r="VNO39" s="119"/>
      <c r="VNP39" s="119"/>
      <c r="VNQ39" s="119"/>
      <c r="VNR39" s="119"/>
      <c r="VNS39" s="119"/>
      <c r="VNT39" s="119"/>
      <c r="VNU39" s="119"/>
      <c r="VNV39" s="119"/>
      <c r="VNW39" s="119"/>
      <c r="VNX39" s="119"/>
      <c r="VNY39" s="119"/>
      <c r="VNZ39" s="119"/>
      <c r="VOA39" s="119"/>
      <c r="VOB39" s="119"/>
      <c r="VOC39" s="119"/>
      <c r="VOD39" s="119"/>
      <c r="VOE39" s="119"/>
      <c r="VOF39" s="119"/>
      <c r="VOG39" s="119"/>
      <c r="VOH39" s="119"/>
      <c r="VOI39" s="119"/>
      <c r="VOJ39" s="119"/>
      <c r="VOK39" s="119"/>
      <c r="VOL39" s="119"/>
      <c r="VOM39" s="119"/>
      <c r="VON39" s="119"/>
      <c r="VOO39" s="119"/>
      <c r="VOP39" s="119"/>
      <c r="VOQ39" s="119"/>
      <c r="VOR39" s="119"/>
      <c r="VOS39" s="119"/>
      <c r="VOT39" s="119"/>
      <c r="VOU39" s="119"/>
      <c r="VOV39" s="119"/>
      <c r="VOW39" s="119"/>
      <c r="VOX39" s="119"/>
      <c r="VOY39" s="119"/>
      <c r="VOZ39" s="119"/>
      <c r="VPA39" s="119"/>
      <c r="VPB39" s="119"/>
      <c r="VPC39" s="119"/>
      <c r="VPD39" s="119"/>
      <c r="VPE39" s="119"/>
      <c r="VPF39" s="119"/>
      <c r="VPG39" s="119"/>
      <c r="VPH39" s="119"/>
      <c r="VPI39" s="119"/>
      <c r="VPJ39" s="119"/>
      <c r="VPK39" s="119"/>
      <c r="VPL39" s="119"/>
      <c r="VPM39" s="119"/>
      <c r="VPN39" s="119"/>
      <c r="VPO39" s="119"/>
      <c r="VPP39" s="119"/>
      <c r="VPQ39" s="119"/>
      <c r="VPR39" s="119"/>
      <c r="VPS39" s="119"/>
      <c r="VPT39" s="119"/>
      <c r="VPU39" s="119"/>
      <c r="VPV39" s="119"/>
      <c r="VPW39" s="119"/>
      <c r="VPX39" s="119"/>
      <c r="VPY39" s="119"/>
      <c r="VPZ39" s="119"/>
      <c r="VQA39" s="119"/>
      <c r="VQB39" s="119"/>
      <c r="VQC39" s="119"/>
      <c r="VQD39" s="119"/>
      <c r="VQE39" s="119"/>
      <c r="VQF39" s="119"/>
      <c r="VQG39" s="119"/>
      <c r="VQH39" s="119"/>
      <c r="VQI39" s="119"/>
      <c r="VQJ39" s="119"/>
      <c r="VQK39" s="119"/>
      <c r="VQL39" s="119"/>
      <c r="VQM39" s="119"/>
      <c r="VQN39" s="119"/>
      <c r="VQO39" s="119"/>
      <c r="VQP39" s="119"/>
      <c r="VQQ39" s="119"/>
      <c r="VQR39" s="119"/>
      <c r="VQS39" s="119"/>
      <c r="VQT39" s="119"/>
      <c r="VQU39" s="119"/>
      <c r="VQV39" s="119"/>
      <c r="VQW39" s="119"/>
      <c r="VQX39" s="119"/>
      <c r="VQY39" s="119"/>
      <c r="VQZ39" s="119"/>
      <c r="VRA39" s="119"/>
      <c r="VRB39" s="119"/>
      <c r="VRC39" s="119"/>
      <c r="VRD39" s="119"/>
      <c r="VRE39" s="119"/>
      <c r="VRF39" s="119"/>
      <c r="VRG39" s="119"/>
      <c r="VRH39" s="119"/>
      <c r="VRI39" s="119"/>
      <c r="VRJ39" s="119"/>
      <c r="VRK39" s="119"/>
      <c r="VRL39" s="119"/>
      <c r="VRM39" s="119"/>
      <c r="VRN39" s="119"/>
      <c r="VRO39" s="119"/>
      <c r="VRP39" s="119"/>
      <c r="VRQ39" s="119"/>
      <c r="VRR39" s="119"/>
      <c r="VRS39" s="119"/>
      <c r="VRT39" s="119"/>
      <c r="VRU39" s="119"/>
      <c r="VRV39" s="119"/>
      <c r="VRW39" s="119"/>
      <c r="VRX39" s="119"/>
      <c r="VRY39" s="119"/>
      <c r="VRZ39" s="119"/>
      <c r="VSA39" s="119"/>
      <c r="VSB39" s="119"/>
      <c r="VSC39" s="119"/>
      <c r="VSD39" s="119"/>
      <c r="VSE39" s="119"/>
      <c r="VSF39" s="119"/>
      <c r="VSG39" s="119"/>
      <c r="VSH39" s="119"/>
      <c r="VSI39" s="119"/>
      <c r="VSJ39" s="119"/>
      <c r="VSK39" s="119"/>
      <c r="VSL39" s="119"/>
      <c r="VSM39" s="119"/>
      <c r="VSN39" s="119"/>
      <c r="VSO39" s="119"/>
      <c r="VSP39" s="119"/>
      <c r="VSQ39" s="119"/>
      <c r="VSR39" s="119"/>
      <c r="VSS39" s="119"/>
      <c r="VST39" s="119"/>
      <c r="VSU39" s="119"/>
      <c r="VSV39" s="119"/>
      <c r="VSW39" s="119"/>
      <c r="VSX39" s="119"/>
      <c r="VSY39" s="119"/>
      <c r="VSZ39" s="119"/>
      <c r="VTA39" s="119"/>
      <c r="VTB39" s="119"/>
      <c r="VTC39" s="119"/>
      <c r="VTD39" s="119"/>
      <c r="VTE39" s="119"/>
      <c r="VTF39" s="119"/>
      <c r="VTG39" s="119"/>
      <c r="VTH39" s="119"/>
      <c r="VTI39" s="119"/>
      <c r="VTJ39" s="119"/>
      <c r="VTK39" s="119"/>
      <c r="VTL39" s="119"/>
      <c r="VTM39" s="119"/>
      <c r="VTN39" s="119"/>
      <c r="VTO39" s="119"/>
      <c r="VTP39" s="119"/>
      <c r="VTQ39" s="119"/>
      <c r="VTR39" s="119"/>
      <c r="VTS39" s="119"/>
      <c r="VTT39" s="119"/>
      <c r="VTU39" s="119"/>
      <c r="VTV39" s="119"/>
      <c r="VTW39" s="119"/>
      <c r="VTX39" s="119"/>
      <c r="VTY39" s="119"/>
      <c r="VTZ39" s="119"/>
      <c r="VUA39" s="119"/>
      <c r="VUB39" s="119"/>
      <c r="VUC39" s="119"/>
      <c r="VUD39" s="119"/>
      <c r="VUE39" s="119"/>
      <c r="VUF39" s="119"/>
      <c r="VUG39" s="119"/>
      <c r="VUH39" s="119"/>
      <c r="VUI39" s="119"/>
      <c r="VUJ39" s="119"/>
      <c r="VUK39" s="119"/>
      <c r="VUL39" s="119"/>
      <c r="VUM39" s="119"/>
      <c r="VUN39" s="119"/>
      <c r="VUO39" s="119"/>
      <c r="VUP39" s="119"/>
      <c r="VUQ39" s="119"/>
      <c r="VUR39" s="119"/>
      <c r="VUS39" s="119"/>
      <c r="VUT39" s="119"/>
      <c r="VUU39" s="119"/>
      <c r="VUV39" s="119"/>
      <c r="VUW39" s="119"/>
      <c r="VUX39" s="119"/>
      <c r="VUY39" s="119"/>
      <c r="VUZ39" s="119"/>
      <c r="VVA39" s="119"/>
      <c r="VVB39" s="119"/>
      <c r="VVC39" s="119"/>
      <c r="VVD39" s="119"/>
      <c r="VVE39" s="119"/>
      <c r="VVF39" s="119"/>
      <c r="VVG39" s="119"/>
      <c r="VVH39" s="119"/>
      <c r="VVI39" s="119"/>
      <c r="VVJ39" s="119"/>
      <c r="VVK39" s="119"/>
      <c r="VVL39" s="119"/>
      <c r="VVM39" s="119"/>
      <c r="VVN39" s="119"/>
      <c r="VVO39" s="119"/>
      <c r="VVP39" s="119"/>
      <c r="VVQ39" s="119"/>
      <c r="VVR39" s="119"/>
      <c r="VVS39" s="119"/>
      <c r="VVT39" s="119"/>
      <c r="VVU39" s="119"/>
      <c r="VVV39" s="119"/>
      <c r="VVW39" s="119"/>
      <c r="VVX39" s="119"/>
      <c r="VVY39" s="119"/>
      <c r="VVZ39" s="119"/>
      <c r="VWA39" s="119"/>
      <c r="VWB39" s="119"/>
      <c r="VWC39" s="119"/>
      <c r="VWD39" s="119"/>
      <c r="VWE39" s="119"/>
      <c r="VWF39" s="119"/>
      <c r="VWG39" s="119"/>
      <c r="VWH39" s="119"/>
      <c r="VWI39" s="119"/>
      <c r="VWJ39" s="119"/>
      <c r="VWK39" s="119"/>
      <c r="VWL39" s="119"/>
      <c r="VWM39" s="119"/>
      <c r="VWN39" s="119"/>
      <c r="VWO39" s="119"/>
      <c r="VWP39" s="119"/>
      <c r="VWQ39" s="119"/>
      <c r="VWR39" s="119"/>
      <c r="VWS39" s="119"/>
      <c r="VWT39" s="119"/>
      <c r="VWU39" s="119"/>
      <c r="VWV39" s="119"/>
      <c r="VWW39" s="119"/>
      <c r="VWX39" s="119"/>
      <c r="VWY39" s="119"/>
      <c r="VWZ39" s="119"/>
      <c r="VXA39" s="119"/>
      <c r="VXB39" s="119"/>
      <c r="VXC39" s="119"/>
      <c r="VXD39" s="119"/>
      <c r="VXE39" s="119"/>
      <c r="VXF39" s="119"/>
      <c r="VXG39" s="119"/>
      <c r="VXH39" s="119"/>
      <c r="VXI39" s="119"/>
      <c r="VXJ39" s="119"/>
      <c r="VXK39" s="119"/>
      <c r="VXL39" s="119"/>
      <c r="VXM39" s="119"/>
      <c r="VXN39" s="119"/>
      <c r="VXO39" s="119"/>
      <c r="VXP39" s="119"/>
      <c r="VXQ39" s="119"/>
      <c r="VXR39" s="119"/>
      <c r="VXS39" s="119"/>
      <c r="VXT39" s="119"/>
      <c r="VXU39" s="119"/>
      <c r="VXV39" s="119"/>
      <c r="VXW39" s="119"/>
      <c r="VXX39" s="119"/>
      <c r="VXY39" s="119"/>
      <c r="VXZ39" s="119"/>
      <c r="VYA39" s="119"/>
      <c r="VYB39" s="119"/>
      <c r="VYC39" s="119"/>
      <c r="VYD39" s="119"/>
      <c r="VYE39" s="119"/>
      <c r="VYF39" s="119"/>
      <c r="VYG39" s="119"/>
      <c r="VYH39" s="119"/>
      <c r="VYI39" s="119"/>
      <c r="VYJ39" s="119"/>
      <c r="VYK39" s="119"/>
      <c r="VYL39" s="119"/>
      <c r="VYM39" s="119"/>
      <c r="VYN39" s="119"/>
      <c r="VYO39" s="119"/>
      <c r="VYP39" s="119"/>
      <c r="VYQ39" s="119"/>
      <c r="VYR39" s="119"/>
      <c r="VYS39" s="119"/>
      <c r="VYT39" s="119"/>
      <c r="VYU39" s="119"/>
      <c r="VYV39" s="119"/>
      <c r="VYW39" s="119"/>
      <c r="VYX39" s="119"/>
      <c r="VYY39" s="119"/>
      <c r="VYZ39" s="119"/>
      <c r="VZA39" s="119"/>
      <c r="VZB39" s="119"/>
      <c r="VZC39" s="119"/>
      <c r="VZD39" s="119"/>
      <c r="VZE39" s="119"/>
      <c r="VZF39" s="119"/>
      <c r="VZG39" s="119"/>
      <c r="VZH39" s="119"/>
      <c r="VZI39" s="119"/>
      <c r="VZJ39" s="119"/>
      <c r="VZK39" s="119"/>
      <c r="VZL39" s="119"/>
      <c r="VZM39" s="119"/>
      <c r="VZN39" s="119"/>
      <c r="VZO39" s="119"/>
      <c r="VZP39" s="119"/>
      <c r="VZQ39" s="119"/>
      <c r="VZR39" s="119"/>
      <c r="VZS39" s="119"/>
      <c r="VZT39" s="119"/>
      <c r="VZU39" s="119"/>
      <c r="VZV39" s="119"/>
      <c r="VZW39" s="119"/>
      <c r="VZX39" s="119"/>
      <c r="VZY39" s="119"/>
      <c r="VZZ39" s="119"/>
      <c r="WAA39" s="119"/>
      <c r="WAB39" s="119"/>
      <c r="WAC39" s="119"/>
      <c r="WAD39" s="119"/>
      <c r="WAE39" s="119"/>
      <c r="WAF39" s="119"/>
      <c r="WAG39" s="119"/>
      <c r="WAH39" s="119"/>
      <c r="WAI39" s="119"/>
      <c r="WAJ39" s="119"/>
      <c r="WAK39" s="119"/>
      <c r="WAL39" s="119"/>
      <c r="WAM39" s="119"/>
      <c r="WAN39" s="119"/>
      <c r="WAO39" s="119"/>
      <c r="WAP39" s="119"/>
      <c r="WAQ39" s="119"/>
      <c r="WAR39" s="119"/>
      <c r="WAS39" s="119"/>
      <c r="WAT39" s="119"/>
      <c r="WAU39" s="119"/>
      <c r="WAV39" s="119"/>
      <c r="WAW39" s="119"/>
      <c r="WAX39" s="119"/>
      <c r="WAY39" s="119"/>
      <c r="WAZ39" s="119"/>
      <c r="WBA39" s="119"/>
      <c r="WBB39" s="119"/>
      <c r="WBC39" s="119"/>
      <c r="WBD39" s="119"/>
      <c r="WBE39" s="119"/>
      <c r="WBF39" s="119"/>
      <c r="WBG39" s="119"/>
      <c r="WBH39" s="119"/>
      <c r="WBI39" s="119"/>
      <c r="WBJ39" s="119"/>
      <c r="WBK39" s="119"/>
      <c r="WBL39" s="119"/>
      <c r="WBM39" s="119"/>
      <c r="WBN39" s="119"/>
      <c r="WBO39" s="119"/>
      <c r="WBP39" s="119"/>
      <c r="WBQ39" s="119"/>
      <c r="WBR39" s="119"/>
      <c r="WBS39" s="119"/>
      <c r="WBT39" s="119"/>
      <c r="WBU39" s="119"/>
      <c r="WBV39" s="119"/>
      <c r="WBW39" s="119"/>
      <c r="WBX39" s="119"/>
      <c r="WBY39" s="119"/>
      <c r="WBZ39" s="119"/>
      <c r="WCA39" s="119"/>
      <c r="WCB39" s="119"/>
      <c r="WCC39" s="119"/>
      <c r="WCD39" s="119"/>
      <c r="WCE39" s="119"/>
      <c r="WCF39" s="119"/>
      <c r="WCG39" s="119"/>
      <c r="WCH39" s="119"/>
      <c r="WCI39" s="119"/>
      <c r="WCJ39" s="119"/>
      <c r="WCK39" s="119"/>
      <c r="WCL39" s="119"/>
      <c r="WCM39" s="119"/>
      <c r="WCN39" s="119"/>
      <c r="WCO39" s="119"/>
      <c r="WCP39" s="119"/>
      <c r="WCQ39" s="119"/>
      <c r="WCR39" s="119"/>
      <c r="WCS39" s="119"/>
      <c r="WCT39" s="119"/>
      <c r="WCU39" s="119"/>
      <c r="WCV39" s="119"/>
      <c r="WCW39" s="119"/>
      <c r="WCX39" s="119"/>
      <c r="WCY39" s="119"/>
      <c r="WCZ39" s="119"/>
      <c r="WDA39" s="119"/>
      <c r="WDB39" s="119"/>
      <c r="WDC39" s="119"/>
      <c r="WDD39" s="119"/>
      <c r="WDE39" s="119"/>
      <c r="WDF39" s="119"/>
      <c r="WDG39" s="119"/>
      <c r="WDH39" s="119"/>
      <c r="WDI39" s="119"/>
      <c r="WDJ39" s="119"/>
      <c r="WDK39" s="119"/>
      <c r="WDL39" s="119"/>
      <c r="WDM39" s="119"/>
      <c r="WDN39" s="119"/>
      <c r="WDO39" s="119"/>
      <c r="WDP39" s="119"/>
      <c r="WDQ39" s="119"/>
      <c r="WDR39" s="119"/>
      <c r="WDS39" s="119"/>
      <c r="WDT39" s="119"/>
      <c r="WDU39" s="119"/>
      <c r="WDV39" s="119"/>
      <c r="WDW39" s="119"/>
      <c r="WDX39" s="119"/>
      <c r="WDY39" s="119"/>
      <c r="WDZ39" s="119"/>
      <c r="WEA39" s="119"/>
      <c r="WEB39" s="119"/>
      <c r="WEC39" s="119"/>
      <c r="WED39" s="119"/>
      <c r="WEE39" s="119"/>
      <c r="WEF39" s="119"/>
      <c r="WEG39" s="119"/>
      <c r="WEH39" s="119"/>
      <c r="WEI39" s="119"/>
      <c r="WEJ39" s="119"/>
      <c r="WEK39" s="119"/>
      <c r="WEL39" s="119"/>
      <c r="WEM39" s="119"/>
      <c r="WEN39" s="119"/>
      <c r="WEO39" s="119"/>
      <c r="WEP39" s="119"/>
      <c r="WEQ39" s="119"/>
      <c r="WER39" s="119"/>
      <c r="WES39" s="119"/>
      <c r="WET39" s="119"/>
      <c r="WEU39" s="119"/>
      <c r="WEV39" s="119"/>
      <c r="WEW39" s="119"/>
      <c r="WEX39" s="119"/>
      <c r="WEY39" s="119"/>
      <c r="WEZ39" s="119"/>
      <c r="WFA39" s="119"/>
      <c r="WFB39" s="119"/>
      <c r="WFC39" s="119"/>
      <c r="WFD39" s="119"/>
      <c r="WFE39" s="119"/>
      <c r="WFF39" s="119"/>
      <c r="WFG39" s="119"/>
      <c r="WFH39" s="119"/>
      <c r="WFI39" s="119"/>
      <c r="WFJ39" s="119"/>
      <c r="WFK39" s="119"/>
      <c r="WFL39" s="119"/>
      <c r="WFM39" s="119"/>
      <c r="WFN39" s="119"/>
      <c r="WFO39" s="119"/>
      <c r="WFP39" s="119"/>
      <c r="WFQ39" s="119"/>
      <c r="WFR39" s="119"/>
      <c r="WFS39" s="119"/>
      <c r="WFT39" s="119"/>
      <c r="WFU39" s="119"/>
      <c r="WFV39" s="119"/>
      <c r="WFW39" s="119"/>
      <c r="WFX39" s="119"/>
      <c r="WFY39" s="119"/>
      <c r="WFZ39" s="119"/>
      <c r="WGA39" s="119"/>
      <c r="WGB39" s="119"/>
      <c r="WGC39" s="119"/>
      <c r="WGD39" s="119"/>
      <c r="WGE39" s="119"/>
      <c r="WGF39" s="119"/>
      <c r="WGG39" s="119"/>
      <c r="WGH39" s="119"/>
      <c r="WGI39" s="119"/>
      <c r="WGJ39" s="119"/>
      <c r="WGK39" s="119"/>
      <c r="WGL39" s="119"/>
      <c r="WGM39" s="119"/>
      <c r="WGN39" s="119"/>
      <c r="WGO39" s="119"/>
      <c r="WGP39" s="119"/>
      <c r="WGQ39" s="119"/>
      <c r="WGR39" s="119"/>
      <c r="WGS39" s="119"/>
      <c r="WGT39" s="119"/>
      <c r="WGU39" s="119"/>
      <c r="WGV39" s="119"/>
      <c r="WGW39" s="119"/>
      <c r="WGX39" s="119"/>
      <c r="WGY39" s="119"/>
      <c r="WGZ39" s="119"/>
      <c r="WHA39" s="119"/>
      <c r="WHB39" s="119"/>
      <c r="WHC39" s="119"/>
      <c r="WHD39" s="119"/>
      <c r="WHE39" s="119"/>
      <c r="WHF39" s="119"/>
      <c r="WHG39" s="119"/>
      <c r="WHH39" s="119"/>
      <c r="WHI39" s="119"/>
      <c r="WHJ39" s="119"/>
      <c r="WHK39" s="119"/>
      <c r="WHL39" s="119"/>
      <c r="WHM39" s="119"/>
      <c r="WHN39" s="119"/>
      <c r="WHO39" s="119"/>
      <c r="WHP39" s="119"/>
      <c r="WHQ39" s="119"/>
      <c r="WHR39" s="119"/>
      <c r="WHS39" s="119"/>
      <c r="WHT39" s="119"/>
      <c r="WHU39" s="119"/>
      <c r="WHV39" s="119"/>
      <c r="WHW39" s="119"/>
      <c r="WHX39" s="119"/>
      <c r="WHY39" s="119"/>
      <c r="WHZ39" s="119"/>
      <c r="WIA39" s="119"/>
      <c r="WIB39" s="119"/>
      <c r="WIC39" s="119"/>
      <c r="WID39" s="119"/>
      <c r="WIE39" s="119"/>
      <c r="WIF39" s="119"/>
      <c r="WIG39" s="119"/>
      <c r="WIH39" s="119"/>
      <c r="WII39" s="119"/>
      <c r="WIJ39" s="119"/>
      <c r="WIK39" s="119"/>
      <c r="WIL39" s="119"/>
      <c r="WIM39" s="119"/>
      <c r="WIN39" s="119"/>
      <c r="WIO39" s="119"/>
      <c r="WIP39" s="119"/>
      <c r="WIQ39" s="119"/>
      <c r="WIR39" s="119"/>
      <c r="WIS39" s="119"/>
      <c r="WIT39" s="119"/>
      <c r="WIU39" s="119"/>
      <c r="WIV39" s="119"/>
      <c r="WIW39" s="119"/>
      <c r="WIX39" s="119"/>
      <c r="WIY39" s="119"/>
      <c r="WIZ39" s="119"/>
      <c r="WJA39" s="119"/>
      <c r="WJB39" s="119"/>
      <c r="WJC39" s="119"/>
      <c r="WJD39" s="119"/>
      <c r="WJE39" s="119"/>
      <c r="WJF39" s="119"/>
      <c r="WJG39" s="119"/>
      <c r="WJH39" s="119"/>
      <c r="WJI39" s="119"/>
      <c r="WJJ39" s="119"/>
      <c r="WJK39" s="119"/>
      <c r="WJL39" s="119"/>
      <c r="WJM39" s="119"/>
      <c r="WJN39" s="119"/>
      <c r="WJO39" s="119"/>
      <c r="WJP39" s="119"/>
      <c r="WJQ39" s="119"/>
      <c r="WJR39" s="119"/>
      <c r="WJS39" s="119"/>
      <c r="WJT39" s="119"/>
      <c r="WJU39" s="119"/>
      <c r="WJV39" s="119"/>
      <c r="WJW39" s="119"/>
      <c r="WJX39" s="119"/>
      <c r="WJY39" s="119"/>
      <c r="WJZ39" s="119"/>
      <c r="WKA39" s="119"/>
      <c r="WKB39" s="119"/>
      <c r="WKC39" s="119"/>
      <c r="WKD39" s="119"/>
      <c r="WKE39" s="119"/>
      <c r="WKF39" s="119"/>
      <c r="WKG39" s="119"/>
      <c r="WKH39" s="119"/>
      <c r="WKI39" s="119"/>
      <c r="WKJ39" s="119"/>
      <c r="WKK39" s="119"/>
      <c r="WKL39" s="119"/>
      <c r="WKM39" s="119"/>
      <c r="WKN39" s="119"/>
      <c r="WKO39" s="119"/>
      <c r="WKP39" s="119"/>
      <c r="WKQ39" s="119"/>
      <c r="WKR39" s="119"/>
      <c r="WKS39" s="119"/>
      <c r="WKT39" s="119"/>
      <c r="WKU39" s="119"/>
      <c r="WKV39" s="119"/>
      <c r="WKW39" s="119"/>
      <c r="WKX39" s="119"/>
      <c r="WKY39" s="119"/>
      <c r="WKZ39" s="119"/>
      <c r="WLA39" s="119"/>
      <c r="WLB39" s="119"/>
      <c r="WLC39" s="119"/>
      <c r="WLD39" s="119"/>
      <c r="WLE39" s="119"/>
      <c r="WLF39" s="119"/>
      <c r="WLG39" s="119"/>
      <c r="WLH39" s="119"/>
      <c r="WLI39" s="119"/>
      <c r="WLJ39" s="119"/>
      <c r="WLK39" s="119"/>
      <c r="WLL39" s="119"/>
      <c r="WLM39" s="119"/>
      <c r="WLN39" s="119"/>
      <c r="WLO39" s="119"/>
      <c r="WLP39" s="119"/>
      <c r="WLQ39" s="119"/>
      <c r="WLR39" s="119"/>
      <c r="WLS39" s="119"/>
      <c r="WLT39" s="119"/>
      <c r="WLU39" s="119"/>
      <c r="WLV39" s="119"/>
      <c r="WLW39" s="119"/>
      <c r="WLX39" s="119"/>
      <c r="WLY39" s="119"/>
      <c r="WLZ39" s="119"/>
      <c r="WMA39" s="119"/>
      <c r="WMB39" s="119"/>
      <c r="WMC39" s="119"/>
      <c r="WMD39" s="119"/>
      <c r="WME39" s="119"/>
      <c r="WMF39" s="119"/>
      <c r="WMG39" s="119"/>
      <c r="WMH39" s="119"/>
      <c r="WMI39" s="119"/>
      <c r="WMJ39" s="119"/>
      <c r="WMK39" s="119"/>
      <c r="WML39" s="119"/>
      <c r="WMM39" s="119"/>
      <c r="WMN39" s="119"/>
      <c r="WMO39" s="119"/>
      <c r="WMP39" s="119"/>
      <c r="WMQ39" s="119"/>
      <c r="WMR39" s="119"/>
      <c r="WMS39" s="119"/>
      <c r="WMT39" s="119"/>
      <c r="WMU39" s="119"/>
      <c r="WMV39" s="119"/>
      <c r="WMW39" s="119"/>
      <c r="WMX39" s="119"/>
      <c r="WMY39" s="119"/>
      <c r="WMZ39" s="119"/>
      <c r="WNA39" s="119"/>
      <c r="WNB39" s="119"/>
      <c r="WNC39" s="119"/>
      <c r="WND39" s="119"/>
      <c r="WNE39" s="119"/>
      <c r="WNF39" s="119"/>
      <c r="WNG39" s="119"/>
      <c r="WNH39" s="119"/>
      <c r="WNI39" s="119"/>
      <c r="WNJ39" s="119"/>
      <c r="WNK39" s="119"/>
      <c r="WNL39" s="119"/>
      <c r="WNM39" s="119"/>
      <c r="WNN39" s="119"/>
      <c r="WNO39" s="119"/>
      <c r="WNP39" s="119"/>
      <c r="WNQ39" s="119"/>
      <c r="WNR39" s="119"/>
      <c r="WNS39" s="119"/>
      <c r="WNT39" s="119"/>
      <c r="WNU39" s="119"/>
      <c r="WNV39" s="119"/>
      <c r="WNW39" s="119"/>
      <c r="WNX39" s="119"/>
      <c r="WNY39" s="119"/>
      <c r="WNZ39" s="119"/>
      <c r="WOA39" s="119"/>
      <c r="WOB39" s="119"/>
      <c r="WOC39" s="119"/>
      <c r="WOD39" s="119"/>
      <c r="WOE39" s="119"/>
      <c r="WOF39" s="119"/>
      <c r="WOG39" s="119"/>
      <c r="WOH39" s="119"/>
      <c r="WOI39" s="119"/>
      <c r="WOJ39" s="119"/>
      <c r="WOK39" s="119"/>
      <c r="WOL39" s="119"/>
      <c r="WOM39" s="119"/>
      <c r="WON39" s="119"/>
      <c r="WOO39" s="119"/>
      <c r="WOP39" s="119"/>
      <c r="WOQ39" s="119"/>
      <c r="WOR39" s="119"/>
      <c r="WOS39" s="119"/>
      <c r="WOT39" s="119"/>
      <c r="WOU39" s="119"/>
      <c r="WOV39" s="119"/>
      <c r="WOW39" s="119"/>
      <c r="WOX39" s="119"/>
      <c r="WOY39" s="119"/>
      <c r="WOZ39" s="119"/>
      <c r="WPA39" s="119"/>
      <c r="WPB39" s="119"/>
      <c r="WPC39" s="119"/>
      <c r="WPD39" s="119"/>
      <c r="WPE39" s="119"/>
      <c r="WPF39" s="119"/>
      <c r="WPG39" s="119"/>
      <c r="WPH39" s="119"/>
      <c r="WPI39" s="119"/>
      <c r="WPJ39" s="119"/>
      <c r="WPK39" s="119"/>
      <c r="WPL39" s="119"/>
      <c r="WPM39" s="119"/>
      <c r="WPN39" s="119"/>
      <c r="WPO39" s="119"/>
      <c r="WPP39" s="119"/>
      <c r="WPQ39" s="119"/>
      <c r="WPR39" s="119"/>
      <c r="WPS39" s="119"/>
      <c r="WPT39" s="119"/>
      <c r="WPU39" s="119"/>
      <c r="WPV39" s="119"/>
      <c r="WPW39" s="119"/>
      <c r="WPX39" s="119"/>
      <c r="WPY39" s="119"/>
      <c r="WPZ39" s="119"/>
      <c r="WQA39" s="119"/>
      <c r="WQB39" s="119"/>
      <c r="WQC39" s="119"/>
      <c r="WQD39" s="119"/>
      <c r="WQE39" s="119"/>
      <c r="WQF39" s="119"/>
      <c r="WQG39" s="119"/>
      <c r="WQH39" s="119"/>
      <c r="WQI39" s="119"/>
      <c r="WQJ39" s="119"/>
      <c r="WQK39" s="119"/>
      <c r="WQL39" s="119"/>
      <c r="WQM39" s="119"/>
      <c r="WQN39" s="119"/>
      <c r="WQO39" s="119"/>
      <c r="WQP39" s="119"/>
      <c r="WQQ39" s="119"/>
      <c r="WQR39" s="119"/>
      <c r="WQS39" s="119"/>
      <c r="WQT39" s="119"/>
      <c r="WQU39" s="119"/>
      <c r="WQV39" s="119"/>
      <c r="WQW39" s="119"/>
      <c r="WQX39" s="119"/>
      <c r="WQY39" s="119"/>
      <c r="WQZ39" s="119"/>
      <c r="WRA39" s="119"/>
      <c r="WRB39" s="119"/>
      <c r="WRC39" s="119"/>
      <c r="WRD39" s="119"/>
      <c r="WRE39" s="119"/>
      <c r="WRF39" s="119"/>
      <c r="WRG39" s="119"/>
      <c r="WRH39" s="119"/>
      <c r="WRI39" s="119"/>
      <c r="WRJ39" s="119"/>
      <c r="WRK39" s="119"/>
      <c r="WRL39" s="119"/>
      <c r="WRM39" s="119"/>
      <c r="WRN39" s="119"/>
      <c r="WRO39" s="119"/>
      <c r="WRP39" s="119"/>
      <c r="WRQ39" s="119"/>
      <c r="WRR39" s="119"/>
      <c r="WRS39" s="119"/>
      <c r="WRT39" s="119"/>
      <c r="WRU39" s="119"/>
      <c r="WRV39" s="119"/>
      <c r="WRW39" s="119"/>
      <c r="WRX39" s="119"/>
      <c r="WRY39" s="119"/>
      <c r="WRZ39" s="119"/>
      <c r="WSA39" s="119"/>
      <c r="WSB39" s="119"/>
      <c r="WSC39" s="119"/>
      <c r="WSD39" s="119"/>
      <c r="WSE39" s="119"/>
      <c r="WSF39" s="119"/>
      <c r="WSG39" s="119"/>
      <c r="WSH39" s="119"/>
      <c r="WSI39" s="119"/>
      <c r="WSJ39" s="119"/>
      <c r="WSK39" s="119"/>
      <c r="WSL39" s="119"/>
      <c r="WSM39" s="119"/>
      <c r="WSN39" s="119"/>
      <c r="WSO39" s="119"/>
      <c r="WSP39" s="119"/>
      <c r="WSQ39" s="119"/>
      <c r="WSR39" s="119"/>
      <c r="WSS39" s="119"/>
      <c r="WST39" s="119"/>
      <c r="WSU39" s="119"/>
      <c r="WSV39" s="119"/>
      <c r="WSW39" s="119"/>
      <c r="WSX39" s="119"/>
      <c r="WSY39" s="119"/>
      <c r="WSZ39" s="119"/>
      <c r="WTA39" s="119"/>
      <c r="WTB39" s="119"/>
      <c r="WTC39" s="119"/>
      <c r="WTD39" s="119"/>
      <c r="WTE39" s="119"/>
      <c r="WTF39" s="119"/>
      <c r="WTG39" s="119"/>
      <c r="WTH39" s="119"/>
      <c r="WTI39" s="119"/>
      <c r="WTJ39" s="119"/>
      <c r="WTK39" s="119"/>
      <c r="WTL39" s="119"/>
      <c r="WTM39" s="119"/>
      <c r="WTN39" s="119"/>
      <c r="WTO39" s="119"/>
      <c r="WTP39" s="119"/>
      <c r="WTQ39" s="119"/>
      <c r="WTR39" s="119"/>
      <c r="WTS39" s="119"/>
      <c r="WTT39" s="119"/>
      <c r="WTU39" s="119"/>
      <c r="WTV39" s="119"/>
      <c r="WTW39" s="119"/>
      <c r="WTX39" s="119"/>
      <c r="WTY39" s="119"/>
      <c r="WTZ39" s="119"/>
      <c r="WUA39" s="119"/>
      <c r="WUB39" s="119"/>
      <c r="WUC39" s="119"/>
      <c r="WUD39" s="119"/>
      <c r="WUE39" s="119"/>
      <c r="WUF39" s="119"/>
      <c r="WUG39" s="119"/>
      <c r="WUH39" s="119"/>
      <c r="WUI39" s="119"/>
      <c r="WUJ39" s="119"/>
      <c r="WUK39" s="119"/>
      <c r="WUL39" s="119"/>
      <c r="WUM39" s="119"/>
      <c r="WUN39" s="119"/>
      <c r="WUO39" s="119"/>
      <c r="WUP39" s="119"/>
      <c r="WUQ39" s="119"/>
      <c r="WUR39" s="119"/>
      <c r="WUS39" s="119"/>
      <c r="WUT39" s="119"/>
      <c r="WUU39" s="119"/>
      <c r="WUV39" s="119"/>
      <c r="WUW39" s="119"/>
      <c r="WUX39" s="119"/>
      <c r="WUY39" s="119"/>
      <c r="WUZ39" s="119"/>
      <c r="WVA39" s="119"/>
      <c r="WVB39" s="119"/>
      <c r="WVC39" s="119"/>
      <c r="WVD39" s="119"/>
      <c r="WVE39" s="119"/>
      <c r="WVF39" s="119"/>
      <c r="WVG39" s="119"/>
      <c r="WVH39" s="119"/>
      <c r="WVI39" s="119"/>
      <c r="WVJ39" s="119"/>
      <c r="WVK39" s="119"/>
      <c r="WVL39" s="119"/>
      <c r="WVM39" s="119"/>
      <c r="WVN39" s="119"/>
      <c r="WVO39" s="119"/>
      <c r="WVP39" s="119"/>
      <c r="WVQ39" s="119"/>
      <c r="WVR39" s="119"/>
      <c r="WVS39" s="119"/>
      <c r="WVT39" s="119"/>
      <c r="WVU39" s="119"/>
      <c r="WVV39" s="119"/>
      <c r="WVW39" s="119"/>
      <c r="WVX39" s="119"/>
      <c r="WVY39" s="119"/>
      <c r="WVZ39" s="119"/>
      <c r="WWA39" s="119"/>
      <c r="WWB39" s="119"/>
      <c r="WWC39" s="119"/>
      <c r="WWD39" s="119"/>
      <c r="WWE39" s="119"/>
      <c r="WWF39" s="119"/>
      <c r="WWG39" s="119"/>
      <c r="WWH39" s="119"/>
      <c r="WWI39" s="119"/>
      <c r="WWJ39" s="119"/>
      <c r="WWK39" s="119"/>
      <c r="WWL39" s="119"/>
      <c r="WWM39" s="119"/>
      <c r="WWN39" s="119"/>
      <c r="WWO39" s="119"/>
      <c r="WWP39" s="119"/>
      <c r="WWQ39" s="119"/>
      <c r="WWR39" s="119"/>
      <c r="WWS39" s="119"/>
      <c r="WWT39" s="119"/>
      <c r="WWU39" s="119"/>
      <c r="WWV39" s="119"/>
      <c r="WWW39" s="119"/>
      <c r="WWX39" s="119"/>
      <c r="WWY39" s="119"/>
      <c r="WWZ39" s="119"/>
      <c r="WXA39" s="119"/>
      <c r="WXB39" s="119"/>
      <c r="WXC39" s="119"/>
      <c r="WXD39" s="119"/>
      <c r="WXE39" s="119"/>
      <c r="WXF39" s="119"/>
      <c r="WXG39" s="119"/>
      <c r="WXH39" s="119"/>
      <c r="WXI39" s="119"/>
      <c r="WXJ39" s="119"/>
      <c r="WXK39" s="119"/>
      <c r="WXL39" s="119"/>
      <c r="WXM39" s="119"/>
      <c r="WXN39" s="119"/>
      <c r="WXO39" s="119"/>
      <c r="WXP39" s="119"/>
      <c r="WXQ39" s="119"/>
      <c r="WXR39" s="119"/>
      <c r="WXS39" s="119"/>
      <c r="WXT39" s="119"/>
      <c r="WXU39" s="119"/>
      <c r="WXV39" s="119"/>
      <c r="WXW39" s="119"/>
      <c r="WXX39" s="119"/>
      <c r="WXY39" s="119"/>
      <c r="WXZ39" s="119"/>
      <c r="WYA39" s="119"/>
      <c r="WYB39" s="119"/>
      <c r="WYC39" s="119"/>
      <c r="WYD39" s="119"/>
      <c r="WYE39" s="119"/>
      <c r="WYF39" s="119"/>
      <c r="WYG39" s="119"/>
      <c r="WYH39" s="119"/>
      <c r="WYI39" s="119"/>
      <c r="WYJ39" s="119"/>
      <c r="WYK39" s="119"/>
      <c r="WYL39" s="119"/>
      <c r="WYM39" s="119"/>
      <c r="WYN39" s="119"/>
      <c r="WYO39" s="119"/>
      <c r="WYP39" s="119"/>
      <c r="WYQ39" s="119"/>
      <c r="WYR39" s="119"/>
      <c r="WYS39" s="119"/>
      <c r="WYT39" s="119"/>
      <c r="WYU39" s="119"/>
      <c r="WYV39" s="119"/>
      <c r="WYW39" s="119"/>
      <c r="WYX39" s="119"/>
      <c r="WYY39" s="119"/>
      <c r="WYZ39" s="119"/>
      <c r="WZA39" s="119"/>
      <c r="WZB39" s="119"/>
      <c r="WZC39" s="119"/>
      <c r="WZD39" s="119"/>
      <c r="WZE39" s="119"/>
      <c r="WZF39" s="119"/>
      <c r="WZG39" s="119"/>
      <c r="WZH39" s="119"/>
      <c r="WZI39" s="119"/>
      <c r="WZJ39" s="119"/>
      <c r="WZK39" s="119"/>
      <c r="WZL39" s="119"/>
      <c r="WZM39" s="119"/>
      <c r="WZN39" s="119"/>
      <c r="WZO39" s="119"/>
      <c r="WZP39" s="119"/>
      <c r="WZQ39" s="119"/>
      <c r="WZR39" s="119"/>
      <c r="WZS39" s="119"/>
      <c r="WZT39" s="119"/>
      <c r="WZU39" s="119"/>
      <c r="WZV39" s="119"/>
      <c r="WZW39" s="119"/>
      <c r="WZX39" s="119"/>
      <c r="WZY39" s="119"/>
      <c r="WZZ39" s="119"/>
      <c r="XAA39" s="119"/>
      <c r="XAB39" s="119"/>
      <c r="XAC39" s="119"/>
      <c r="XAD39" s="119"/>
      <c r="XAE39" s="119"/>
      <c r="XAF39" s="119"/>
      <c r="XAG39" s="119"/>
      <c r="XAH39" s="119"/>
      <c r="XAI39" s="119"/>
      <c r="XAJ39" s="119"/>
      <c r="XAK39" s="119"/>
      <c r="XAL39" s="119"/>
      <c r="XAM39" s="119"/>
      <c r="XAN39" s="119"/>
      <c r="XAO39" s="119"/>
      <c r="XAP39" s="119"/>
      <c r="XAQ39" s="119"/>
      <c r="XAR39" s="119"/>
      <c r="XAS39" s="119"/>
      <c r="XAT39" s="119"/>
      <c r="XAU39" s="119"/>
      <c r="XAV39" s="119"/>
      <c r="XAW39" s="119"/>
      <c r="XAX39" s="119"/>
      <c r="XAY39" s="119"/>
      <c r="XAZ39" s="119"/>
      <c r="XBA39" s="119"/>
      <c r="XBB39" s="119"/>
      <c r="XBC39" s="119"/>
      <c r="XBD39" s="119"/>
      <c r="XBE39" s="119"/>
      <c r="XBF39" s="119"/>
      <c r="XBG39" s="119"/>
      <c r="XBH39" s="119"/>
      <c r="XBI39" s="119"/>
      <c r="XBJ39" s="119"/>
      <c r="XBK39" s="119"/>
      <c r="XBL39" s="119"/>
      <c r="XBM39" s="119"/>
      <c r="XBN39" s="119"/>
      <c r="XBO39" s="119"/>
      <c r="XBP39" s="119"/>
      <c r="XBQ39" s="119"/>
      <c r="XBR39" s="119"/>
      <c r="XBS39" s="119"/>
      <c r="XBT39" s="119"/>
      <c r="XBU39" s="119"/>
      <c r="XBV39" s="119"/>
      <c r="XBW39" s="119"/>
      <c r="XBX39" s="119"/>
      <c r="XBY39" s="119"/>
      <c r="XBZ39" s="119"/>
      <c r="XCA39" s="119"/>
      <c r="XCB39" s="119"/>
      <c r="XCC39" s="119"/>
      <c r="XCD39" s="119"/>
      <c r="XCE39" s="119"/>
      <c r="XCF39" s="119"/>
      <c r="XCG39" s="119"/>
      <c r="XCH39" s="119"/>
      <c r="XCI39" s="119"/>
      <c r="XCJ39" s="119"/>
      <c r="XCK39" s="119"/>
      <c r="XCL39" s="119"/>
      <c r="XCM39" s="119"/>
      <c r="XCN39" s="119"/>
      <c r="XCO39" s="119"/>
      <c r="XCP39" s="119"/>
      <c r="XCQ39" s="119"/>
      <c r="XCR39" s="119"/>
      <c r="XCS39" s="119"/>
      <c r="XCT39" s="119"/>
      <c r="XCU39" s="119"/>
      <c r="XCV39" s="119"/>
      <c r="XCW39" s="119"/>
      <c r="XCX39" s="119"/>
      <c r="XCY39" s="119"/>
      <c r="XCZ39" s="119"/>
      <c r="XDA39" s="119"/>
      <c r="XDB39" s="119"/>
      <c r="XDC39" s="119"/>
      <c r="XDD39" s="119"/>
      <c r="XDE39" s="119"/>
      <c r="XDF39" s="119"/>
      <c r="XDG39" s="119"/>
      <c r="XDH39" s="119"/>
      <c r="XDI39" s="119"/>
      <c r="XDJ39" s="119"/>
      <c r="XDK39" s="119"/>
      <c r="XDL39" s="119"/>
      <c r="XDM39" s="119"/>
      <c r="XDN39" s="119"/>
      <c r="XDO39" s="119"/>
      <c r="XDP39" s="119"/>
      <c r="XDQ39" s="119"/>
      <c r="XDR39" s="119"/>
      <c r="XDS39" s="119"/>
      <c r="XDT39" s="119"/>
      <c r="XDU39" s="119"/>
      <c r="XDV39" s="119"/>
      <c r="XDW39" s="119"/>
      <c r="XDX39" s="119"/>
      <c r="XDY39" s="119"/>
      <c r="XDZ39" s="119"/>
      <c r="XEA39" s="119"/>
      <c r="XEB39" s="119"/>
      <c r="XEC39" s="119"/>
      <c r="XED39" s="119"/>
      <c r="XEE39" s="119"/>
      <c r="XEF39" s="119"/>
      <c r="XEG39" s="119"/>
      <c r="XEH39" s="119"/>
      <c r="XEI39" s="119"/>
      <c r="XEJ39" s="119"/>
      <c r="XEK39" s="119"/>
      <c r="XEL39" s="119"/>
      <c r="XEM39" s="119"/>
      <c r="XEN39" s="119"/>
      <c r="XEO39" s="119"/>
      <c r="XEP39" s="119"/>
      <c r="XEQ39" s="119"/>
      <c r="XER39" s="119"/>
      <c r="XES39" s="119"/>
      <c r="XET39" s="119"/>
      <c r="XEU39" s="119"/>
      <c r="XEV39" s="119"/>
      <c r="XEW39" s="119"/>
      <c r="XEX39" s="119"/>
      <c r="XEY39" s="119"/>
      <c r="XEZ39" s="119"/>
      <c r="XFA39" s="119"/>
      <c r="XFB39" s="119"/>
      <c r="XFC39" s="119"/>
      <c r="XFD39" s="119"/>
    </row>
    <row r="40" spans="1:16384" ht="23" hidden="1">
      <c r="B40" s="199"/>
      <c r="C40" s="200"/>
      <c r="D40" s="200"/>
      <c r="E40" s="200"/>
      <c r="F40" s="201"/>
      <c r="I40" s="201"/>
      <c r="J40" s="201"/>
      <c r="K40" s="201"/>
      <c r="L40" s="201"/>
      <c r="P40" s="378" t="str">
        <f>IF('c4a1'!H3=0,"",'c4a1'!H3)</f>
        <v/>
      </c>
      <c r="Q40" s="376">
        <f>'c4a1'!$R$77</f>
        <v>1</v>
      </c>
    </row>
    <row r="41" spans="1:16384" ht="23" hidden="1">
      <c r="B41" s="199"/>
      <c r="C41" s="344"/>
      <c r="D41" s="345"/>
      <c r="E41" s="345"/>
      <c r="F41" s="344"/>
      <c r="G41" s="344"/>
      <c r="H41" s="202"/>
      <c r="I41" s="202"/>
      <c r="J41" s="202"/>
      <c r="K41" s="202"/>
      <c r="L41" s="202"/>
      <c r="P41" s="379" t="str">
        <f>IF('c4a2'!H3=0,"",'c4a2'!H3)</f>
        <v/>
      </c>
      <c r="Q41" s="376">
        <f>'c4a2'!R77</f>
        <v>1</v>
      </c>
    </row>
    <row r="42" spans="1:16384" ht="23" hidden="1">
      <c r="B42" s="199"/>
      <c r="C42" s="200"/>
      <c r="D42" s="345"/>
      <c r="E42" s="345"/>
      <c r="F42" s="345"/>
      <c r="G42" s="344"/>
      <c r="H42" s="202"/>
      <c r="I42" s="202"/>
      <c r="J42" s="202"/>
      <c r="K42" s="202"/>
      <c r="L42" s="202"/>
      <c r="P42" s="379" t="str">
        <f>IF('c4a3'!H3=0,"",'c4a3'!H3)</f>
        <v/>
      </c>
      <c r="Q42" s="376">
        <f>'c4a3'!R77</f>
        <v>1</v>
      </c>
    </row>
    <row r="43" spans="1:16384" ht="23" hidden="1">
      <c r="B43" s="199"/>
      <c r="C43" s="178"/>
      <c r="D43" s="178"/>
      <c r="E43" s="178"/>
      <c r="F43" s="345"/>
      <c r="G43" s="200"/>
      <c r="H43" s="199"/>
      <c r="I43" s="203"/>
      <c r="J43" s="203"/>
      <c r="K43" s="203"/>
      <c r="L43" s="203"/>
      <c r="P43" s="379" t="str">
        <f>IF('c4a4'!H3=0,"",'c4a4'!H3)</f>
        <v/>
      </c>
      <c r="Q43" s="376">
        <f>'c4a4'!R77</f>
        <v>1</v>
      </c>
    </row>
    <row r="44" spans="1:16384" ht="20" hidden="1">
      <c r="C44" s="178"/>
      <c r="D44" s="178"/>
      <c r="E44" s="178"/>
      <c r="F44" s="204"/>
      <c r="G44" s="198"/>
      <c r="H44" s="161"/>
      <c r="I44" s="205"/>
      <c r="J44" s="205"/>
      <c r="K44" s="205"/>
      <c r="L44" s="205"/>
      <c r="M44" s="200"/>
      <c r="O44" s="200"/>
      <c r="P44" s="379" t="str">
        <f>IF('c4a5'!H3=0,"",'c4a5'!H3)</f>
        <v/>
      </c>
      <c r="Q44" s="376">
        <f>'c4a5'!R77</f>
        <v>1</v>
      </c>
      <c r="T44" s="200"/>
      <c r="U44" s="200"/>
      <c r="V44" s="200"/>
      <c r="W44" s="200"/>
      <c r="X44" s="200"/>
      <c r="Y44" s="200"/>
      <c r="Z44" s="200"/>
      <c r="AA44" s="200"/>
    </row>
    <row r="45" spans="1:16384" ht="20" hidden="1">
      <c r="F45" s="204"/>
      <c r="G45" s="198"/>
      <c r="H45" s="161"/>
      <c r="I45" s="205"/>
      <c r="J45" s="205"/>
      <c r="K45" s="205"/>
      <c r="L45" s="205"/>
      <c r="M45" s="200"/>
      <c r="O45" s="200"/>
      <c r="P45" s="379" t="str">
        <f>IF('c4a6'!H3=0,"",'c4a6'!H3)</f>
        <v/>
      </c>
      <c r="Q45" s="382">
        <f>'c4a6'!R77</f>
        <v>1</v>
      </c>
      <c r="T45" s="200"/>
      <c r="U45" s="200"/>
      <c r="V45" s="200"/>
      <c r="W45" s="200"/>
      <c r="X45" s="200"/>
      <c r="Y45" s="200"/>
      <c r="Z45" s="200"/>
      <c r="AA45" s="200"/>
    </row>
    <row r="46" spans="1:16384" ht="20" hidden="1">
      <c r="F46" s="204"/>
      <c r="G46" s="161"/>
      <c r="H46" s="161"/>
      <c r="I46" s="205"/>
      <c r="J46" s="205"/>
      <c r="K46" s="205"/>
      <c r="L46" s="205"/>
      <c r="M46" s="200"/>
      <c r="O46" s="200"/>
      <c r="P46" s="379" t="str">
        <f>IF('c4a7'!H3=0,"",'c4a7'!H3)</f>
        <v/>
      </c>
      <c r="Q46" s="376">
        <f>'c4a7'!R77</f>
        <v>1</v>
      </c>
      <c r="T46" s="200"/>
      <c r="U46" s="200"/>
      <c r="V46" s="200"/>
      <c r="W46" s="200"/>
      <c r="X46" s="200"/>
      <c r="Y46" s="200"/>
      <c r="Z46" s="200"/>
      <c r="AA46" s="200"/>
    </row>
    <row r="47" spans="1:16384" ht="20" hidden="1">
      <c r="F47" s="204"/>
      <c r="G47" s="161"/>
      <c r="H47" s="161"/>
      <c r="I47" s="205"/>
      <c r="J47" s="205"/>
      <c r="K47" s="205"/>
      <c r="L47" s="205"/>
      <c r="M47" s="200"/>
      <c r="O47" s="200"/>
      <c r="P47" s="379" t="str">
        <f>IF('c4a8'!H3=0,"",'c4a8'!H3)</f>
        <v/>
      </c>
      <c r="Q47" s="376">
        <f>'c4a8'!R77</f>
        <v>1</v>
      </c>
      <c r="T47" s="200"/>
      <c r="U47" s="200"/>
      <c r="V47" s="200"/>
      <c r="W47" s="200"/>
      <c r="X47" s="200"/>
      <c r="Y47" s="200"/>
      <c r="Z47" s="200"/>
      <c r="AA47" s="200"/>
    </row>
    <row r="48" spans="1:16384" ht="21" hidden="1" thickBot="1">
      <c r="F48" s="204"/>
      <c r="G48" s="206"/>
      <c r="H48" s="206"/>
      <c r="I48" s="205"/>
      <c r="J48" s="205"/>
      <c r="K48" s="205"/>
      <c r="L48" s="205"/>
      <c r="M48" s="200"/>
      <c r="O48" s="200"/>
      <c r="P48" s="379" t="str">
        <f>IF('c4a9'!H3=0,"",'c4a9'!H3)</f>
        <v/>
      </c>
      <c r="Q48" s="376">
        <f>'c4a9'!R77</f>
        <v>1</v>
      </c>
      <c r="T48" s="200"/>
      <c r="U48" s="200"/>
      <c r="V48" s="200"/>
      <c r="W48" s="200"/>
      <c r="X48" s="200"/>
      <c r="Y48" s="200"/>
      <c r="Z48" s="200"/>
      <c r="AA48" s="200"/>
    </row>
    <row r="49" spans="2:27" ht="12" hidden="1" customHeight="1">
      <c r="F49" s="207"/>
      <c r="G49" s="208"/>
      <c r="H49" s="209"/>
      <c r="I49" s="210"/>
      <c r="J49" s="210"/>
      <c r="K49" s="210"/>
      <c r="L49" s="210"/>
      <c r="M49" s="200"/>
      <c r="O49" s="200"/>
      <c r="P49" s="380" t="str">
        <f>IF('c4a10'!H3=0,"",'c4a10'!H3)</f>
        <v/>
      </c>
      <c r="Q49" s="376">
        <f>'c4a10'!R77</f>
        <v>1</v>
      </c>
      <c r="T49" s="200"/>
      <c r="U49" s="200"/>
      <c r="V49" s="200"/>
      <c r="W49" s="200"/>
      <c r="X49" s="200"/>
      <c r="Y49" s="200"/>
      <c r="Z49" s="200"/>
      <c r="AA49" s="200"/>
    </row>
    <row r="50" spans="2:27" ht="12" hidden="1" customHeight="1">
      <c r="G50" s="211"/>
      <c r="H50" s="161"/>
      <c r="M50" s="200"/>
      <c r="O50" s="200"/>
      <c r="P50" s="161"/>
      <c r="Q50" s="161"/>
      <c r="T50" s="200"/>
      <c r="U50" s="200"/>
      <c r="V50" s="200"/>
      <c r="W50" s="200"/>
      <c r="X50" s="200"/>
      <c r="Y50" s="200"/>
      <c r="Z50" s="200"/>
      <c r="AA50" s="200"/>
    </row>
    <row r="51" spans="2:27" ht="12" hidden="1" customHeight="1" thickBot="1">
      <c r="G51" s="212"/>
      <c r="H51" s="161"/>
      <c r="M51" s="200"/>
      <c r="O51" s="200"/>
      <c r="P51" s="161"/>
      <c r="Q51" s="161"/>
      <c r="T51" s="200"/>
      <c r="U51" s="200"/>
      <c r="V51" s="200"/>
      <c r="W51" s="200"/>
      <c r="X51" s="200"/>
      <c r="Y51" s="200"/>
      <c r="Z51" s="200"/>
      <c r="AA51" s="200"/>
    </row>
    <row r="52" spans="2:27" ht="12" hidden="1" customHeight="1">
      <c r="G52" s="213"/>
      <c r="H52" s="161"/>
      <c r="M52" s="200"/>
      <c r="O52" s="200"/>
      <c r="P52" s="161"/>
      <c r="Q52" s="161"/>
      <c r="T52" s="200"/>
      <c r="U52" s="200"/>
      <c r="V52" s="200"/>
      <c r="W52" s="200"/>
      <c r="X52" s="200"/>
      <c r="Y52" s="200"/>
      <c r="Z52" s="200"/>
      <c r="AA52" s="200"/>
    </row>
    <row r="53" spans="2:27" ht="12" hidden="1" customHeight="1">
      <c r="M53" s="200"/>
      <c r="O53" s="200"/>
      <c r="P53" s="161"/>
      <c r="Q53" s="161"/>
      <c r="T53" s="200"/>
      <c r="U53" s="200"/>
      <c r="V53" s="200"/>
      <c r="W53" s="200"/>
      <c r="X53" s="200"/>
      <c r="Y53" s="200"/>
      <c r="Z53" s="200"/>
      <c r="AA53" s="200"/>
    </row>
    <row r="54" spans="2:27" ht="12" hidden="1" customHeight="1">
      <c r="M54" s="200"/>
      <c r="O54" s="200"/>
      <c r="P54" s="161"/>
      <c r="Q54" s="161"/>
      <c r="T54" s="200"/>
      <c r="U54" s="200"/>
      <c r="V54" s="200"/>
      <c r="W54" s="200"/>
      <c r="X54" s="200"/>
      <c r="Y54" s="200"/>
      <c r="Z54" s="200"/>
      <c r="AA54" s="200"/>
    </row>
    <row r="55" spans="2:27" ht="12" hidden="1" customHeight="1">
      <c r="M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</row>
    <row r="56" spans="2:27" ht="12" hidden="1" customHeight="1">
      <c r="M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</row>
    <row r="57" spans="2:27" hidden="1">
      <c r="B57" s="121" t="str">
        <f>"Resumo dos planos táticos - "&amp;Referência!D9</f>
        <v xml:space="preserve">Resumo dos planos táticos - </v>
      </c>
      <c r="M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</row>
    <row r="58" spans="2:27" ht="12" hidden="1" customHeight="1">
      <c r="M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</row>
    <row r="59" spans="2:27" ht="12" hidden="1" customHeight="1">
      <c r="M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</row>
    <row r="60" spans="2:27" ht="12" hidden="1" customHeight="1">
      <c r="M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</row>
    <row r="61" spans="2:27" ht="12" hidden="1" customHeight="1">
      <c r="M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</row>
    <row r="62" spans="2:27" ht="12" hidden="1" customHeight="1">
      <c r="M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</row>
    <row r="63" spans="2:27" ht="12" hidden="1" customHeight="1">
      <c r="M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</row>
    <row r="64" spans="2:27" ht="12" hidden="1" customHeight="1">
      <c r="M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</row>
    <row r="65" spans="2:27" ht="12" hidden="1" customHeight="1">
      <c r="M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</row>
    <row r="66" spans="2:27" ht="12" hidden="1" customHeight="1">
      <c r="M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</row>
    <row r="67" spans="2:27" ht="12" hidden="1" customHeight="1">
      <c r="M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</row>
    <row r="68" spans="2:27" ht="12" hidden="1" customHeight="1">
      <c r="M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</row>
    <row r="69" spans="2:27" ht="12" hidden="1" customHeight="1">
      <c r="C69" s="166"/>
      <c r="D69" s="166"/>
      <c r="E69" s="166"/>
      <c r="M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</row>
    <row r="70" spans="2:27" ht="12" hidden="1" customHeight="1">
      <c r="B70" s="166"/>
      <c r="C70" s="166"/>
      <c r="D70" s="166"/>
      <c r="E70" s="166"/>
      <c r="F70" s="166"/>
      <c r="M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</row>
    <row r="71" spans="2:27" ht="12" hidden="1" customHeight="1">
      <c r="B71" s="166"/>
      <c r="C71" s="166"/>
      <c r="D71" s="199"/>
      <c r="E71" s="199"/>
      <c r="F71" s="166"/>
      <c r="M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</row>
    <row r="72" spans="2:27" ht="12" hidden="1" customHeight="1">
      <c r="B72" s="166"/>
      <c r="C72" s="166"/>
      <c r="D72" s="199"/>
      <c r="E72" s="199"/>
      <c r="F72" s="199"/>
      <c r="G72" s="161"/>
      <c r="H72" s="161"/>
      <c r="M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</row>
    <row r="73" spans="2:27" ht="12" hidden="1" customHeight="1">
      <c r="B73" s="166"/>
      <c r="C73" s="166"/>
      <c r="D73" s="199"/>
      <c r="E73" s="199"/>
      <c r="F73" s="199"/>
      <c r="G73" s="161"/>
      <c r="H73" s="161"/>
      <c r="M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</row>
    <row r="74" spans="2:27" ht="12" hidden="1" customHeight="1">
      <c r="B74" s="166"/>
      <c r="C74" s="166"/>
      <c r="D74" s="199"/>
      <c r="E74" s="199"/>
      <c r="F74" s="199"/>
      <c r="G74" s="161"/>
      <c r="H74" s="161"/>
      <c r="M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</row>
    <row r="75" spans="2:27" ht="12" hidden="1" customHeight="1">
      <c r="B75" s="166"/>
      <c r="C75" s="166"/>
      <c r="D75" s="199"/>
      <c r="E75" s="199"/>
      <c r="F75" s="199"/>
      <c r="G75" s="161"/>
      <c r="H75" s="161"/>
      <c r="M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</row>
    <row r="76" spans="2:27" ht="12" hidden="1" customHeight="1">
      <c r="B76" s="166"/>
      <c r="C76" s="166"/>
      <c r="D76" s="199"/>
      <c r="E76" s="199"/>
      <c r="F76" s="199"/>
      <c r="G76" s="161"/>
      <c r="H76" s="161"/>
      <c r="M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</row>
    <row r="77" spans="2:27" ht="12" hidden="1" customHeight="1">
      <c r="B77" s="166"/>
      <c r="C77" s="166"/>
      <c r="D77" s="199"/>
      <c r="E77" s="199"/>
      <c r="F77" s="199"/>
      <c r="G77" s="161"/>
      <c r="H77" s="161"/>
      <c r="M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</row>
    <row r="78" spans="2:27" ht="12" hidden="1" customHeight="1">
      <c r="B78" s="166"/>
      <c r="C78" s="166"/>
      <c r="D78" s="199"/>
      <c r="E78" s="199"/>
      <c r="F78" s="199"/>
      <c r="G78" s="161"/>
      <c r="H78" s="161"/>
      <c r="M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</row>
    <row r="79" spans="2:27" ht="12" hidden="1" customHeight="1">
      <c r="B79" s="166"/>
      <c r="C79" s="166"/>
      <c r="D79" s="199"/>
      <c r="E79" s="199"/>
      <c r="F79" s="199"/>
      <c r="G79" s="161"/>
      <c r="H79" s="161"/>
      <c r="M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</row>
    <row r="80" spans="2:27" ht="12" hidden="1" customHeight="1">
      <c r="B80" s="166"/>
      <c r="C80" s="166"/>
      <c r="D80" s="199"/>
      <c r="E80" s="199"/>
      <c r="F80" s="199"/>
      <c r="G80" s="161"/>
      <c r="H80" s="161"/>
      <c r="M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</row>
    <row r="81" spans="2:27" ht="12" hidden="1" customHeight="1">
      <c r="B81" s="166"/>
      <c r="C81" s="166"/>
      <c r="D81" s="199"/>
      <c r="E81" s="199"/>
      <c r="F81" s="199"/>
      <c r="G81" s="161"/>
      <c r="H81" s="161"/>
      <c r="M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</row>
    <row r="82" spans="2:27" ht="12" hidden="1" customHeight="1">
      <c r="B82" s="166"/>
      <c r="C82" s="166"/>
      <c r="D82" s="199"/>
      <c r="E82" s="199"/>
      <c r="F82" s="199"/>
      <c r="G82" s="161"/>
      <c r="H82" s="161"/>
      <c r="M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</row>
    <row r="83" spans="2:27" ht="12" hidden="1" customHeight="1">
      <c r="B83" s="166"/>
      <c r="C83" s="166"/>
      <c r="D83" s="199"/>
      <c r="E83" s="199"/>
      <c r="F83" s="199"/>
      <c r="G83" s="161"/>
      <c r="H83" s="161"/>
      <c r="M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</row>
    <row r="84" spans="2:27" ht="12" hidden="1" customHeight="1">
      <c r="B84" s="166"/>
      <c r="C84" s="166"/>
      <c r="D84" s="199"/>
      <c r="E84" s="199"/>
      <c r="F84" s="199"/>
      <c r="G84" s="161"/>
      <c r="H84" s="161"/>
      <c r="M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</row>
    <row r="85" spans="2:27" ht="12" hidden="1" customHeight="1">
      <c r="B85" s="166"/>
      <c r="C85" s="166"/>
      <c r="D85" s="199"/>
      <c r="E85" s="199"/>
      <c r="F85" s="199"/>
      <c r="G85" s="161"/>
      <c r="H85" s="161"/>
      <c r="M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</row>
    <row r="86" spans="2:27" ht="12" hidden="1" customHeight="1">
      <c r="B86" s="166"/>
      <c r="C86" s="166"/>
      <c r="D86" s="199"/>
      <c r="E86" s="199"/>
      <c r="F86" s="199"/>
      <c r="G86" s="161"/>
      <c r="H86" s="161"/>
      <c r="M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</row>
    <row r="87" spans="2:27" ht="14.25" hidden="1" customHeight="1">
      <c r="B87" s="166"/>
      <c r="C87" s="166"/>
      <c r="D87" s="199"/>
      <c r="E87" s="199"/>
      <c r="F87" s="199"/>
      <c r="G87" s="161"/>
      <c r="H87" s="161"/>
      <c r="M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</row>
    <row r="88" spans="2:27" ht="12" hidden="1" customHeight="1">
      <c r="B88" s="166"/>
      <c r="C88" s="166"/>
      <c r="D88" s="199"/>
      <c r="E88" s="199"/>
      <c r="F88" s="199"/>
      <c r="G88" s="161"/>
      <c r="H88" s="161"/>
      <c r="M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</row>
    <row r="89" spans="2:27" ht="12" hidden="1" customHeight="1">
      <c r="B89" s="166"/>
      <c r="C89" s="166"/>
      <c r="D89" s="199"/>
      <c r="E89" s="199"/>
      <c r="F89" s="199"/>
      <c r="G89" s="161"/>
      <c r="H89" s="161"/>
      <c r="M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</row>
    <row r="90" spans="2:27" ht="12" hidden="1" customHeight="1">
      <c r="B90" s="166"/>
      <c r="C90" s="166"/>
      <c r="D90" s="199"/>
      <c r="E90" s="199"/>
      <c r="F90" s="199"/>
      <c r="G90" s="161"/>
      <c r="H90" s="161"/>
      <c r="M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</row>
    <row r="91" spans="2:27" ht="12" hidden="1" customHeight="1">
      <c r="B91" s="166"/>
      <c r="C91" s="166"/>
      <c r="D91" s="199"/>
      <c r="E91" s="199"/>
      <c r="F91" s="199"/>
      <c r="G91" s="161"/>
      <c r="H91" s="161"/>
      <c r="M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</row>
    <row r="92" spans="2:27" ht="12" hidden="1" customHeight="1">
      <c r="B92" s="166"/>
      <c r="C92" s="166"/>
      <c r="D92" s="199"/>
      <c r="E92" s="199"/>
      <c r="F92" s="199"/>
      <c r="G92" s="161"/>
      <c r="H92" s="161"/>
      <c r="M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</row>
    <row r="93" spans="2:27" ht="12" hidden="1" customHeight="1">
      <c r="B93" s="166"/>
      <c r="C93" s="166"/>
      <c r="D93" s="199"/>
      <c r="E93" s="199"/>
      <c r="F93" s="199"/>
      <c r="G93" s="161"/>
      <c r="H93" s="161"/>
      <c r="M93" s="200"/>
      <c r="N93" s="214"/>
      <c r="O93" s="200"/>
      <c r="P93" s="200"/>
      <c r="Q93" s="200"/>
      <c r="R93" s="214"/>
      <c r="S93" s="200"/>
      <c r="T93" s="200"/>
      <c r="U93" s="214"/>
      <c r="V93" s="200"/>
      <c r="W93" s="200"/>
      <c r="X93" s="214"/>
      <c r="Y93" s="200"/>
      <c r="Z93" s="200"/>
      <c r="AA93" s="200"/>
    </row>
    <row r="94" spans="2:27" ht="12" hidden="1" customHeight="1">
      <c r="B94" s="166"/>
      <c r="C94" s="166"/>
      <c r="D94" s="199"/>
      <c r="E94" s="199"/>
      <c r="F94" s="199"/>
      <c r="G94" s="161"/>
      <c r="H94" s="161"/>
      <c r="M94" s="215"/>
      <c r="O94" s="200"/>
      <c r="P94" s="200"/>
      <c r="Q94" s="215"/>
      <c r="R94" s="200"/>
      <c r="S94" s="200"/>
      <c r="T94" s="215"/>
      <c r="U94" s="200"/>
      <c r="V94" s="200"/>
      <c r="W94" s="215"/>
      <c r="X94" s="200"/>
      <c r="Y94" s="200"/>
      <c r="Z94" s="200"/>
      <c r="AA94" s="200"/>
    </row>
    <row r="95" spans="2:27" hidden="1">
      <c r="B95" s="166"/>
      <c r="C95" s="166"/>
      <c r="D95" s="199"/>
      <c r="E95" s="199"/>
      <c r="F95" s="199"/>
      <c r="G95" s="161"/>
      <c r="H95" s="161"/>
      <c r="M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</row>
    <row r="96" spans="2:27" hidden="1">
      <c r="B96" s="166"/>
      <c r="C96" s="166"/>
      <c r="D96" s="199"/>
      <c r="E96" s="199"/>
      <c r="F96" s="199"/>
      <c r="G96" s="161"/>
      <c r="H96" s="161"/>
      <c r="M96" s="200" t="s">
        <v>148</v>
      </c>
      <c r="N96" s="200">
        <f>B33</f>
        <v>0.99999999999999989</v>
      </c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</row>
    <row r="97" spans="2:31" hidden="1">
      <c r="B97" s="166"/>
      <c r="C97" s="166"/>
      <c r="D97" s="199"/>
      <c r="E97" s="199"/>
      <c r="F97" s="199"/>
      <c r="G97" s="161"/>
      <c r="H97" s="161"/>
      <c r="M97" s="200"/>
      <c r="O97" s="200">
        <f>Referência!D7</f>
        <v>0</v>
      </c>
      <c r="P97" s="200"/>
      <c r="Q97" s="200">
        <f>Referência!D8</f>
        <v>0</v>
      </c>
      <c r="R97" s="200">
        <f>Referência!D9</f>
        <v>0</v>
      </c>
      <c r="S97" s="200">
        <f>Referência!D10</f>
        <v>0</v>
      </c>
      <c r="T97" s="200">
        <f>Referência!D11</f>
        <v>0</v>
      </c>
      <c r="U97" s="200">
        <f>Referência!D12</f>
        <v>0</v>
      </c>
      <c r="V97" s="200">
        <f>Referência!D13</f>
        <v>0</v>
      </c>
      <c r="W97" s="200">
        <f>Referência!D14</f>
        <v>0</v>
      </c>
      <c r="X97" s="200" t="str">
        <f>Referência!D15</f>
        <v>Miscelânea</v>
      </c>
      <c r="Y97" s="200"/>
      <c r="Z97" s="200"/>
      <c r="AA97" s="200"/>
    </row>
    <row r="98" spans="2:31" ht="13" hidden="1" thickBot="1">
      <c r="B98" s="166"/>
      <c r="C98" s="166"/>
      <c r="D98" s="199"/>
      <c r="E98" s="199"/>
      <c r="F98" s="199"/>
      <c r="G98" s="161"/>
      <c r="H98" s="161"/>
    </row>
    <row r="99" spans="2:31" ht="13" hidden="1" thickBot="1">
      <c r="B99" s="166"/>
      <c r="C99" s="166"/>
      <c r="D99" s="199"/>
      <c r="E99" s="199"/>
      <c r="F99" s="199"/>
      <c r="G99" s="161"/>
      <c r="H99" s="161"/>
      <c r="M99" s="347" t="s">
        <v>103</v>
      </c>
      <c r="N99" s="348" t="s">
        <v>15</v>
      </c>
      <c r="O99" s="199" t="s">
        <v>16</v>
      </c>
      <c r="Q99" s="199" t="s">
        <v>17</v>
      </c>
      <c r="R99" s="199" t="s">
        <v>18</v>
      </c>
      <c r="S99" s="199" t="s">
        <v>19</v>
      </c>
      <c r="T99" s="199" t="s">
        <v>20</v>
      </c>
      <c r="U99" s="199" t="s">
        <v>21</v>
      </c>
      <c r="V99" s="199" t="s">
        <v>22</v>
      </c>
      <c r="W99" s="199" t="s">
        <v>23</v>
      </c>
      <c r="X99" s="199" t="s">
        <v>24</v>
      </c>
      <c r="Y99" s="199" t="s">
        <v>25</v>
      </c>
      <c r="Z99" s="199" t="s">
        <v>26</v>
      </c>
      <c r="AA99" s="199" t="s">
        <v>29</v>
      </c>
      <c r="AC99" s="199">
        <f>'c4a1'!O51</f>
        <v>0</v>
      </c>
      <c r="AE99" s="199">
        <f>'c4a1'!O51</f>
        <v>0</v>
      </c>
    </row>
    <row r="100" spans="2:31" hidden="1">
      <c r="B100" s="166"/>
      <c r="C100" s="166"/>
      <c r="D100" s="199"/>
      <c r="E100" s="199"/>
      <c r="F100" s="199"/>
      <c r="G100" s="161"/>
      <c r="H100" s="161"/>
      <c r="L100" s="199" t="s">
        <v>182</v>
      </c>
      <c r="M100" s="216">
        <f>'c4a1'!H3</f>
        <v>0</v>
      </c>
      <c r="N100" s="200">
        <f>'c4a1'!C54</f>
        <v>0</v>
      </c>
      <c r="O100" s="349">
        <f>'c4a1'!D54</f>
        <v>0</v>
      </c>
      <c r="P100" s="349"/>
      <c r="Q100" s="349">
        <f>'c4a1'!E54</f>
        <v>0</v>
      </c>
      <c r="R100" s="349">
        <f>'c4a1'!F54</f>
        <v>0</v>
      </c>
      <c r="S100" s="349">
        <f>'c4a1'!G54</f>
        <v>0</v>
      </c>
      <c r="T100" s="349">
        <f>'c4a1'!H54</f>
        <v>0</v>
      </c>
      <c r="U100" s="349">
        <f>'c4a1'!I54</f>
        <v>0</v>
      </c>
      <c r="V100" s="349">
        <f>'c4a1'!J54</f>
        <v>0</v>
      </c>
      <c r="W100" s="349">
        <f>'c4a1'!K54</f>
        <v>0</v>
      </c>
      <c r="X100" s="349">
        <f>'c4a1'!L54</f>
        <v>0</v>
      </c>
      <c r="Y100" s="349">
        <f>'c4a1'!M54</f>
        <v>0</v>
      </c>
      <c r="Z100" s="217">
        <f>'c4a1'!N54</f>
        <v>0</v>
      </c>
      <c r="AA100" s="217">
        <f>'c4a1'!O54</f>
        <v>0</v>
      </c>
      <c r="AB100" s="217"/>
      <c r="AC100" s="217">
        <f>AA100</f>
        <v>0</v>
      </c>
      <c r="AD100" s="217">
        <f>AE99</f>
        <v>0</v>
      </c>
      <c r="AE100" s="218">
        <f>AC99+AC100</f>
        <v>0</v>
      </c>
    </row>
    <row r="101" spans="2:31" hidden="1">
      <c r="B101" s="166"/>
      <c r="C101" s="166"/>
      <c r="D101" s="199"/>
      <c r="E101" s="199"/>
      <c r="F101" s="199"/>
      <c r="G101" s="161"/>
      <c r="H101" s="161"/>
      <c r="L101" s="199" t="s">
        <v>183</v>
      </c>
      <c r="M101" s="219">
        <f>'c4a2'!H3</f>
        <v>0</v>
      </c>
      <c r="N101" s="200">
        <f>'c4a2'!C54</f>
        <v>0</v>
      </c>
      <c r="O101" s="350">
        <f>'c4a2'!D54</f>
        <v>0</v>
      </c>
      <c r="P101" s="350"/>
      <c r="Q101" s="350">
        <f>'c4a2'!E54</f>
        <v>0</v>
      </c>
      <c r="R101" s="350">
        <f>'c4a2'!F54</f>
        <v>0</v>
      </c>
      <c r="S101" s="350">
        <f>'c4a2'!G54</f>
        <v>0</v>
      </c>
      <c r="T101" s="350">
        <f>'c4a2'!H54</f>
        <v>0</v>
      </c>
      <c r="U101" s="350">
        <f>'c4a2'!I54</f>
        <v>0</v>
      </c>
      <c r="V101" s="350">
        <f>'c4a2'!J54</f>
        <v>0</v>
      </c>
      <c r="W101" s="350">
        <f>'c4a2'!K54</f>
        <v>0</v>
      </c>
      <c r="X101" s="350">
        <f>'c4a2'!L54</f>
        <v>0</v>
      </c>
      <c r="Y101" s="350">
        <f>'c4a2'!M54</f>
        <v>0</v>
      </c>
      <c r="Z101" s="200">
        <f>'c4a2'!N54</f>
        <v>0</v>
      </c>
      <c r="AA101" s="200">
        <f>'c4a2'!O54</f>
        <v>0</v>
      </c>
      <c r="AB101" s="220"/>
      <c r="AC101" s="200">
        <f t="shared" ref="AC101:AC108" si="6">AA101</f>
        <v>0</v>
      </c>
      <c r="AD101" s="200">
        <f>AC99+AC100</f>
        <v>0</v>
      </c>
      <c r="AE101" s="221">
        <f t="shared" ref="AE101:AE109" si="7">AE100+AC101</f>
        <v>0</v>
      </c>
    </row>
    <row r="102" spans="2:31" hidden="1">
      <c r="B102" s="166"/>
      <c r="C102" s="166"/>
      <c r="D102" s="199"/>
      <c r="E102" s="199"/>
      <c r="F102" s="199"/>
      <c r="G102" s="161"/>
      <c r="H102" s="161"/>
      <c r="L102" s="199" t="s">
        <v>184</v>
      </c>
      <c r="M102" s="219">
        <f>'c4a3'!H3</f>
        <v>0</v>
      </c>
      <c r="N102" s="222">
        <f>'c4a3'!C54</f>
        <v>0</v>
      </c>
      <c r="O102" s="222">
        <f>'c4a3'!D54</f>
        <v>0</v>
      </c>
      <c r="P102" s="222"/>
      <c r="Q102" s="222">
        <f>'c4a3'!E54</f>
        <v>0</v>
      </c>
      <c r="R102" s="222">
        <f>'c4a3'!F54</f>
        <v>0</v>
      </c>
      <c r="S102" s="222">
        <f>'c4a3'!G54</f>
        <v>0</v>
      </c>
      <c r="T102" s="222">
        <f>'c4a3'!H54</f>
        <v>0</v>
      </c>
      <c r="U102" s="222">
        <f>'c4a3'!I54</f>
        <v>0</v>
      </c>
      <c r="V102" s="222">
        <f>'c4a3'!J54</f>
        <v>0</v>
      </c>
      <c r="W102" s="222">
        <f>'c4a3'!K54</f>
        <v>0</v>
      </c>
      <c r="X102" s="222">
        <f>'c4a3'!L54</f>
        <v>0</v>
      </c>
      <c r="Y102" s="222">
        <f>'c4a3'!M54</f>
        <v>0</v>
      </c>
      <c r="Z102" s="222">
        <f>'c4a3'!N54</f>
        <v>0</v>
      </c>
      <c r="AA102" s="200">
        <f>'c4a3'!O54</f>
        <v>0</v>
      </c>
      <c r="AB102" s="220"/>
      <c r="AC102" s="223">
        <f t="shared" si="6"/>
        <v>0</v>
      </c>
      <c r="AD102" s="224">
        <f t="shared" ref="AD102:AD109" si="8">AD101+AC101</f>
        <v>0</v>
      </c>
      <c r="AE102" s="351">
        <f t="shared" si="7"/>
        <v>0</v>
      </c>
    </row>
    <row r="103" spans="2:31" hidden="1">
      <c r="B103" s="166"/>
      <c r="C103" s="166"/>
      <c r="D103" s="199"/>
      <c r="E103" s="199"/>
      <c r="F103" s="199"/>
      <c r="G103" s="161"/>
      <c r="H103" s="161"/>
      <c r="L103" s="199" t="s">
        <v>185</v>
      </c>
      <c r="M103" s="219">
        <f>'c4a4'!H3</f>
        <v>0</v>
      </c>
      <c r="N103" s="225">
        <f>'c4a4'!C54</f>
        <v>0</v>
      </c>
      <c r="O103" s="225">
        <f>'c4a4'!D54</f>
        <v>0</v>
      </c>
      <c r="P103" s="225"/>
      <c r="Q103" s="225">
        <f>'c4a4'!E54</f>
        <v>0</v>
      </c>
      <c r="R103" s="225">
        <f>'c4a4'!F54</f>
        <v>0</v>
      </c>
      <c r="S103" s="225">
        <f>'c4a4'!G54</f>
        <v>0</v>
      </c>
      <c r="T103" s="225">
        <f>'c4a4'!H54</f>
        <v>0</v>
      </c>
      <c r="U103" s="225">
        <f>'c4a4'!I54</f>
        <v>0</v>
      </c>
      <c r="V103" s="225">
        <f>'c4a4'!J54</f>
        <v>0</v>
      </c>
      <c r="W103" s="225">
        <f>'c4a4'!K54</f>
        <v>0</v>
      </c>
      <c r="X103" s="225">
        <f>'c4a4'!L54</f>
        <v>0</v>
      </c>
      <c r="Y103" s="225">
        <f>'c4a4'!M54</f>
        <v>0</v>
      </c>
      <c r="Z103" s="225">
        <f>'c4a4'!N54</f>
        <v>0</v>
      </c>
      <c r="AA103" s="225">
        <f>'c4a4'!O54</f>
        <v>0</v>
      </c>
      <c r="AB103" s="220"/>
      <c r="AC103" s="223">
        <f t="shared" si="6"/>
        <v>0</v>
      </c>
      <c r="AD103" s="224">
        <f t="shared" si="8"/>
        <v>0</v>
      </c>
      <c r="AE103" s="226">
        <f t="shared" si="7"/>
        <v>0</v>
      </c>
    </row>
    <row r="104" spans="2:31" hidden="1">
      <c r="B104" s="166"/>
      <c r="C104" s="166"/>
      <c r="D104" s="199"/>
      <c r="E104" s="199"/>
      <c r="F104" s="199"/>
      <c r="G104" s="161"/>
      <c r="H104" s="161"/>
      <c r="L104" s="199" t="s">
        <v>186</v>
      </c>
      <c r="M104" s="219">
        <f>'c4a5'!H3</f>
        <v>0</v>
      </c>
      <c r="N104" s="225">
        <f>'c4a5'!C54</f>
        <v>0</v>
      </c>
      <c r="O104" s="225">
        <f>'c4a5'!D54</f>
        <v>0</v>
      </c>
      <c r="P104" s="225"/>
      <c r="Q104" s="225">
        <f>'c4a5'!E54</f>
        <v>0</v>
      </c>
      <c r="R104" s="225">
        <f>'c4a5'!F54</f>
        <v>0</v>
      </c>
      <c r="S104" s="225">
        <f>'c4a5'!G54</f>
        <v>0</v>
      </c>
      <c r="T104" s="225">
        <f>'c4a5'!H54</f>
        <v>0</v>
      </c>
      <c r="U104" s="225">
        <f>'c4a5'!I54</f>
        <v>0</v>
      </c>
      <c r="V104" s="225">
        <f>'c4a5'!J54</f>
        <v>0</v>
      </c>
      <c r="W104" s="225">
        <f>'c4a5'!K54</f>
        <v>0</v>
      </c>
      <c r="X104" s="225">
        <f>'c4a5'!L54</f>
        <v>0</v>
      </c>
      <c r="Y104" s="225">
        <f>'c4a5'!M54</f>
        <v>0</v>
      </c>
      <c r="Z104" s="225">
        <f>'c4a5'!N54</f>
        <v>0</v>
      </c>
      <c r="AA104" s="225">
        <f>'c4a5'!O54</f>
        <v>0</v>
      </c>
      <c r="AB104" s="220"/>
      <c r="AC104" s="223">
        <f t="shared" si="6"/>
        <v>0</v>
      </c>
      <c r="AD104" s="224">
        <f t="shared" si="8"/>
        <v>0</v>
      </c>
      <c r="AE104" s="226">
        <f t="shared" si="7"/>
        <v>0</v>
      </c>
    </row>
    <row r="105" spans="2:31" hidden="1">
      <c r="B105" s="166"/>
      <c r="C105" s="166"/>
      <c r="D105" s="199"/>
      <c r="E105" s="199"/>
      <c r="F105" s="199"/>
      <c r="G105" s="161"/>
      <c r="H105" s="161"/>
      <c r="L105" s="199" t="s">
        <v>187</v>
      </c>
      <c r="M105" s="219">
        <f>'c4a6'!H3</f>
        <v>0</v>
      </c>
      <c r="N105" s="225">
        <f>'c4a6'!C54</f>
        <v>0</v>
      </c>
      <c r="O105" s="225">
        <f>'c4a6'!D54</f>
        <v>0</v>
      </c>
      <c r="P105" s="225"/>
      <c r="Q105" s="225">
        <f>'c4a6'!E54</f>
        <v>0</v>
      </c>
      <c r="R105" s="225">
        <f>'c4a6'!F54</f>
        <v>0</v>
      </c>
      <c r="S105" s="225">
        <f>'c4a6'!G54</f>
        <v>0</v>
      </c>
      <c r="T105" s="225">
        <f>'c4a6'!H54</f>
        <v>0</v>
      </c>
      <c r="U105" s="225">
        <f>'c4a6'!I54</f>
        <v>0</v>
      </c>
      <c r="V105" s="225">
        <f>'c4a6'!J54</f>
        <v>0</v>
      </c>
      <c r="W105" s="225">
        <f>'c4a6'!K54</f>
        <v>0</v>
      </c>
      <c r="X105" s="225">
        <f>'c4a6'!L54</f>
        <v>0</v>
      </c>
      <c r="Y105" s="225">
        <f>'c4a6'!M54</f>
        <v>0</v>
      </c>
      <c r="Z105" s="225">
        <f>'c4a6'!N54</f>
        <v>0</v>
      </c>
      <c r="AA105" s="225">
        <f>'c4a6'!O54</f>
        <v>0</v>
      </c>
      <c r="AB105" s="220"/>
      <c r="AC105" s="223">
        <f t="shared" si="6"/>
        <v>0</v>
      </c>
      <c r="AD105" s="224">
        <f t="shared" si="8"/>
        <v>0</v>
      </c>
      <c r="AE105" s="226">
        <f t="shared" si="7"/>
        <v>0</v>
      </c>
    </row>
    <row r="106" spans="2:31" hidden="1">
      <c r="B106" s="166"/>
      <c r="C106" s="166"/>
      <c r="D106" s="199"/>
      <c r="E106" s="199"/>
      <c r="F106" s="199"/>
      <c r="G106" s="161"/>
      <c r="H106" s="161"/>
      <c r="L106" s="199" t="s">
        <v>188</v>
      </c>
      <c r="M106" s="219">
        <f>'c4a7'!H3</f>
        <v>0</v>
      </c>
      <c r="N106" s="225">
        <f>'c4a7'!C54</f>
        <v>0</v>
      </c>
      <c r="O106" s="225">
        <f>'c4a7'!D54</f>
        <v>0</v>
      </c>
      <c r="P106" s="225"/>
      <c r="Q106" s="225">
        <f>'c4a7'!E54</f>
        <v>0</v>
      </c>
      <c r="R106" s="225">
        <f>'c4a7'!F54</f>
        <v>0</v>
      </c>
      <c r="S106" s="225">
        <f>'c4a7'!G54</f>
        <v>0</v>
      </c>
      <c r="T106" s="225">
        <f>'c4a7'!H54</f>
        <v>0</v>
      </c>
      <c r="U106" s="225">
        <f>'c4a7'!I54</f>
        <v>0</v>
      </c>
      <c r="V106" s="225">
        <f>'c4a7'!J54</f>
        <v>0</v>
      </c>
      <c r="W106" s="225">
        <f>'c4a7'!K54</f>
        <v>0</v>
      </c>
      <c r="X106" s="225">
        <f>'c4a7'!L54</f>
        <v>0</v>
      </c>
      <c r="Y106" s="225">
        <f>'c4a7'!M54</f>
        <v>0</v>
      </c>
      <c r="Z106" s="225">
        <f>'c4a7'!N54</f>
        <v>0</v>
      </c>
      <c r="AA106" s="225">
        <f>'c4a7'!O54</f>
        <v>0</v>
      </c>
      <c r="AB106" s="220"/>
      <c r="AC106" s="223">
        <f t="shared" si="6"/>
        <v>0</v>
      </c>
      <c r="AD106" s="224">
        <f t="shared" si="8"/>
        <v>0</v>
      </c>
      <c r="AE106" s="226">
        <f t="shared" si="7"/>
        <v>0</v>
      </c>
    </row>
    <row r="107" spans="2:31" hidden="1">
      <c r="B107" s="166"/>
      <c r="C107" s="166"/>
      <c r="D107" s="199"/>
      <c r="E107" s="199"/>
      <c r="F107" s="199"/>
      <c r="G107" s="161"/>
      <c r="H107" s="161"/>
      <c r="L107" s="199" t="s">
        <v>189</v>
      </c>
      <c r="M107" s="219">
        <f>'c4a8'!H3</f>
        <v>0</v>
      </c>
      <c r="N107" s="225">
        <f>'c4a8'!C54</f>
        <v>0</v>
      </c>
      <c r="O107" s="225">
        <f>'c4a8'!D54</f>
        <v>0</v>
      </c>
      <c r="P107" s="225"/>
      <c r="Q107" s="225">
        <f>'c4a8'!E54</f>
        <v>0</v>
      </c>
      <c r="R107" s="225">
        <f>'c4a8'!F54</f>
        <v>0</v>
      </c>
      <c r="S107" s="225">
        <f>'c4a8'!G54</f>
        <v>0</v>
      </c>
      <c r="T107" s="225">
        <f>'c4a8'!H54</f>
        <v>0</v>
      </c>
      <c r="U107" s="225">
        <f>'c4a8'!I54</f>
        <v>0</v>
      </c>
      <c r="V107" s="225">
        <f>'c4a8'!J54</f>
        <v>0</v>
      </c>
      <c r="W107" s="225">
        <f>'c4a8'!K54</f>
        <v>0</v>
      </c>
      <c r="X107" s="225">
        <f>'c4a8'!L54</f>
        <v>0</v>
      </c>
      <c r="Y107" s="225">
        <f>'c4a8'!M54</f>
        <v>0</v>
      </c>
      <c r="Z107" s="225">
        <f>'c4a8'!N54</f>
        <v>0</v>
      </c>
      <c r="AA107" s="225">
        <f>'c4a8'!O54</f>
        <v>0</v>
      </c>
      <c r="AB107" s="220"/>
      <c r="AC107" s="223">
        <f t="shared" si="6"/>
        <v>0</v>
      </c>
      <c r="AD107" s="224">
        <f t="shared" si="8"/>
        <v>0</v>
      </c>
      <c r="AE107" s="226">
        <f t="shared" si="7"/>
        <v>0</v>
      </c>
    </row>
    <row r="108" spans="2:31" hidden="1">
      <c r="B108" s="166"/>
      <c r="C108" s="166"/>
      <c r="D108" s="199"/>
      <c r="E108" s="199"/>
      <c r="F108" s="199"/>
      <c r="G108" s="161"/>
      <c r="H108" s="161"/>
      <c r="L108" s="199" t="s">
        <v>190</v>
      </c>
      <c r="M108" s="219">
        <f>'c4a9'!H3</f>
        <v>0</v>
      </c>
      <c r="N108" s="225">
        <f>'c4a9'!C54</f>
        <v>0</v>
      </c>
      <c r="O108" s="225">
        <f>'c4a9'!D54</f>
        <v>0</v>
      </c>
      <c r="P108" s="225"/>
      <c r="Q108" s="225">
        <f>'c4a9'!E54</f>
        <v>0</v>
      </c>
      <c r="R108" s="225">
        <f>'c4a9'!F54</f>
        <v>0</v>
      </c>
      <c r="S108" s="225">
        <f>'c4a9'!G54</f>
        <v>0</v>
      </c>
      <c r="T108" s="225">
        <f>'c4a9'!H54</f>
        <v>0</v>
      </c>
      <c r="U108" s="225">
        <f>'c4a9'!I54</f>
        <v>0</v>
      </c>
      <c r="V108" s="225">
        <f>'c4a9'!J54</f>
        <v>0</v>
      </c>
      <c r="W108" s="225">
        <f>'c4a9'!K54</f>
        <v>0</v>
      </c>
      <c r="X108" s="225">
        <f>'c4a9'!L54</f>
        <v>0</v>
      </c>
      <c r="Y108" s="225">
        <f>'c4a9'!M54</f>
        <v>0</v>
      </c>
      <c r="Z108" s="225">
        <f>'c4a9'!N54</f>
        <v>0</v>
      </c>
      <c r="AA108" s="225">
        <f>'c4a9'!O54</f>
        <v>0</v>
      </c>
      <c r="AB108" s="220"/>
      <c r="AC108" s="223">
        <f t="shared" si="6"/>
        <v>0</v>
      </c>
      <c r="AD108" s="224">
        <f t="shared" si="8"/>
        <v>0</v>
      </c>
      <c r="AE108" s="226">
        <f t="shared" si="7"/>
        <v>0</v>
      </c>
    </row>
    <row r="109" spans="2:31" hidden="1">
      <c r="B109" s="166"/>
      <c r="C109" s="166"/>
      <c r="D109" s="199"/>
      <c r="E109" s="199"/>
      <c r="F109" s="199"/>
      <c r="G109" s="161"/>
      <c r="H109" s="161"/>
      <c r="L109" s="199" t="s">
        <v>191</v>
      </c>
      <c r="M109" s="219">
        <f>'c4a10'!H3</f>
        <v>0</v>
      </c>
      <c r="N109" s="225">
        <f>'c4a10'!C54</f>
        <v>0</v>
      </c>
      <c r="O109" s="225">
        <f>'c4a10'!D54</f>
        <v>0</v>
      </c>
      <c r="P109" s="225"/>
      <c r="Q109" s="225">
        <f>'c4a10'!E54</f>
        <v>0</v>
      </c>
      <c r="R109" s="225">
        <f>'c4a10'!F54</f>
        <v>0</v>
      </c>
      <c r="S109" s="225">
        <f>'c4a10'!G54</f>
        <v>0</v>
      </c>
      <c r="T109" s="225">
        <f>'c4a10'!H54</f>
        <v>0</v>
      </c>
      <c r="U109" s="225">
        <f>'c4a10'!I54</f>
        <v>0</v>
      </c>
      <c r="V109" s="225">
        <f>'c4a10'!J54</f>
        <v>0</v>
      </c>
      <c r="W109" s="225">
        <f>'c4a10'!K54</f>
        <v>0</v>
      </c>
      <c r="X109" s="225">
        <f>'c4a10'!L54</f>
        <v>0</v>
      </c>
      <c r="Y109" s="225">
        <f>'c4a10'!M54</f>
        <v>0</v>
      </c>
      <c r="Z109" s="225">
        <f>'c4a10'!N54</f>
        <v>0</v>
      </c>
      <c r="AA109" s="225">
        <f>'c4a10'!O54</f>
        <v>0</v>
      </c>
      <c r="AB109" s="220"/>
      <c r="AC109" s="223">
        <f>AA109</f>
        <v>0</v>
      </c>
      <c r="AD109" s="224">
        <f t="shared" si="8"/>
        <v>0</v>
      </c>
      <c r="AE109" s="226">
        <f t="shared" si="7"/>
        <v>0</v>
      </c>
    </row>
    <row r="110" spans="2:31" hidden="1">
      <c r="B110" s="166"/>
      <c r="C110" s="166"/>
      <c r="D110" s="199"/>
      <c r="E110" s="199"/>
      <c r="F110" s="199"/>
      <c r="G110" s="161"/>
      <c r="H110" s="161"/>
      <c r="M110" s="219" t="s">
        <v>104</v>
      </c>
      <c r="N110" s="225">
        <f>SUM(N100:N109)</f>
        <v>0</v>
      </c>
      <c r="O110" s="225">
        <f t="shared" ref="O110:AA110" si="9">SUM(O100:O109)</f>
        <v>0</v>
      </c>
      <c r="P110" s="225"/>
      <c r="Q110" s="225">
        <f t="shared" si="9"/>
        <v>0</v>
      </c>
      <c r="R110" s="225">
        <f t="shared" si="9"/>
        <v>0</v>
      </c>
      <c r="S110" s="225">
        <f t="shared" si="9"/>
        <v>0</v>
      </c>
      <c r="T110" s="225">
        <f t="shared" si="9"/>
        <v>0</v>
      </c>
      <c r="U110" s="225">
        <f t="shared" si="9"/>
        <v>0</v>
      </c>
      <c r="V110" s="225">
        <f t="shared" si="9"/>
        <v>0</v>
      </c>
      <c r="W110" s="225">
        <f t="shared" si="9"/>
        <v>0</v>
      </c>
      <c r="X110" s="225">
        <f t="shared" si="9"/>
        <v>0</v>
      </c>
      <c r="Y110" s="225">
        <f t="shared" si="9"/>
        <v>0</v>
      </c>
      <c r="Z110" s="225">
        <f t="shared" si="9"/>
        <v>0</v>
      </c>
      <c r="AA110" s="225">
        <f t="shared" si="9"/>
        <v>0</v>
      </c>
      <c r="AB110" s="220"/>
      <c r="AC110" s="223">
        <f>AD109+AC109</f>
        <v>0</v>
      </c>
      <c r="AD110" s="224"/>
      <c r="AE110" s="226"/>
    </row>
    <row r="111" spans="2:31" hidden="1">
      <c r="B111" s="166"/>
      <c r="C111" s="166"/>
      <c r="D111" s="199"/>
      <c r="E111" s="199"/>
      <c r="F111" s="199"/>
      <c r="G111" s="161"/>
      <c r="H111" s="161"/>
      <c r="M111" s="219" t="s">
        <v>103</v>
      </c>
      <c r="N111" s="225">
        <f>'c4a1'!O51</f>
        <v>0</v>
      </c>
      <c r="O111" s="225"/>
      <c r="P111" s="225"/>
      <c r="Q111" s="225"/>
      <c r="R111" s="225"/>
      <c r="S111" s="225"/>
      <c r="T111" s="225"/>
      <c r="U111" s="225"/>
      <c r="V111" s="225"/>
      <c r="W111" s="225"/>
      <c r="X111" s="225"/>
      <c r="Y111" s="225"/>
      <c r="Z111" s="225"/>
      <c r="AA111" s="225"/>
      <c r="AB111" s="220"/>
      <c r="AC111" s="223"/>
      <c r="AD111" s="224"/>
      <c r="AE111" s="226"/>
    </row>
    <row r="112" spans="2:31" hidden="1">
      <c r="B112" s="166"/>
      <c r="C112" s="166"/>
      <c r="D112" s="199"/>
      <c r="E112" s="199"/>
      <c r="F112" s="199"/>
      <c r="G112" s="161"/>
      <c r="H112" s="161"/>
      <c r="M112" s="219"/>
      <c r="N112" s="225"/>
      <c r="O112" s="225"/>
      <c r="P112" s="225"/>
      <c r="Q112" s="225"/>
      <c r="R112" s="225"/>
      <c r="S112" s="225"/>
      <c r="T112" s="225"/>
      <c r="U112" s="225"/>
      <c r="V112" s="225"/>
      <c r="W112" s="225"/>
      <c r="X112" s="225"/>
      <c r="Y112" s="225"/>
      <c r="Z112" s="225"/>
      <c r="AA112" s="225"/>
      <c r="AB112" s="220"/>
      <c r="AC112" s="223"/>
      <c r="AD112" s="224"/>
      <c r="AE112" s="226"/>
    </row>
    <row r="113" spans="2:33" hidden="1">
      <c r="B113" s="166"/>
      <c r="C113" s="166"/>
      <c r="D113" s="199"/>
      <c r="E113" s="199"/>
      <c r="F113" s="199"/>
      <c r="G113" s="161"/>
      <c r="H113" s="161"/>
      <c r="M113" s="219" t="s">
        <v>103</v>
      </c>
      <c r="N113" s="225"/>
      <c r="O113" s="225">
        <f>R113</f>
        <v>0</v>
      </c>
      <c r="P113" s="225"/>
      <c r="Q113" s="225"/>
      <c r="R113" s="225">
        <f>'c4a1'!O51</f>
        <v>0</v>
      </c>
      <c r="S113" s="225"/>
      <c r="T113" s="225"/>
      <c r="U113" s="225"/>
      <c r="V113" s="225"/>
      <c r="W113" s="225"/>
      <c r="X113" s="225"/>
      <c r="Y113" s="225"/>
      <c r="Z113" s="225"/>
      <c r="AA113" s="225"/>
      <c r="AB113" s="220"/>
      <c r="AC113" s="224"/>
      <c r="AD113" s="224"/>
      <c r="AE113" s="226"/>
    </row>
    <row r="114" spans="2:33" hidden="1">
      <c r="B114" s="166"/>
      <c r="C114" s="166"/>
      <c r="D114" s="199"/>
      <c r="E114" s="199"/>
      <c r="F114" s="199"/>
      <c r="G114" s="161"/>
      <c r="H114" s="161"/>
      <c r="M114" s="219" t="s">
        <v>91</v>
      </c>
      <c r="N114" s="352"/>
      <c r="O114" s="200">
        <f>N110</f>
        <v>0</v>
      </c>
      <c r="P114" s="200"/>
      <c r="Q114" s="200">
        <f>R113</f>
        <v>0</v>
      </c>
      <c r="R114" s="200">
        <f t="shared" ref="R114:R125" si="10">R113+O114</f>
        <v>0</v>
      </c>
      <c r="S114" s="200"/>
      <c r="T114" s="200"/>
      <c r="U114" s="200"/>
      <c r="V114" s="200"/>
      <c r="W114" s="200"/>
      <c r="X114" s="200"/>
      <c r="Y114" s="200"/>
      <c r="Z114" s="200"/>
      <c r="AA114" s="200"/>
      <c r="AB114" s="200"/>
      <c r="AC114" s="200"/>
      <c r="AD114" s="200"/>
      <c r="AE114" s="221"/>
    </row>
    <row r="115" spans="2:33" hidden="1">
      <c r="B115" s="166"/>
      <c r="C115" s="166"/>
      <c r="D115" s="199"/>
      <c r="E115" s="199"/>
      <c r="F115" s="199"/>
      <c r="G115" s="161"/>
      <c r="H115" s="161"/>
      <c r="M115" s="219" t="s">
        <v>92</v>
      </c>
      <c r="O115" s="200">
        <f>O110</f>
        <v>0</v>
      </c>
      <c r="P115" s="200"/>
      <c r="Q115" s="200">
        <f t="shared" ref="Q115:Q125" si="11">R114</f>
        <v>0</v>
      </c>
      <c r="R115" s="200">
        <f t="shared" si="10"/>
        <v>0</v>
      </c>
      <c r="S115" s="200"/>
      <c r="T115" s="200"/>
      <c r="U115" s="200"/>
      <c r="V115" s="200"/>
      <c r="W115" s="200"/>
      <c r="X115" s="200"/>
      <c r="Y115" s="200"/>
      <c r="Z115" s="200"/>
      <c r="AA115" s="200"/>
      <c r="AB115" s="200"/>
      <c r="AC115" s="200"/>
      <c r="AD115" s="200"/>
      <c r="AE115" s="221"/>
    </row>
    <row r="116" spans="2:33" hidden="1">
      <c r="B116" s="166"/>
      <c r="C116" s="166"/>
      <c r="D116" s="199"/>
      <c r="E116" s="199"/>
      <c r="F116" s="199"/>
      <c r="G116" s="161"/>
      <c r="H116" s="161"/>
      <c r="M116" s="219" t="s">
        <v>93</v>
      </c>
      <c r="O116" s="224">
        <f>Q110</f>
        <v>0</v>
      </c>
      <c r="P116" s="224"/>
      <c r="Q116" s="200">
        <f t="shared" si="11"/>
        <v>0</v>
      </c>
      <c r="R116" s="224">
        <f t="shared" si="10"/>
        <v>0</v>
      </c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0"/>
      <c r="AE116" s="221"/>
    </row>
    <row r="117" spans="2:33" hidden="1">
      <c r="B117" s="166"/>
      <c r="C117" s="166"/>
      <c r="D117" s="199"/>
      <c r="E117" s="199"/>
      <c r="F117" s="199"/>
      <c r="G117" s="161"/>
      <c r="H117" s="161"/>
      <c r="M117" s="227" t="s">
        <v>94</v>
      </c>
      <c r="O117" s="225">
        <f>R110</f>
        <v>0</v>
      </c>
      <c r="P117" s="225"/>
      <c r="Q117" s="224">
        <f t="shared" si="11"/>
        <v>0</v>
      </c>
      <c r="R117" s="224">
        <f t="shared" si="10"/>
        <v>0</v>
      </c>
      <c r="S117" s="200"/>
      <c r="T117" s="200"/>
      <c r="U117" s="200"/>
      <c r="V117" s="200"/>
      <c r="W117" s="200"/>
      <c r="X117" s="200"/>
      <c r="Y117" s="200"/>
      <c r="Z117" s="200"/>
      <c r="AA117" s="200"/>
      <c r="AB117" s="200"/>
      <c r="AC117" s="200"/>
      <c r="AD117" s="200"/>
      <c r="AE117" s="221"/>
    </row>
    <row r="118" spans="2:33" hidden="1">
      <c r="B118" s="166"/>
      <c r="C118" s="166"/>
      <c r="D118" s="199"/>
      <c r="E118" s="199"/>
      <c r="F118" s="199"/>
      <c r="G118" s="161"/>
      <c r="H118" s="161"/>
      <c r="M118" s="227" t="s">
        <v>95</v>
      </c>
      <c r="O118" s="225">
        <f>S110</f>
        <v>0</v>
      </c>
      <c r="P118" s="225"/>
      <c r="Q118" s="224">
        <f t="shared" si="11"/>
        <v>0</v>
      </c>
      <c r="R118" s="224">
        <f t="shared" si="10"/>
        <v>0</v>
      </c>
      <c r="S118" s="200"/>
      <c r="T118" s="200"/>
      <c r="U118" s="200"/>
      <c r="V118" s="200"/>
      <c r="W118" s="200"/>
      <c r="X118" s="200"/>
      <c r="Y118" s="200"/>
      <c r="Z118" s="200"/>
      <c r="AA118" s="200"/>
      <c r="AB118" s="200"/>
      <c r="AC118" s="200"/>
      <c r="AD118" s="200"/>
      <c r="AE118" s="221"/>
    </row>
    <row r="119" spans="2:33" hidden="1">
      <c r="B119" s="166"/>
      <c r="C119" s="166"/>
      <c r="D119" s="199"/>
      <c r="E119" s="199"/>
      <c r="F119" s="199"/>
      <c r="G119" s="161"/>
      <c r="H119" s="161"/>
      <c r="M119" s="227" t="s">
        <v>96</v>
      </c>
      <c r="O119" s="225">
        <f>T110</f>
        <v>0</v>
      </c>
      <c r="P119" s="225"/>
      <c r="Q119" s="224">
        <f t="shared" si="11"/>
        <v>0</v>
      </c>
      <c r="R119" s="224">
        <f t="shared" si="10"/>
        <v>0</v>
      </c>
      <c r="S119" s="200"/>
      <c r="T119" s="200"/>
      <c r="U119" s="200"/>
      <c r="V119" s="200"/>
      <c r="W119" s="200"/>
      <c r="X119" s="200"/>
      <c r="Y119" s="200"/>
      <c r="Z119" s="200"/>
      <c r="AA119" s="200"/>
      <c r="AB119" s="200"/>
      <c r="AC119" s="200"/>
      <c r="AD119" s="200"/>
      <c r="AE119" s="221"/>
    </row>
    <row r="120" spans="2:33" hidden="1">
      <c r="B120" s="166"/>
      <c r="C120" s="166"/>
      <c r="D120" s="199"/>
      <c r="E120" s="199"/>
      <c r="F120" s="199"/>
      <c r="G120" s="161"/>
      <c r="H120" s="161"/>
      <c r="M120" s="227" t="s">
        <v>97</v>
      </c>
      <c r="O120" s="225">
        <f>U110</f>
        <v>0</v>
      </c>
      <c r="P120" s="225"/>
      <c r="Q120" s="224">
        <f t="shared" si="11"/>
        <v>0</v>
      </c>
      <c r="R120" s="224">
        <f t="shared" si="10"/>
        <v>0</v>
      </c>
      <c r="S120" s="200"/>
      <c r="T120" s="200"/>
      <c r="U120" s="200"/>
      <c r="V120" s="200"/>
      <c r="W120" s="200"/>
      <c r="X120" s="200"/>
      <c r="Y120" s="200"/>
      <c r="Z120" s="200"/>
      <c r="AA120" s="200"/>
      <c r="AB120" s="200"/>
      <c r="AC120" s="200"/>
      <c r="AD120" s="200"/>
      <c r="AE120" s="221"/>
    </row>
    <row r="121" spans="2:33" hidden="1">
      <c r="B121" s="166"/>
      <c r="C121" s="166"/>
      <c r="D121" s="199"/>
      <c r="E121" s="199"/>
      <c r="F121" s="199"/>
      <c r="G121" s="161"/>
      <c r="H121" s="161"/>
      <c r="M121" s="227" t="s">
        <v>98</v>
      </c>
      <c r="O121" s="225">
        <f>V110</f>
        <v>0</v>
      </c>
      <c r="P121" s="225"/>
      <c r="Q121" s="224">
        <f t="shared" si="11"/>
        <v>0</v>
      </c>
      <c r="R121" s="224">
        <f t="shared" si="10"/>
        <v>0</v>
      </c>
      <c r="S121" s="200"/>
      <c r="T121" s="200"/>
      <c r="U121" s="200"/>
      <c r="V121" s="200"/>
      <c r="W121" s="200"/>
      <c r="X121" s="200"/>
      <c r="Y121" s="200"/>
      <c r="Z121" s="200"/>
      <c r="AA121" s="200"/>
      <c r="AB121" s="200"/>
      <c r="AC121" s="200"/>
      <c r="AD121" s="200"/>
      <c r="AE121" s="221"/>
    </row>
    <row r="122" spans="2:33" hidden="1">
      <c r="B122" s="166"/>
      <c r="C122" s="166"/>
      <c r="D122" s="199"/>
      <c r="E122" s="199"/>
      <c r="F122" s="199"/>
      <c r="G122" s="161"/>
      <c r="H122" s="161"/>
      <c r="M122" s="227" t="s">
        <v>99</v>
      </c>
      <c r="O122" s="225">
        <f>W110</f>
        <v>0</v>
      </c>
      <c r="P122" s="225"/>
      <c r="Q122" s="224">
        <f t="shared" si="11"/>
        <v>0</v>
      </c>
      <c r="R122" s="224">
        <f t="shared" si="10"/>
        <v>0</v>
      </c>
      <c r="S122" s="200"/>
      <c r="T122" s="200"/>
      <c r="U122" s="200"/>
      <c r="V122" s="200"/>
      <c r="W122" s="200"/>
      <c r="X122" s="200"/>
      <c r="Y122" s="200"/>
      <c r="Z122" s="200"/>
      <c r="AA122" s="200"/>
      <c r="AB122" s="200"/>
      <c r="AC122" s="200"/>
      <c r="AD122" s="200"/>
      <c r="AE122" s="221"/>
    </row>
    <row r="123" spans="2:33" hidden="1">
      <c r="B123" s="166"/>
      <c r="C123" s="166"/>
      <c r="D123" s="199"/>
      <c r="E123" s="199"/>
      <c r="F123" s="199"/>
      <c r="G123" s="161"/>
      <c r="H123" s="161"/>
      <c r="M123" s="227" t="s">
        <v>100</v>
      </c>
      <c r="O123" s="225">
        <f>X110</f>
        <v>0</v>
      </c>
      <c r="P123" s="225"/>
      <c r="Q123" s="224">
        <f t="shared" si="11"/>
        <v>0</v>
      </c>
      <c r="R123" s="224">
        <f t="shared" si="10"/>
        <v>0</v>
      </c>
      <c r="S123" s="200"/>
      <c r="T123" s="200"/>
      <c r="U123" s="200"/>
      <c r="V123" s="200"/>
      <c r="W123" s="200"/>
      <c r="X123" s="200"/>
      <c r="Y123" s="200"/>
      <c r="Z123" s="200"/>
      <c r="AA123" s="200"/>
      <c r="AB123" s="200"/>
      <c r="AC123" s="200"/>
      <c r="AD123" s="200"/>
      <c r="AE123" s="221"/>
    </row>
    <row r="124" spans="2:33" hidden="1">
      <c r="B124" s="166"/>
      <c r="C124" s="166"/>
      <c r="D124" s="199"/>
      <c r="E124" s="199"/>
      <c r="F124" s="199"/>
      <c r="G124" s="161"/>
      <c r="H124" s="161"/>
      <c r="M124" s="227" t="s">
        <v>101</v>
      </c>
      <c r="O124" s="225">
        <f>Y110</f>
        <v>0</v>
      </c>
      <c r="P124" s="225"/>
      <c r="Q124" s="224">
        <f t="shared" si="11"/>
        <v>0</v>
      </c>
      <c r="R124" s="224">
        <f t="shared" si="10"/>
        <v>0</v>
      </c>
      <c r="S124" s="200"/>
      <c r="T124" s="200"/>
      <c r="U124" s="200"/>
      <c r="V124" s="200"/>
      <c r="W124" s="200"/>
      <c r="X124" s="200"/>
      <c r="Y124" s="200"/>
      <c r="Z124" s="200"/>
      <c r="AA124" s="200"/>
      <c r="AB124" s="200"/>
      <c r="AC124" s="200"/>
      <c r="AD124" s="200"/>
      <c r="AE124" s="221"/>
    </row>
    <row r="125" spans="2:33" hidden="1">
      <c r="B125" s="166"/>
      <c r="C125" s="166"/>
      <c r="D125" s="199"/>
      <c r="E125" s="199"/>
      <c r="F125" s="199"/>
      <c r="G125" s="161"/>
      <c r="H125" s="161"/>
      <c r="M125" s="227" t="s">
        <v>102</v>
      </c>
      <c r="O125" s="225">
        <f>Z110</f>
        <v>0</v>
      </c>
      <c r="P125" s="225"/>
      <c r="Q125" s="224">
        <f t="shared" si="11"/>
        <v>0</v>
      </c>
      <c r="R125" s="224">
        <f t="shared" si="10"/>
        <v>0</v>
      </c>
      <c r="S125" s="200"/>
      <c r="T125" s="200"/>
      <c r="U125" s="200"/>
      <c r="V125" s="200"/>
      <c r="W125" s="200"/>
      <c r="X125" s="200"/>
      <c r="Y125" s="200"/>
      <c r="Z125" s="200"/>
      <c r="AA125" s="200"/>
      <c r="AB125" s="200"/>
      <c r="AC125" s="200"/>
      <c r="AD125" s="200"/>
      <c r="AE125" s="221"/>
    </row>
    <row r="126" spans="2:33" hidden="1">
      <c r="B126" s="166"/>
      <c r="C126" s="166"/>
      <c r="D126" s="199"/>
      <c r="E126" s="199"/>
      <c r="F126" s="199"/>
      <c r="G126" s="161"/>
      <c r="H126" s="161"/>
      <c r="M126" s="227" t="s">
        <v>104</v>
      </c>
      <c r="O126" s="225">
        <f>O125+Q125</f>
        <v>0</v>
      </c>
      <c r="P126" s="225"/>
      <c r="Q126" s="224"/>
      <c r="R126" s="224"/>
      <c r="S126" s="200"/>
      <c r="T126" s="200"/>
      <c r="U126" s="200"/>
      <c r="V126" s="200"/>
      <c r="W126" s="200"/>
      <c r="X126" s="200"/>
      <c r="Y126" s="200"/>
      <c r="Z126" s="200"/>
      <c r="AA126" s="200"/>
      <c r="AB126" s="200"/>
      <c r="AC126" s="200"/>
      <c r="AD126" s="200" t="s">
        <v>105</v>
      </c>
      <c r="AE126" s="221"/>
    </row>
    <row r="127" spans="2:33" hidden="1">
      <c r="B127" s="166"/>
      <c r="C127" s="166"/>
      <c r="D127" s="199"/>
      <c r="E127" s="199"/>
      <c r="F127" s="199"/>
      <c r="G127" s="161"/>
      <c r="H127" s="161"/>
      <c r="M127" s="227"/>
      <c r="O127" s="225"/>
      <c r="P127" s="225"/>
      <c r="Q127" s="224"/>
      <c r="R127" s="224"/>
      <c r="T127" s="200"/>
      <c r="U127" s="200"/>
      <c r="V127" s="200"/>
      <c r="W127" s="200"/>
      <c r="X127" s="200"/>
      <c r="Y127" s="200"/>
      <c r="Z127" s="200"/>
      <c r="AA127" s="200"/>
      <c r="AB127" s="200"/>
      <c r="AC127" s="200"/>
      <c r="AD127" s="200"/>
      <c r="AE127" s="200"/>
      <c r="AF127" s="221"/>
    </row>
    <row r="128" spans="2:33" hidden="1">
      <c r="B128" s="166"/>
      <c r="C128" s="166"/>
      <c r="D128" s="199"/>
      <c r="E128" s="199"/>
      <c r="F128" s="199"/>
      <c r="G128" s="161"/>
      <c r="H128" s="161"/>
      <c r="M128" s="227"/>
      <c r="O128" s="225"/>
      <c r="P128" s="225"/>
      <c r="Q128" s="224"/>
      <c r="R128" s="224"/>
      <c r="T128" s="200"/>
      <c r="U128" s="200"/>
      <c r="W128" s="200"/>
      <c r="X128" s="200"/>
      <c r="Z128" s="200"/>
      <c r="AA128" s="200"/>
      <c r="AB128" s="200"/>
      <c r="AC128" s="200"/>
      <c r="AD128" s="200"/>
      <c r="AE128" s="200"/>
      <c r="AF128" s="200"/>
      <c r="AG128" s="200"/>
    </row>
    <row r="129" spans="2:39" ht="13" hidden="1" thickBot="1">
      <c r="B129" s="166"/>
      <c r="C129" s="166"/>
      <c r="D129" s="199"/>
      <c r="E129" s="199"/>
      <c r="F129" s="199"/>
      <c r="G129" s="161"/>
      <c r="H129" s="161"/>
      <c r="M129" s="228" t="s">
        <v>108</v>
      </c>
      <c r="O129" s="229"/>
      <c r="P129" s="229"/>
      <c r="Q129" s="230"/>
      <c r="R129" s="230"/>
      <c r="T129" s="230"/>
      <c r="U129" s="230"/>
      <c r="W129" s="230"/>
      <c r="X129" s="230"/>
      <c r="Z129" s="230"/>
      <c r="AA129" s="230"/>
      <c r="AB129" s="230"/>
      <c r="AC129" s="230"/>
      <c r="AD129" s="230"/>
      <c r="AE129" s="230"/>
      <c r="AF129" s="230"/>
      <c r="AG129" s="230"/>
    </row>
    <row r="130" spans="2:39" hidden="1">
      <c r="B130" s="166"/>
      <c r="C130" s="166"/>
      <c r="D130" s="199"/>
      <c r="E130" s="199"/>
      <c r="F130" s="199"/>
      <c r="G130" s="161"/>
      <c r="H130" s="161"/>
    </row>
    <row r="131" spans="2:39" ht="13" hidden="1" thickBot="1">
      <c r="B131" s="166"/>
      <c r="C131" s="166"/>
      <c r="D131" s="199"/>
      <c r="E131" s="199"/>
      <c r="F131" s="199"/>
      <c r="G131" s="161"/>
      <c r="H131" s="161"/>
    </row>
    <row r="132" spans="2:39" hidden="1">
      <c r="B132" s="166"/>
      <c r="C132" s="166"/>
      <c r="D132" s="199"/>
      <c r="E132" s="199"/>
      <c r="F132" s="199"/>
      <c r="G132" s="161"/>
      <c r="H132" s="161"/>
      <c r="M132" s="216"/>
      <c r="N132" s="217"/>
      <c r="O132" s="217"/>
      <c r="Q132" s="217"/>
      <c r="R132" s="217"/>
      <c r="S132" s="217"/>
      <c r="U132" s="217"/>
      <c r="V132" s="217"/>
      <c r="W132" s="217"/>
      <c r="Y132" s="217"/>
      <c r="Z132" s="217"/>
      <c r="AA132" s="217"/>
      <c r="AC132" s="217"/>
      <c r="AD132" s="217"/>
      <c r="AE132" s="217"/>
      <c r="AG132" s="217"/>
      <c r="AH132" s="218"/>
      <c r="AI132" s="217"/>
      <c r="AJ132" s="217"/>
      <c r="AK132" s="217"/>
      <c r="AL132" s="217"/>
      <c r="AM132" s="218"/>
    </row>
    <row r="133" spans="2:39" hidden="1">
      <c r="B133" s="166"/>
      <c r="C133" s="166"/>
      <c r="D133" s="199"/>
      <c r="E133" s="199"/>
      <c r="F133" s="199"/>
      <c r="G133" s="161"/>
      <c r="H133" s="161"/>
      <c r="M133" s="219"/>
      <c r="O133" s="200"/>
      <c r="Q133" s="200"/>
      <c r="R133" s="200"/>
      <c r="S133" s="200"/>
      <c r="U133" s="200"/>
      <c r="V133" s="200"/>
      <c r="W133" s="200"/>
      <c r="Y133" s="200"/>
      <c r="Z133" s="200"/>
      <c r="AA133" s="200"/>
      <c r="AC133" s="200"/>
      <c r="AD133" s="200"/>
      <c r="AE133" s="200"/>
      <c r="AG133" s="200"/>
      <c r="AH133" s="221"/>
      <c r="AI133" s="200"/>
      <c r="AJ133" s="200"/>
      <c r="AK133" s="200"/>
      <c r="AL133" s="200"/>
      <c r="AM133" s="221"/>
    </row>
    <row r="134" spans="2:39" ht="13" hidden="1" thickBot="1">
      <c r="B134" s="166"/>
      <c r="C134" s="166"/>
      <c r="D134" s="199"/>
      <c r="E134" s="199"/>
      <c r="F134" s="199"/>
      <c r="G134" s="161"/>
      <c r="H134" s="161"/>
      <c r="M134" s="219"/>
      <c r="O134" s="200"/>
      <c r="Q134" s="200"/>
      <c r="R134" s="200"/>
      <c r="S134" s="200"/>
      <c r="U134" s="200"/>
      <c r="V134" s="200"/>
      <c r="W134" s="200"/>
      <c r="Y134" s="200"/>
      <c r="Z134" s="200"/>
      <c r="AA134" s="200"/>
      <c r="AC134" s="200"/>
      <c r="AD134" s="200"/>
      <c r="AE134" s="200"/>
      <c r="AG134" s="200"/>
      <c r="AH134" s="221"/>
      <c r="AI134" s="200"/>
      <c r="AJ134" s="200"/>
      <c r="AK134" s="200"/>
      <c r="AL134" s="200"/>
      <c r="AM134" s="221"/>
    </row>
    <row r="135" spans="2:39" hidden="1">
      <c r="B135" s="166"/>
      <c r="C135" s="166"/>
      <c r="D135" s="199"/>
      <c r="E135" s="199"/>
      <c r="F135" s="199"/>
      <c r="G135" s="161"/>
      <c r="H135" s="161"/>
      <c r="M135" s="227"/>
      <c r="N135" s="353" t="s">
        <v>0</v>
      </c>
      <c r="O135" s="354" t="s">
        <v>106</v>
      </c>
      <c r="P135" s="265" t="s">
        <v>176</v>
      </c>
      <c r="Q135" s="373" t="s">
        <v>111</v>
      </c>
      <c r="R135" s="353" t="s">
        <v>1</v>
      </c>
      <c r="S135" s="354" t="s">
        <v>106</v>
      </c>
      <c r="T135" s="265" t="s">
        <v>176</v>
      </c>
      <c r="U135" s="355" t="s">
        <v>111</v>
      </c>
      <c r="V135" s="353" t="s">
        <v>2</v>
      </c>
      <c r="W135" s="354" t="s">
        <v>106</v>
      </c>
      <c r="X135" s="265" t="s">
        <v>176</v>
      </c>
      <c r="Y135" s="373" t="s">
        <v>111</v>
      </c>
      <c r="Z135" s="353" t="s">
        <v>33</v>
      </c>
      <c r="AA135" s="354" t="s">
        <v>106</v>
      </c>
      <c r="AB135" s="265" t="s">
        <v>176</v>
      </c>
      <c r="AC135" s="373" t="s">
        <v>111</v>
      </c>
      <c r="AD135" s="353" t="s">
        <v>32</v>
      </c>
      <c r="AE135" s="354" t="s">
        <v>106</v>
      </c>
      <c r="AF135" s="265" t="s">
        <v>176</v>
      </c>
      <c r="AG135" s="373" t="s">
        <v>111</v>
      </c>
      <c r="AH135" s="356" t="s">
        <v>35</v>
      </c>
      <c r="AI135" s="357" t="s">
        <v>107</v>
      </c>
      <c r="AJ135" s="200" t="str">
        <f>"--&gt;"</f>
        <v>--&gt;</v>
      </c>
      <c r="AK135" s="200"/>
      <c r="AL135" s="200"/>
      <c r="AM135" s="221"/>
    </row>
    <row r="136" spans="2:39" hidden="1">
      <c r="B136" s="166"/>
      <c r="C136" s="166"/>
      <c r="D136" s="199"/>
      <c r="E136" s="199"/>
      <c r="F136" s="199"/>
      <c r="G136" s="161"/>
      <c r="H136" s="161"/>
      <c r="M136" s="227" t="s">
        <v>128</v>
      </c>
      <c r="N136" s="227">
        <f>'c4a1'!B80</f>
        <v>0</v>
      </c>
      <c r="O136" s="358">
        <f>'c4a1'!D78</f>
        <v>0.2</v>
      </c>
      <c r="P136" s="222" t="str">
        <f>IF(N136=0,"",N136)</f>
        <v/>
      </c>
      <c r="Q136" s="359" t="str">
        <f t="shared" ref="Q136:Q145" si="12">IF(N136*O136=0,"",N136*O136)</f>
        <v/>
      </c>
      <c r="R136" s="227">
        <f>'c4a1'!E80</f>
        <v>0</v>
      </c>
      <c r="S136" s="358">
        <f>'c4a1'!G78</f>
        <v>0.2</v>
      </c>
      <c r="T136" s="222" t="str">
        <f>IF(R136=0,"",R136)</f>
        <v/>
      </c>
      <c r="U136" s="359" t="str">
        <f t="shared" ref="U136:U144" si="13">IF(R136*S136=0,"",R136*S136)</f>
        <v/>
      </c>
      <c r="V136" s="227">
        <f>'c4a1'!H80</f>
        <v>0</v>
      </c>
      <c r="W136" s="358">
        <f>'c4a1'!J78</f>
        <v>0.2</v>
      </c>
      <c r="X136" s="222" t="str">
        <f>IF(V136=0,"",V136)</f>
        <v/>
      </c>
      <c r="Y136" s="359" t="str">
        <f t="shared" ref="Y136:Y145" si="14">IF(V136*W136=0,"",V136*W136)</f>
        <v/>
      </c>
      <c r="Z136" s="227">
        <f>'c4a1'!K80</f>
        <v>0</v>
      </c>
      <c r="AA136" s="358">
        <f>'c4a1'!M78</f>
        <v>0.2</v>
      </c>
      <c r="AB136" s="222" t="str">
        <f>IF(Z136=0,"",Z136)</f>
        <v/>
      </c>
      <c r="AC136" s="359" t="str">
        <f t="shared" ref="AC136:AC145" si="15">IF(Z136*AA136=0,"",Z136*AA136)</f>
        <v/>
      </c>
      <c r="AD136" s="227">
        <f>'c4a1'!N80</f>
        <v>5</v>
      </c>
      <c r="AE136" s="358">
        <f>'c4a1'!P78</f>
        <v>0.2</v>
      </c>
      <c r="AF136" s="222">
        <f>IF(AD136=0,"",AD136)</f>
        <v>5</v>
      </c>
      <c r="AG136" s="359">
        <f>IF(AD136*AE136=0,"",AD136*AE136)</f>
        <v>1</v>
      </c>
      <c r="AH136" s="356">
        <f>IFERROR(P135*O135+T135*S135+X135*W135+AB135*AA135+AF135*AE135,N136*O136+R136*S136+V136*W136+Z136*AA136+AD136*AE136)</f>
        <v>1</v>
      </c>
      <c r="AI136" s="360">
        <f t="shared" ref="AI136:AI141" si="16">O136+S136+W136+AA136+AE136</f>
        <v>1</v>
      </c>
      <c r="AJ136" s="200">
        <f>'c4a1'!N80</f>
        <v>5</v>
      </c>
      <c r="AK136" s="200">
        <f>'c4a1'!O80</f>
        <v>0</v>
      </c>
      <c r="AL136" s="200">
        <f>'c4a1'!P80</f>
        <v>0</v>
      </c>
      <c r="AM136" s="221">
        <f>'c4a1'!Q80</f>
        <v>1</v>
      </c>
    </row>
    <row r="137" spans="2:39" hidden="1">
      <c r="B137" s="166"/>
      <c r="C137" s="166"/>
      <c r="D137" s="199"/>
      <c r="E137" s="199"/>
      <c r="F137" s="199"/>
      <c r="G137" s="161"/>
      <c r="H137" s="161"/>
      <c r="M137" s="227" t="s">
        <v>129</v>
      </c>
      <c r="N137" s="227">
        <f>'c4a2'!B80</f>
        <v>0</v>
      </c>
      <c r="O137" s="358">
        <f>'c4a2'!D78</f>
        <v>0.2</v>
      </c>
      <c r="P137" s="222" t="str">
        <f t="shared" ref="P137:P145" si="17">IF(N137=0,"",N137)</f>
        <v/>
      </c>
      <c r="Q137" s="359" t="str">
        <f t="shared" si="12"/>
        <v/>
      </c>
      <c r="R137" s="227">
        <f>'c4a2'!E80</f>
        <v>0</v>
      </c>
      <c r="S137" s="358">
        <f>'c4a2'!G78</f>
        <v>0.2</v>
      </c>
      <c r="T137" s="222" t="str">
        <f t="shared" ref="T137:T145" si="18">IF(R137=0,"",R137)</f>
        <v/>
      </c>
      <c r="U137" s="359" t="str">
        <f t="shared" si="13"/>
        <v/>
      </c>
      <c r="V137" s="227">
        <f>'c4a2'!H80</f>
        <v>0</v>
      </c>
      <c r="W137" s="358">
        <f>'c4a2'!J78</f>
        <v>0.2</v>
      </c>
      <c r="X137" s="222" t="str">
        <f t="shared" ref="X137:X145" si="19">IF(V137=0,"",V137)</f>
        <v/>
      </c>
      <c r="Y137" s="359" t="str">
        <f t="shared" si="14"/>
        <v/>
      </c>
      <c r="Z137" s="227">
        <f>'c4a2'!K80</f>
        <v>0</v>
      </c>
      <c r="AA137" s="358">
        <f>'c4a2'!M78</f>
        <v>0.2</v>
      </c>
      <c r="AB137" s="222" t="str">
        <f t="shared" ref="AB137:AB145" si="20">IF(Z137=0,"",Z137)</f>
        <v/>
      </c>
      <c r="AC137" s="359" t="str">
        <f t="shared" si="15"/>
        <v/>
      </c>
      <c r="AD137" s="227">
        <f>'c4a2'!N80</f>
        <v>5</v>
      </c>
      <c r="AE137" s="358">
        <f>'c4a2'!P78</f>
        <v>0.2</v>
      </c>
      <c r="AF137" s="222">
        <f t="shared" ref="AF137:AF145" si="21">IF(AD137=0,"",AD137)</f>
        <v>5</v>
      </c>
      <c r="AG137" s="359">
        <f t="shared" ref="AG137:AG145" si="22">IF(AD137*AE137=0,"",AD137*AE137)</f>
        <v>1</v>
      </c>
      <c r="AH137" s="356" t="e">
        <f>IFERROR(P136*O136+T136*S136+X136*W136+AB136*AA136+AF136*AE136,P137*O137+T137*S137+X137*W137+AB137*AA137+AF137*AE137)</f>
        <v>#VALUE!</v>
      </c>
      <c r="AI137" s="360">
        <f t="shared" si="16"/>
        <v>1</v>
      </c>
      <c r="AJ137" s="200">
        <f>'c4a2'!N80</f>
        <v>5</v>
      </c>
      <c r="AK137" s="200">
        <f>'c4a2'!O80</f>
        <v>0</v>
      </c>
      <c r="AL137" s="200">
        <f>'c4a2'!P80</f>
        <v>0</v>
      </c>
      <c r="AM137" s="221">
        <f>'c4a2'!Q80</f>
        <v>1</v>
      </c>
    </row>
    <row r="138" spans="2:39" hidden="1">
      <c r="B138" s="166"/>
      <c r="C138" s="166"/>
      <c r="D138" s="199"/>
      <c r="E138" s="199"/>
      <c r="F138" s="199"/>
      <c r="G138" s="161"/>
      <c r="H138" s="161"/>
      <c r="M138" s="227" t="s">
        <v>130</v>
      </c>
      <c r="N138" s="227">
        <f>'c4a3'!B80</f>
        <v>0</v>
      </c>
      <c r="O138" s="358">
        <f>'c4a3'!D78</f>
        <v>0.2</v>
      </c>
      <c r="P138" s="222" t="str">
        <f t="shared" si="17"/>
        <v/>
      </c>
      <c r="Q138" s="359" t="str">
        <f t="shared" si="12"/>
        <v/>
      </c>
      <c r="R138" s="227">
        <f>'c4a3'!E80</f>
        <v>0</v>
      </c>
      <c r="S138" s="358">
        <f>'c1a3'!G78</f>
        <v>0.2</v>
      </c>
      <c r="T138" s="222" t="str">
        <f t="shared" si="18"/>
        <v/>
      </c>
      <c r="U138" s="359" t="str">
        <f t="shared" si="13"/>
        <v/>
      </c>
      <c r="V138" s="227">
        <f>'c4a3'!H80</f>
        <v>0</v>
      </c>
      <c r="W138" s="358">
        <f>'c4a3'!J78</f>
        <v>0.2</v>
      </c>
      <c r="X138" s="222" t="str">
        <f t="shared" si="19"/>
        <v/>
      </c>
      <c r="Y138" s="359" t="str">
        <f t="shared" si="14"/>
        <v/>
      </c>
      <c r="Z138" s="227">
        <f>'c4a3'!K80</f>
        <v>0</v>
      </c>
      <c r="AA138" s="358">
        <f>'c4a3'!M78</f>
        <v>0.2</v>
      </c>
      <c r="AB138" s="222" t="str">
        <f t="shared" si="20"/>
        <v/>
      </c>
      <c r="AC138" s="359" t="str">
        <f t="shared" si="15"/>
        <v/>
      </c>
      <c r="AD138" s="227">
        <f>'c4a3'!N80</f>
        <v>5</v>
      </c>
      <c r="AE138" s="358">
        <f>'c4a3'!P78</f>
        <v>0.2</v>
      </c>
      <c r="AF138" s="222">
        <f t="shared" si="21"/>
        <v>5</v>
      </c>
      <c r="AG138" s="359">
        <f t="shared" si="22"/>
        <v>1</v>
      </c>
      <c r="AH138" s="356">
        <f>IFERROR(P137*O137+T137*S137+X137*W137+AB137*AA137+AF137*AE137,N138*O138+R138*S138+V138*W138+Z138*AA138+AD138*AE138)</f>
        <v>1</v>
      </c>
      <c r="AI138" s="360">
        <f t="shared" si="16"/>
        <v>1</v>
      </c>
      <c r="AJ138" s="200">
        <f>'c4a3'!N80</f>
        <v>5</v>
      </c>
      <c r="AK138" s="200">
        <f>'c4a3'!O80</f>
        <v>0</v>
      </c>
      <c r="AL138" s="200">
        <f>'c4a3'!P80</f>
        <v>0</v>
      </c>
      <c r="AM138" s="221">
        <f>'c4a3'!Q80</f>
        <v>1</v>
      </c>
    </row>
    <row r="139" spans="2:39" hidden="1">
      <c r="B139" s="166"/>
      <c r="C139" s="166"/>
      <c r="D139" s="199"/>
      <c r="E139" s="199"/>
      <c r="F139" s="199"/>
      <c r="G139" s="161"/>
      <c r="H139" s="161"/>
      <c r="M139" s="227" t="s">
        <v>131</v>
      </c>
      <c r="N139" s="227">
        <f>'c4a4'!B80</f>
        <v>0</v>
      </c>
      <c r="O139" s="358">
        <f>'c4a4'!D78</f>
        <v>0.2</v>
      </c>
      <c r="P139" s="222" t="str">
        <f t="shared" si="17"/>
        <v/>
      </c>
      <c r="Q139" s="359" t="str">
        <f>IF(N139*O139=0,"",N139*O139)</f>
        <v/>
      </c>
      <c r="R139" s="227">
        <f>'c4a4'!E80</f>
        <v>0</v>
      </c>
      <c r="S139" s="358">
        <f>'c4a4'!G78</f>
        <v>0.2</v>
      </c>
      <c r="T139" s="222" t="str">
        <f t="shared" si="18"/>
        <v/>
      </c>
      <c r="U139" s="359" t="str">
        <f t="shared" si="13"/>
        <v/>
      </c>
      <c r="V139" s="227">
        <f>'c4a4'!H80</f>
        <v>0</v>
      </c>
      <c r="W139" s="358">
        <f>'c4a4'!J78</f>
        <v>0.2</v>
      </c>
      <c r="X139" s="222" t="str">
        <f t="shared" si="19"/>
        <v/>
      </c>
      <c r="Y139" s="359" t="str">
        <f t="shared" si="14"/>
        <v/>
      </c>
      <c r="Z139" s="227">
        <f>'c4a4'!K80</f>
        <v>0</v>
      </c>
      <c r="AA139" s="358">
        <f>'c4a4'!M78</f>
        <v>0.2</v>
      </c>
      <c r="AB139" s="222" t="str">
        <f t="shared" si="20"/>
        <v/>
      </c>
      <c r="AC139" s="359" t="str">
        <f t="shared" si="15"/>
        <v/>
      </c>
      <c r="AD139" s="227">
        <f>'c4a4'!N80</f>
        <v>5</v>
      </c>
      <c r="AE139" s="358">
        <f>'c4a4'!P78</f>
        <v>0.2</v>
      </c>
      <c r="AF139" s="222">
        <f t="shared" si="21"/>
        <v>5</v>
      </c>
      <c r="AG139" s="359">
        <f t="shared" si="22"/>
        <v>1</v>
      </c>
      <c r="AH139" s="356">
        <f t="shared" ref="AH139:AH145" si="23">IFERROR(P138*O138+T138*S138+X138*W138+AB138*AA138+AF138*AE138,N139*O139+R139*S139+V139*W139+Z139*AA139+AD139*AE139)</f>
        <v>1</v>
      </c>
      <c r="AI139" s="360">
        <f t="shared" si="16"/>
        <v>1</v>
      </c>
      <c r="AJ139" s="234">
        <f>'c4a4'!N80</f>
        <v>5</v>
      </c>
      <c r="AK139" s="234">
        <f>'c4a4'!O80</f>
        <v>0</v>
      </c>
      <c r="AL139" s="234">
        <f>'c4a4'!P80</f>
        <v>0</v>
      </c>
      <c r="AM139" s="233">
        <f>'c4a4'!Q80</f>
        <v>1</v>
      </c>
    </row>
    <row r="140" spans="2:39" hidden="1">
      <c r="B140" s="166"/>
      <c r="C140" s="166"/>
      <c r="D140" s="199"/>
      <c r="E140" s="199"/>
      <c r="F140" s="199"/>
      <c r="G140" s="161"/>
      <c r="H140" s="161"/>
      <c r="M140" s="227" t="s">
        <v>132</v>
      </c>
      <c r="N140" s="227">
        <f>'c4a5'!B80</f>
        <v>0</v>
      </c>
      <c r="O140" s="358">
        <f>'c4a5'!D78</f>
        <v>0.2</v>
      </c>
      <c r="P140" s="222" t="str">
        <f t="shared" si="17"/>
        <v/>
      </c>
      <c r="Q140" s="359" t="str">
        <f t="shared" si="12"/>
        <v/>
      </c>
      <c r="R140" s="227">
        <f>'c4a5'!E80</f>
        <v>0</v>
      </c>
      <c r="S140" s="358">
        <f>'c4a5'!G78</f>
        <v>0.2</v>
      </c>
      <c r="T140" s="222" t="str">
        <f t="shared" si="18"/>
        <v/>
      </c>
      <c r="U140" s="359" t="str">
        <f t="shared" si="13"/>
        <v/>
      </c>
      <c r="V140" s="227">
        <f>'c4a5'!H80</f>
        <v>0</v>
      </c>
      <c r="W140" s="358">
        <f>'c4a5'!J78</f>
        <v>0.2</v>
      </c>
      <c r="X140" s="222" t="str">
        <f t="shared" si="19"/>
        <v/>
      </c>
      <c r="Y140" s="359" t="str">
        <f t="shared" si="14"/>
        <v/>
      </c>
      <c r="Z140" s="227">
        <f>'c4a5'!K80</f>
        <v>0</v>
      </c>
      <c r="AA140" s="358">
        <f>'c4a5'!M78</f>
        <v>0.2</v>
      </c>
      <c r="AB140" s="222" t="str">
        <f t="shared" si="20"/>
        <v/>
      </c>
      <c r="AC140" s="359" t="str">
        <f t="shared" si="15"/>
        <v/>
      </c>
      <c r="AD140" s="227">
        <f>'c4a5'!N80</f>
        <v>5</v>
      </c>
      <c r="AE140" s="358">
        <f>'c4a5'!P78</f>
        <v>0.2</v>
      </c>
      <c r="AF140" s="222">
        <f t="shared" si="21"/>
        <v>5</v>
      </c>
      <c r="AG140" s="359">
        <f t="shared" si="22"/>
        <v>1</v>
      </c>
      <c r="AH140" s="356">
        <f t="shared" si="23"/>
        <v>1</v>
      </c>
      <c r="AI140" s="360">
        <f t="shared" si="16"/>
        <v>1</v>
      </c>
      <c r="AJ140" s="234">
        <f>'c4a5'!N80</f>
        <v>5</v>
      </c>
      <c r="AK140" s="234">
        <f>'c4a5'!O80</f>
        <v>0</v>
      </c>
      <c r="AL140" s="234">
        <f>'c4a5'!P80</f>
        <v>0</v>
      </c>
      <c r="AM140" s="233">
        <f>'c4a5'!Q80</f>
        <v>1</v>
      </c>
    </row>
    <row r="141" spans="2:39" hidden="1">
      <c r="B141" s="166"/>
      <c r="C141" s="166"/>
      <c r="D141" s="199"/>
      <c r="E141" s="199"/>
      <c r="F141" s="199"/>
      <c r="G141" s="161"/>
      <c r="H141" s="161"/>
      <c r="M141" s="227" t="s">
        <v>133</v>
      </c>
      <c r="N141" s="227">
        <f>'c4a6'!B80</f>
        <v>0</v>
      </c>
      <c r="O141" s="358">
        <f>'c4a6'!D78</f>
        <v>0.2</v>
      </c>
      <c r="P141" s="222" t="str">
        <f t="shared" si="17"/>
        <v/>
      </c>
      <c r="Q141" s="359" t="str">
        <f t="shared" si="12"/>
        <v/>
      </c>
      <c r="R141" s="227">
        <f>'c4a6'!E80</f>
        <v>0</v>
      </c>
      <c r="S141" s="358">
        <f>'c4a6'!G78</f>
        <v>0.2</v>
      </c>
      <c r="T141" s="222" t="str">
        <f t="shared" si="18"/>
        <v/>
      </c>
      <c r="U141" s="359" t="str">
        <f t="shared" si="13"/>
        <v/>
      </c>
      <c r="V141" s="227">
        <f>'c4a6'!H80</f>
        <v>0</v>
      </c>
      <c r="W141" s="358">
        <f>'c4a6'!J78</f>
        <v>0.2</v>
      </c>
      <c r="X141" s="222" t="str">
        <f t="shared" si="19"/>
        <v/>
      </c>
      <c r="Y141" s="359" t="str">
        <f t="shared" si="14"/>
        <v/>
      </c>
      <c r="Z141" s="227">
        <f>'c4a6'!K80</f>
        <v>0</v>
      </c>
      <c r="AA141" s="358">
        <f>'c4a6'!M78</f>
        <v>0.2</v>
      </c>
      <c r="AB141" s="222" t="str">
        <f t="shared" si="20"/>
        <v/>
      </c>
      <c r="AC141" s="359" t="str">
        <f t="shared" si="15"/>
        <v/>
      </c>
      <c r="AD141" s="227">
        <f>'c4a6'!N80</f>
        <v>5</v>
      </c>
      <c r="AE141" s="358">
        <f>'c4a6'!P78</f>
        <v>0.2</v>
      </c>
      <c r="AF141" s="222">
        <f t="shared" si="21"/>
        <v>5</v>
      </c>
      <c r="AG141" s="359">
        <f t="shared" si="22"/>
        <v>1</v>
      </c>
      <c r="AH141" s="356">
        <f t="shared" si="23"/>
        <v>1</v>
      </c>
      <c r="AI141" s="360">
        <f t="shared" si="16"/>
        <v>1</v>
      </c>
      <c r="AJ141" s="234">
        <f>'c4a6'!N80</f>
        <v>5</v>
      </c>
      <c r="AK141" s="234">
        <f>'c4a6'!O80</f>
        <v>0</v>
      </c>
      <c r="AL141" s="234">
        <f>'c4a6'!P80</f>
        <v>0</v>
      </c>
      <c r="AM141" s="233">
        <f>'c4a6'!Q80</f>
        <v>1</v>
      </c>
    </row>
    <row r="142" spans="2:39" hidden="1">
      <c r="B142" s="166"/>
      <c r="C142" s="166"/>
      <c r="D142" s="199"/>
      <c r="E142" s="199"/>
      <c r="F142" s="199"/>
      <c r="G142" s="161"/>
      <c r="H142" s="161"/>
      <c r="M142" s="227" t="s">
        <v>134</v>
      </c>
      <c r="N142" s="227">
        <f>'c4a7'!B80</f>
        <v>0</v>
      </c>
      <c r="O142" s="358">
        <f>'c4a7'!D78</f>
        <v>0.2</v>
      </c>
      <c r="P142" s="222" t="str">
        <f t="shared" si="17"/>
        <v/>
      </c>
      <c r="Q142" s="359" t="str">
        <f t="shared" si="12"/>
        <v/>
      </c>
      <c r="R142" s="227">
        <f>'c4a7'!E80</f>
        <v>0</v>
      </c>
      <c r="S142" s="358">
        <f>'c4a7'!G78</f>
        <v>0.2</v>
      </c>
      <c r="T142" s="222" t="str">
        <f t="shared" si="18"/>
        <v/>
      </c>
      <c r="U142" s="359" t="str">
        <f t="shared" si="13"/>
        <v/>
      </c>
      <c r="V142" s="227">
        <f>'c4a7'!H80</f>
        <v>0</v>
      </c>
      <c r="W142" s="358">
        <f>'c4a7'!J78</f>
        <v>0.2</v>
      </c>
      <c r="X142" s="222" t="str">
        <f t="shared" si="19"/>
        <v/>
      </c>
      <c r="Y142" s="359" t="str">
        <f t="shared" si="14"/>
        <v/>
      </c>
      <c r="Z142" s="227">
        <f>'c4a7'!K80</f>
        <v>0</v>
      </c>
      <c r="AA142" s="358">
        <f>'c4a7'!M78</f>
        <v>0.2</v>
      </c>
      <c r="AB142" s="222" t="str">
        <f t="shared" si="20"/>
        <v/>
      </c>
      <c r="AC142" s="359" t="str">
        <f t="shared" si="15"/>
        <v/>
      </c>
      <c r="AD142" s="227">
        <f>'c4a7'!N80</f>
        <v>5</v>
      </c>
      <c r="AE142" s="358">
        <f>'c4a7'!P78</f>
        <v>0.2</v>
      </c>
      <c r="AF142" s="222">
        <f t="shared" si="21"/>
        <v>5</v>
      </c>
      <c r="AG142" s="359">
        <f t="shared" si="22"/>
        <v>1</v>
      </c>
      <c r="AH142" s="356">
        <f t="shared" si="23"/>
        <v>1</v>
      </c>
      <c r="AI142" s="360">
        <f t="shared" ref="AI142:AI145" si="24">O142+S142+W142+AA142+AE142</f>
        <v>1</v>
      </c>
      <c r="AJ142" s="234">
        <f>'c4a7'!N80</f>
        <v>5</v>
      </c>
      <c r="AK142" s="234">
        <f>'c4a7'!O80</f>
        <v>0</v>
      </c>
      <c r="AL142" s="234">
        <f>'c4a7'!P80</f>
        <v>0</v>
      </c>
      <c r="AM142" s="233">
        <f>'c4a7'!Q80</f>
        <v>1</v>
      </c>
    </row>
    <row r="143" spans="2:39" hidden="1">
      <c r="B143" s="166"/>
      <c r="C143" s="166"/>
      <c r="D143" s="199"/>
      <c r="E143" s="199"/>
      <c r="F143" s="199"/>
      <c r="G143" s="161"/>
      <c r="H143" s="161"/>
      <c r="M143" s="227" t="s">
        <v>135</v>
      </c>
      <c r="N143" s="227">
        <f>'c4a8'!B80</f>
        <v>0</v>
      </c>
      <c r="O143" s="358">
        <f>'c4a8'!D78</f>
        <v>0.2</v>
      </c>
      <c r="P143" s="222" t="str">
        <f t="shared" si="17"/>
        <v/>
      </c>
      <c r="Q143" s="359" t="str">
        <f t="shared" si="12"/>
        <v/>
      </c>
      <c r="R143" s="227">
        <f>'c4a8'!E80</f>
        <v>0</v>
      </c>
      <c r="S143" s="358">
        <f>'c4a8'!G78</f>
        <v>0.2</v>
      </c>
      <c r="T143" s="222" t="str">
        <f t="shared" si="18"/>
        <v/>
      </c>
      <c r="U143" s="359" t="str">
        <f t="shared" si="13"/>
        <v/>
      </c>
      <c r="V143" s="227">
        <f>'c4a8'!H80</f>
        <v>0</v>
      </c>
      <c r="W143" s="358">
        <f>'c4a8'!J78</f>
        <v>0.2</v>
      </c>
      <c r="X143" s="222" t="str">
        <f t="shared" si="19"/>
        <v/>
      </c>
      <c r="Y143" s="359" t="str">
        <f t="shared" si="14"/>
        <v/>
      </c>
      <c r="Z143" s="227">
        <f>'c4a8'!K80</f>
        <v>0</v>
      </c>
      <c r="AA143" s="358">
        <f>'c4a8'!M78</f>
        <v>0.2</v>
      </c>
      <c r="AB143" s="222" t="str">
        <f t="shared" si="20"/>
        <v/>
      </c>
      <c r="AC143" s="359" t="str">
        <f t="shared" si="15"/>
        <v/>
      </c>
      <c r="AD143" s="227">
        <f>'c4a8'!N80</f>
        <v>5</v>
      </c>
      <c r="AE143" s="358">
        <f>'c4a8'!P78</f>
        <v>0.2</v>
      </c>
      <c r="AF143" s="222">
        <f t="shared" si="21"/>
        <v>5</v>
      </c>
      <c r="AG143" s="359">
        <f t="shared" si="22"/>
        <v>1</v>
      </c>
      <c r="AH143" s="356">
        <f t="shared" si="23"/>
        <v>1</v>
      </c>
      <c r="AI143" s="360">
        <f t="shared" si="24"/>
        <v>1</v>
      </c>
      <c r="AJ143" s="234">
        <f>'c4a8'!N80</f>
        <v>5</v>
      </c>
      <c r="AK143" s="234">
        <f>'c4a8'!O80</f>
        <v>0</v>
      </c>
      <c r="AL143" s="234">
        <f>'c4a8'!P80</f>
        <v>0</v>
      </c>
      <c r="AM143" s="233">
        <f>'c4a8'!Q80</f>
        <v>1</v>
      </c>
    </row>
    <row r="144" spans="2:39" hidden="1">
      <c r="B144" s="166"/>
      <c r="C144" s="166"/>
      <c r="D144" s="199"/>
      <c r="E144" s="199"/>
      <c r="F144" s="199"/>
      <c r="G144" s="161"/>
      <c r="H144" s="161"/>
      <c r="M144" s="227" t="s">
        <v>136</v>
      </c>
      <c r="N144" s="227">
        <f>'c4a9'!B80</f>
        <v>0</v>
      </c>
      <c r="O144" s="358">
        <f>'c4a9'!D78</f>
        <v>0.2</v>
      </c>
      <c r="P144" s="222" t="str">
        <f t="shared" si="17"/>
        <v/>
      </c>
      <c r="Q144" s="359" t="str">
        <f t="shared" si="12"/>
        <v/>
      </c>
      <c r="R144" s="227">
        <f>'c4a9'!E80</f>
        <v>0</v>
      </c>
      <c r="S144" s="358">
        <f>'c4a9'!G78</f>
        <v>0.2</v>
      </c>
      <c r="T144" s="222" t="str">
        <f t="shared" si="18"/>
        <v/>
      </c>
      <c r="U144" s="359" t="str">
        <f t="shared" si="13"/>
        <v/>
      </c>
      <c r="V144" s="227">
        <f>'c4a9'!H80</f>
        <v>0</v>
      </c>
      <c r="W144" s="358">
        <f>'c4a9'!J78</f>
        <v>0.2</v>
      </c>
      <c r="X144" s="222" t="str">
        <f t="shared" si="19"/>
        <v/>
      </c>
      <c r="Y144" s="359" t="str">
        <f t="shared" si="14"/>
        <v/>
      </c>
      <c r="Z144" s="227">
        <f>'c4a9'!K80</f>
        <v>0</v>
      </c>
      <c r="AA144" s="358">
        <f>'c4a9'!M78</f>
        <v>0.2</v>
      </c>
      <c r="AB144" s="222" t="str">
        <f t="shared" si="20"/>
        <v/>
      </c>
      <c r="AC144" s="359" t="str">
        <f t="shared" si="15"/>
        <v/>
      </c>
      <c r="AD144" s="227">
        <f>'c4a9'!N80</f>
        <v>5</v>
      </c>
      <c r="AE144" s="358">
        <f>'c4a9'!P78</f>
        <v>0.2</v>
      </c>
      <c r="AF144" s="222">
        <f t="shared" si="21"/>
        <v>5</v>
      </c>
      <c r="AG144" s="359">
        <f t="shared" si="22"/>
        <v>1</v>
      </c>
      <c r="AH144" s="356">
        <f t="shared" si="23"/>
        <v>1</v>
      </c>
      <c r="AI144" s="360">
        <f t="shared" si="24"/>
        <v>1</v>
      </c>
      <c r="AJ144" s="234">
        <f>'c4a9'!N80</f>
        <v>5</v>
      </c>
      <c r="AK144" s="234">
        <f>'c4a9'!O80</f>
        <v>0</v>
      </c>
      <c r="AL144" s="234">
        <f>'c4a9'!P80</f>
        <v>0</v>
      </c>
      <c r="AM144" s="233">
        <f>'c4a9'!Q80</f>
        <v>1</v>
      </c>
    </row>
    <row r="145" spans="2:39" hidden="1">
      <c r="B145" s="166"/>
      <c r="C145" s="166"/>
      <c r="D145" s="199"/>
      <c r="E145" s="199"/>
      <c r="F145" s="199"/>
      <c r="G145" s="161"/>
      <c r="H145" s="161"/>
      <c r="M145" s="227" t="s">
        <v>137</v>
      </c>
      <c r="N145" s="227">
        <f>'c4a10'!B80</f>
        <v>0</v>
      </c>
      <c r="O145" s="358">
        <f>'c4a10'!D78</f>
        <v>0.2</v>
      </c>
      <c r="P145" s="222" t="str">
        <f t="shared" si="17"/>
        <v/>
      </c>
      <c r="Q145" s="359" t="str">
        <f t="shared" si="12"/>
        <v/>
      </c>
      <c r="R145" s="227">
        <f>'c1a10'!E80</f>
        <v>0</v>
      </c>
      <c r="S145" s="358">
        <f>'c4a10'!G78</f>
        <v>0.2</v>
      </c>
      <c r="T145" s="222" t="str">
        <f t="shared" si="18"/>
        <v/>
      </c>
      <c r="U145" s="359" t="str">
        <f>IF(R145*S145=0,"",R145*S145)</f>
        <v/>
      </c>
      <c r="V145" s="227">
        <f>'c4a10'!H80</f>
        <v>0</v>
      </c>
      <c r="W145" s="358">
        <f>'c4a10'!J78</f>
        <v>0.2</v>
      </c>
      <c r="X145" s="222" t="str">
        <f t="shared" si="19"/>
        <v/>
      </c>
      <c r="Y145" s="359" t="str">
        <f t="shared" si="14"/>
        <v/>
      </c>
      <c r="Z145" s="227">
        <f>'c4a10'!K80</f>
        <v>0</v>
      </c>
      <c r="AA145" s="358">
        <f>'c4a10'!M78</f>
        <v>0.2</v>
      </c>
      <c r="AB145" s="222" t="str">
        <f t="shared" si="20"/>
        <v/>
      </c>
      <c r="AC145" s="359" t="str">
        <f t="shared" si="15"/>
        <v/>
      </c>
      <c r="AD145" s="227">
        <f>'c4a10'!N80</f>
        <v>5</v>
      </c>
      <c r="AE145" s="358">
        <f>'c4a10'!P78</f>
        <v>0.2</v>
      </c>
      <c r="AF145" s="222">
        <f t="shared" si="21"/>
        <v>5</v>
      </c>
      <c r="AG145" s="359">
        <f t="shared" si="22"/>
        <v>1</v>
      </c>
      <c r="AH145" s="356">
        <f t="shared" si="23"/>
        <v>1</v>
      </c>
      <c r="AI145" s="360">
        <f t="shared" si="24"/>
        <v>1</v>
      </c>
      <c r="AJ145" s="234">
        <f>'c4a10'!N80</f>
        <v>5</v>
      </c>
      <c r="AK145" s="234">
        <f>'c4a10'!O80</f>
        <v>0</v>
      </c>
      <c r="AL145" s="234">
        <f>'c4a10'!P80</f>
        <v>0</v>
      </c>
      <c r="AM145" s="233">
        <f>'c4a10'!Q80</f>
        <v>1</v>
      </c>
    </row>
    <row r="146" spans="2:39" ht="13" hidden="1" thickBot="1">
      <c r="B146" s="166"/>
      <c r="C146" s="166"/>
      <c r="D146" s="199"/>
      <c r="E146" s="199"/>
      <c r="F146" s="199"/>
      <c r="G146" s="161"/>
      <c r="H146" s="161"/>
      <c r="M146" s="227" t="s">
        <v>175</v>
      </c>
      <c r="N146" s="361">
        <f>(N136*O136+N137*O137+N138*O138+N139*O139+N140*O140+N141*O141+N142*O142+N143*O143+N144*O144+N145*O145)/SUM(O136:O145)</f>
        <v>0</v>
      </c>
      <c r="O146" s="362">
        <f>AVERAGE(O136:O145)</f>
        <v>0.19999999999999998</v>
      </c>
      <c r="P146" s="363" t="e">
        <f>AVERAGE(P136:P145)</f>
        <v>#DIV/0!</v>
      </c>
      <c r="Q146" s="364" t="e">
        <f>AVERAGE(Q136:Q145)</f>
        <v>#DIV/0!</v>
      </c>
      <c r="R146" s="365">
        <f>(R136*S136+R137*S137+R138*S138+R139*S139+R140*S140+R141*S141+R142*S142+R143*S143+R144*S144+R145*S145)/SUM(S136:S145)</f>
        <v>0</v>
      </c>
      <c r="S146" s="366">
        <f>AVERAGE(S136:S145)</f>
        <v>0.19999999999999998</v>
      </c>
      <c r="T146" s="366" t="e">
        <f>AVERAGE(T136:T145)</f>
        <v>#DIV/0!</v>
      </c>
      <c r="U146" s="367" t="e">
        <f>AVERAGE(U136:U145)</f>
        <v>#DIV/0!</v>
      </c>
      <c r="V146" s="365">
        <f>(V136*W136+V137*W137+V138*W138+V139*W139+V140*W140+V141*W141+V142*W142+V143*W143+V144*W144+V145*W145)/SUM(W136:W145)</f>
        <v>0</v>
      </c>
      <c r="W146" s="366">
        <f>AVERAGE(W136:W145)</f>
        <v>0.19999999999999998</v>
      </c>
      <c r="X146" s="366" t="e">
        <f>AVERAGE(X136:X145)</f>
        <v>#DIV/0!</v>
      </c>
      <c r="Y146" s="367" t="e">
        <f>AVERAGE(Y136:Y145)</f>
        <v>#DIV/0!</v>
      </c>
      <c r="Z146" s="365">
        <f>(Z136*AA136+Z137*AA137+Z138*AA138+Z139*AA139+Z140*AA140+Z141*AA141+Z142*AA142+Z143*AA143+Z144*AA144+Z145*AA145)/SUM(AA136:AA145)</f>
        <v>0</v>
      </c>
      <c r="AA146" s="366">
        <f>AVERAGE(AA136:AA145)</f>
        <v>0.19999999999999998</v>
      </c>
      <c r="AB146" s="366" t="e">
        <f>AVERAGE(AB136:AB145)</f>
        <v>#DIV/0!</v>
      </c>
      <c r="AC146" s="367" t="e">
        <f>AVERAGE(AC136:AC145)</f>
        <v>#DIV/0!</v>
      </c>
      <c r="AD146" s="365">
        <f>(AD136*AE136+AD137*AE137+AD138*AE138+AD139*AE139+AD140*AE140+AD141*AE141+AD142*AE142+AD143*AE143+AD144*AE144+AD145*AE145)/SUM(AE136:AE145)</f>
        <v>5.0000000000000009</v>
      </c>
      <c r="AE146" s="366">
        <f>AVERAGE(AE136:AE145)</f>
        <v>0.19999999999999998</v>
      </c>
      <c r="AF146" s="366">
        <f>AVERAGE(AF136:AF145)</f>
        <v>5</v>
      </c>
      <c r="AG146" s="367">
        <f>AVERAGE(AG136:AG145)</f>
        <v>1</v>
      </c>
      <c r="AH146" s="346"/>
      <c r="AI146" s="356" t="e">
        <f>(AH136*AI136+AH137*AI137+AH138*AI138+AH139*AI139+AH140*AI140+AH141*AI141+AH142*AI142+AH143*AI143+AH144*AI144+AH145*AI145)/SUM(AI136:AI145)</f>
        <v>#VALUE!</v>
      </c>
      <c r="AJ146" s="234"/>
      <c r="AK146" s="234"/>
      <c r="AL146" s="234"/>
      <c r="AM146" s="233"/>
    </row>
    <row r="147" spans="2:39" hidden="1">
      <c r="B147" s="166"/>
      <c r="C147" s="166"/>
      <c r="D147" s="199"/>
      <c r="E147" s="199"/>
      <c r="F147" s="199"/>
      <c r="G147" s="161"/>
      <c r="H147" s="161"/>
      <c r="M147" s="227"/>
      <c r="N147" s="222"/>
      <c r="O147" s="358"/>
      <c r="Q147" s="358"/>
      <c r="R147" s="222"/>
      <c r="S147" s="358"/>
      <c r="U147" s="200"/>
      <c r="V147" s="222"/>
      <c r="W147" s="358"/>
      <c r="Y147" s="200"/>
      <c r="Z147" s="222"/>
      <c r="AA147" s="358"/>
      <c r="AC147" s="200"/>
      <c r="AD147" s="222"/>
      <c r="AE147" s="358"/>
      <c r="AG147" s="200"/>
      <c r="AH147" s="356">
        <f>N146*O146+R146*S146+V146*W146+Z146*AA146+AD146*AE146</f>
        <v>1</v>
      </c>
      <c r="AI147" s="360"/>
      <c r="AJ147" s="234"/>
      <c r="AK147" s="234"/>
      <c r="AL147" s="234"/>
      <c r="AM147" s="233">
        <f>'c1a1'!R78</f>
        <v>0</v>
      </c>
    </row>
    <row r="148" spans="2:39" ht="13" hidden="1" thickBot="1">
      <c r="B148" s="166"/>
      <c r="C148" s="166"/>
      <c r="D148" s="199"/>
      <c r="E148" s="199"/>
      <c r="F148" s="199"/>
      <c r="G148" s="161"/>
      <c r="H148" s="161"/>
      <c r="M148" s="235"/>
      <c r="N148" s="237"/>
      <c r="O148" s="236"/>
      <c r="Q148" s="236"/>
      <c r="R148" s="237"/>
      <c r="S148" s="236"/>
      <c r="U148" s="230"/>
      <c r="V148" s="237"/>
      <c r="W148" s="236"/>
      <c r="Y148" s="230"/>
      <c r="Z148" s="237"/>
      <c r="AA148" s="236"/>
      <c r="AC148" s="230"/>
      <c r="AD148" s="237"/>
      <c r="AE148" s="236"/>
      <c r="AG148" s="230"/>
      <c r="AH148" s="368"/>
      <c r="AI148" s="369" t="e">
        <f>IF(AI146=AH147,"","ERRO!")</f>
        <v>#VALUE!</v>
      </c>
      <c r="AJ148" s="239"/>
      <c r="AK148" s="239"/>
      <c r="AL148" s="239"/>
      <c r="AM148" s="238"/>
    </row>
    <row r="149" spans="2:39" ht="13" hidden="1" thickBot="1">
      <c r="B149" s="166"/>
      <c r="C149" s="166"/>
      <c r="D149" s="199"/>
      <c r="E149" s="199"/>
      <c r="F149" s="199"/>
      <c r="G149" s="161"/>
      <c r="H149" s="161"/>
      <c r="M149" s="235"/>
      <c r="N149" s="237" t="str">
        <f>"--&gt;"</f>
        <v>--&gt;</v>
      </c>
      <c r="O149" s="236"/>
      <c r="Q149" s="236"/>
      <c r="R149" s="237"/>
      <c r="S149" s="236"/>
      <c r="U149" s="230"/>
      <c r="V149" s="237"/>
      <c r="W149" s="236"/>
      <c r="Y149" s="230"/>
      <c r="Z149" s="237"/>
      <c r="AA149" s="236"/>
      <c r="AC149" s="230"/>
      <c r="AD149" s="237"/>
      <c r="AE149" s="236"/>
      <c r="AG149" s="230"/>
      <c r="AH149" s="240"/>
      <c r="AI149" s="230"/>
      <c r="AJ149" s="230"/>
      <c r="AK149" s="230"/>
      <c r="AL149" s="230"/>
      <c r="AM149" s="231"/>
    </row>
    <row r="150" spans="2:39" hidden="1">
      <c r="B150" s="166"/>
      <c r="C150" s="166"/>
      <c r="D150" s="199"/>
      <c r="E150" s="199"/>
      <c r="F150" s="199"/>
      <c r="G150" s="161"/>
      <c r="H150" s="161"/>
      <c r="M150" s="199" t="s">
        <v>115</v>
      </c>
      <c r="AH150" s="241"/>
      <c r="AM150" s="242"/>
    </row>
    <row r="151" spans="2:39" hidden="1">
      <c r="B151" s="166"/>
      <c r="C151" s="166"/>
      <c r="D151" s="199"/>
      <c r="E151" s="199"/>
      <c r="F151" s="199"/>
      <c r="G151" s="161"/>
      <c r="H151" s="161"/>
      <c r="M151" s="243" t="s">
        <v>91</v>
      </c>
      <c r="N151" s="222" t="s">
        <v>92</v>
      </c>
      <c r="O151" s="243" t="s">
        <v>93</v>
      </c>
      <c r="Q151" s="243"/>
      <c r="R151" s="243" t="s">
        <v>94</v>
      </c>
      <c r="S151" s="243" t="s">
        <v>95</v>
      </c>
      <c r="U151" s="243"/>
      <c r="V151" s="243" t="s">
        <v>96</v>
      </c>
      <c r="W151" s="243" t="s">
        <v>97</v>
      </c>
      <c r="Y151" s="243"/>
      <c r="Z151" s="243" t="s">
        <v>98</v>
      </c>
      <c r="AA151" s="243" t="s">
        <v>99</v>
      </c>
      <c r="AC151" s="243"/>
      <c r="AD151" s="243" t="s">
        <v>100</v>
      </c>
      <c r="AE151" s="243" t="s">
        <v>101</v>
      </c>
      <c r="AG151" s="243"/>
      <c r="AH151" s="243" t="s">
        <v>102</v>
      </c>
      <c r="AI151" s="290" t="s">
        <v>29</v>
      </c>
      <c r="AJ151" s="243"/>
    </row>
    <row r="152" spans="2:39" hidden="1">
      <c r="B152" s="166"/>
      <c r="C152" s="166"/>
      <c r="D152" s="199"/>
      <c r="E152" s="199" t="s">
        <v>116</v>
      </c>
      <c r="F152" s="199"/>
      <c r="G152" s="161"/>
      <c r="H152" s="161"/>
      <c r="L152" s="199" t="s">
        <v>128</v>
      </c>
      <c r="M152" s="243">
        <f>'c4a1'!C47</f>
        <v>0</v>
      </c>
      <c r="N152" s="222">
        <f>'c4a1'!D47</f>
        <v>0</v>
      </c>
      <c r="O152" s="243">
        <f>'c4a1'!E47</f>
        <v>0</v>
      </c>
      <c r="Q152" s="243"/>
      <c r="R152" s="243">
        <f>'c4a1'!F47</f>
        <v>0</v>
      </c>
      <c r="S152" s="243">
        <f>'c4a1'!G47</f>
        <v>0</v>
      </c>
      <c r="U152" s="243"/>
      <c r="V152" s="243">
        <f>'c4a1'!H47</f>
        <v>0</v>
      </c>
      <c r="W152" s="243">
        <f>'c4a1'!I47</f>
        <v>0</v>
      </c>
      <c r="Y152" s="243"/>
      <c r="Z152" s="243">
        <f>'c4a1'!J47</f>
        <v>0</v>
      </c>
      <c r="AA152" s="243">
        <f>'c4a1'!K47</f>
        <v>0</v>
      </c>
      <c r="AC152" s="243"/>
      <c r="AD152" s="243">
        <f>'c4a1'!L47</f>
        <v>0</v>
      </c>
      <c r="AE152" s="243">
        <f>'c4a1'!M47</f>
        <v>0</v>
      </c>
      <c r="AG152" s="243"/>
      <c r="AH152" s="243">
        <f>'c4a1'!N47</f>
        <v>0</v>
      </c>
      <c r="AI152" s="243">
        <f t="shared" ref="AI152:AI161" si="25">SUM(M152:AH152)</f>
        <v>0</v>
      </c>
      <c r="AJ152" s="243"/>
    </row>
    <row r="153" spans="2:39" hidden="1">
      <c r="B153" s="166"/>
      <c r="C153" s="166"/>
      <c r="D153" s="199"/>
      <c r="E153" s="199" t="s">
        <v>117</v>
      </c>
      <c r="F153" s="199"/>
      <c r="G153" s="161"/>
      <c r="H153" s="161"/>
      <c r="L153" s="199" t="s">
        <v>129</v>
      </c>
      <c r="M153" s="243">
        <f>'c4a2'!C47</f>
        <v>0</v>
      </c>
      <c r="N153" s="222">
        <f>'c4a2'!D47</f>
        <v>0</v>
      </c>
      <c r="O153" s="243">
        <f>'c4a2'!E47</f>
        <v>0</v>
      </c>
      <c r="Q153" s="243"/>
      <c r="R153" s="243">
        <f>'c4a2'!F47</f>
        <v>0</v>
      </c>
      <c r="S153" s="243">
        <f>'c4a2'!G47</f>
        <v>0</v>
      </c>
      <c r="U153" s="243"/>
      <c r="V153" s="243">
        <f>'c4a2'!H47</f>
        <v>0</v>
      </c>
      <c r="W153" s="243">
        <f>'c4a2'!I47</f>
        <v>0</v>
      </c>
      <c r="Y153" s="243"/>
      <c r="Z153" s="243">
        <f>'c4a2'!J47</f>
        <v>0</v>
      </c>
      <c r="AA153" s="243">
        <f>'c4a2'!K47</f>
        <v>0</v>
      </c>
      <c r="AC153" s="243"/>
      <c r="AD153" s="243">
        <f>'c4a2'!L47</f>
        <v>0</v>
      </c>
      <c r="AE153" s="243">
        <f>'c4a2'!M47</f>
        <v>0</v>
      </c>
      <c r="AG153" s="243"/>
      <c r="AH153" s="243">
        <f>'c4a2'!N47</f>
        <v>0</v>
      </c>
      <c r="AI153" s="243">
        <f t="shared" si="25"/>
        <v>0</v>
      </c>
      <c r="AJ153" s="243"/>
    </row>
    <row r="154" spans="2:39" hidden="1">
      <c r="B154" s="166"/>
      <c r="C154" s="166"/>
      <c r="D154" s="199"/>
      <c r="E154" s="199" t="s">
        <v>118</v>
      </c>
      <c r="F154" s="199"/>
      <c r="G154" s="161"/>
      <c r="H154" s="161"/>
      <c r="L154" s="199" t="s">
        <v>130</v>
      </c>
      <c r="M154" s="243">
        <f>'c4a3'!C47</f>
        <v>0</v>
      </c>
      <c r="N154" s="222">
        <f>'c4a3'!D47</f>
        <v>0</v>
      </c>
      <c r="O154" s="243">
        <f>'c4a3'!E47</f>
        <v>0</v>
      </c>
      <c r="Q154" s="243"/>
      <c r="R154" s="243">
        <f>'c4a3'!F47</f>
        <v>0</v>
      </c>
      <c r="S154" s="243">
        <f>'c4a3'!G47</f>
        <v>0</v>
      </c>
      <c r="U154" s="243"/>
      <c r="V154" s="243">
        <f>'c4a3'!H47</f>
        <v>0</v>
      </c>
      <c r="W154" s="243">
        <f>'c4a3'!I47</f>
        <v>0</v>
      </c>
      <c r="Y154" s="243"/>
      <c r="Z154" s="243">
        <f>'c4a3'!J47</f>
        <v>0</v>
      </c>
      <c r="AA154" s="243">
        <f>'c4a3'!K47</f>
        <v>0</v>
      </c>
      <c r="AC154" s="243"/>
      <c r="AD154" s="243">
        <f>'c4a3'!L47</f>
        <v>0</v>
      </c>
      <c r="AE154" s="243">
        <f>'c4a3'!M47</f>
        <v>0</v>
      </c>
      <c r="AG154" s="243"/>
      <c r="AH154" s="243">
        <f>'c4a3'!N47</f>
        <v>0</v>
      </c>
      <c r="AI154" s="243">
        <f t="shared" si="25"/>
        <v>0</v>
      </c>
      <c r="AJ154" s="243"/>
    </row>
    <row r="155" spans="2:39" hidden="1">
      <c r="B155" s="166"/>
      <c r="C155" s="166"/>
      <c r="D155" s="199"/>
      <c r="E155" s="199" t="s">
        <v>119</v>
      </c>
      <c r="F155" s="199"/>
      <c r="G155" s="161"/>
      <c r="H155" s="161"/>
      <c r="L155" s="199" t="s">
        <v>131</v>
      </c>
      <c r="M155" s="243">
        <f>'c4a4'!C47</f>
        <v>0</v>
      </c>
      <c r="N155" s="222">
        <f>'c4a4'!D47</f>
        <v>0</v>
      </c>
      <c r="O155" s="243">
        <f>'c4a4'!E47</f>
        <v>0</v>
      </c>
      <c r="Q155" s="243"/>
      <c r="R155" s="243">
        <f>'c4a4'!F47</f>
        <v>0</v>
      </c>
      <c r="S155" s="243">
        <f>'c4a4'!G47</f>
        <v>0</v>
      </c>
      <c r="U155" s="243"/>
      <c r="V155" s="243">
        <f>'c4a4'!H47</f>
        <v>0</v>
      </c>
      <c r="W155" s="243">
        <f>'c4a4'!I47</f>
        <v>0</v>
      </c>
      <c r="Y155" s="243"/>
      <c r="Z155" s="243">
        <f>'c4a4'!J47</f>
        <v>0</v>
      </c>
      <c r="AA155" s="243">
        <f>'c4a4'!K47</f>
        <v>0</v>
      </c>
      <c r="AC155" s="243"/>
      <c r="AD155" s="243">
        <f>'c4a4'!L47</f>
        <v>0</v>
      </c>
      <c r="AE155" s="243">
        <f>'c4a4'!M47</f>
        <v>0</v>
      </c>
      <c r="AG155" s="243"/>
      <c r="AH155" s="243">
        <f>'c4a4'!N47</f>
        <v>0</v>
      </c>
      <c r="AI155" s="243">
        <f t="shared" si="25"/>
        <v>0</v>
      </c>
      <c r="AJ155" s="243"/>
    </row>
    <row r="156" spans="2:39" hidden="1">
      <c r="B156" s="166"/>
      <c r="C156" s="166"/>
      <c r="D156" s="199"/>
      <c r="E156" s="199" t="s">
        <v>120</v>
      </c>
      <c r="F156" s="199"/>
      <c r="G156" s="161"/>
      <c r="H156" s="161"/>
      <c r="L156" s="199" t="s">
        <v>132</v>
      </c>
      <c r="M156" s="243">
        <f>'c4a5'!C47</f>
        <v>0</v>
      </c>
      <c r="N156" s="222">
        <f>'c4a5'!D47</f>
        <v>0</v>
      </c>
      <c r="O156" s="243">
        <f>'c4a5'!E47</f>
        <v>0</v>
      </c>
      <c r="Q156" s="243"/>
      <c r="R156" s="243">
        <f>'c4a5'!F47</f>
        <v>0</v>
      </c>
      <c r="S156" s="243">
        <f>'c4a5'!G47</f>
        <v>0</v>
      </c>
      <c r="U156" s="243"/>
      <c r="V156" s="243">
        <f>'c4a5'!H47</f>
        <v>0</v>
      </c>
      <c r="W156" s="243">
        <f>'c4a5'!I47</f>
        <v>0</v>
      </c>
      <c r="Y156" s="243"/>
      <c r="Z156" s="243">
        <f>'c4a5'!J47</f>
        <v>0</v>
      </c>
      <c r="AA156" s="243">
        <f>'c4a5'!K47</f>
        <v>0</v>
      </c>
      <c r="AC156" s="243"/>
      <c r="AD156" s="243">
        <f>'c4a5'!L47</f>
        <v>0</v>
      </c>
      <c r="AE156" s="243">
        <f>'c4a5'!M47</f>
        <v>0</v>
      </c>
      <c r="AG156" s="243"/>
      <c r="AH156" s="243">
        <f>'c4a5'!N47</f>
        <v>0</v>
      </c>
      <c r="AI156" s="243">
        <f t="shared" si="25"/>
        <v>0</v>
      </c>
      <c r="AJ156" s="243"/>
    </row>
    <row r="157" spans="2:39" hidden="1">
      <c r="B157" s="166"/>
      <c r="C157" s="166"/>
      <c r="D157" s="199"/>
      <c r="E157" s="199" t="s">
        <v>121</v>
      </c>
      <c r="F157" s="199"/>
      <c r="G157" s="161"/>
      <c r="H157" s="161"/>
      <c r="L157" s="199" t="s">
        <v>133</v>
      </c>
      <c r="M157" s="243">
        <f>'c4a6'!C47</f>
        <v>0</v>
      </c>
      <c r="N157" s="222">
        <f>'c4a6'!D47</f>
        <v>0</v>
      </c>
      <c r="O157" s="243">
        <f>'c4a6'!E47</f>
        <v>0</v>
      </c>
      <c r="Q157" s="243"/>
      <c r="R157" s="243">
        <f>'c4a6'!F47</f>
        <v>0</v>
      </c>
      <c r="S157" s="243">
        <f>'c4a6'!G47</f>
        <v>0</v>
      </c>
      <c r="U157" s="243"/>
      <c r="V157" s="243">
        <f>'c4a6'!H47</f>
        <v>0</v>
      </c>
      <c r="W157" s="243">
        <f>'c4a6'!I47</f>
        <v>0</v>
      </c>
      <c r="Y157" s="243"/>
      <c r="Z157" s="243">
        <f>'c4a6'!J47</f>
        <v>0</v>
      </c>
      <c r="AA157" s="243">
        <f>'c4a6'!K47</f>
        <v>0</v>
      </c>
      <c r="AC157" s="243"/>
      <c r="AD157" s="243">
        <f>'c4a6'!L47</f>
        <v>0</v>
      </c>
      <c r="AE157" s="243">
        <f>'c4a6'!M47</f>
        <v>0</v>
      </c>
      <c r="AG157" s="243"/>
      <c r="AH157" s="243">
        <f>'c4a6'!N47</f>
        <v>0</v>
      </c>
      <c r="AI157" s="243">
        <f t="shared" si="25"/>
        <v>0</v>
      </c>
      <c r="AJ157" s="243"/>
    </row>
    <row r="158" spans="2:39" hidden="1">
      <c r="B158" s="166"/>
      <c r="C158" s="166"/>
      <c r="D158" s="166"/>
      <c r="E158" s="199" t="s">
        <v>122</v>
      </c>
      <c r="F158" s="199"/>
      <c r="G158" s="161"/>
      <c r="H158" s="161"/>
      <c r="L158" s="199" t="s">
        <v>134</v>
      </c>
      <c r="M158" s="243">
        <f>'c4a7'!C47</f>
        <v>0</v>
      </c>
      <c r="N158" s="222">
        <f>'c4a7'!D47</f>
        <v>0</v>
      </c>
      <c r="O158" s="243">
        <f>'c4a7'!E47</f>
        <v>0</v>
      </c>
      <c r="Q158" s="243"/>
      <c r="R158" s="243">
        <f>'c4a7'!F47</f>
        <v>0</v>
      </c>
      <c r="S158" s="243">
        <f>'c4a7'!G47</f>
        <v>0</v>
      </c>
      <c r="U158" s="243"/>
      <c r="V158" s="243">
        <f>'c4a7'!H47</f>
        <v>0</v>
      </c>
      <c r="W158" s="243">
        <f>'c4a7'!I47</f>
        <v>0</v>
      </c>
      <c r="Y158" s="243"/>
      <c r="Z158" s="243">
        <f>'c4a7'!J47</f>
        <v>0</v>
      </c>
      <c r="AA158" s="243">
        <f>'c4a7'!K47</f>
        <v>0</v>
      </c>
      <c r="AC158" s="243"/>
      <c r="AD158" s="243">
        <f>'c4a7'!L47</f>
        <v>0</v>
      </c>
      <c r="AE158" s="243">
        <f>'c4a7'!M47</f>
        <v>0</v>
      </c>
      <c r="AG158" s="243"/>
      <c r="AH158" s="243">
        <f>'c4a7'!N47</f>
        <v>0</v>
      </c>
      <c r="AI158" s="243">
        <f t="shared" si="25"/>
        <v>0</v>
      </c>
      <c r="AJ158" s="243"/>
    </row>
    <row r="159" spans="2:39" hidden="1">
      <c r="B159" s="166"/>
      <c r="C159" s="166"/>
      <c r="D159" s="166"/>
      <c r="E159" s="199" t="s">
        <v>123</v>
      </c>
      <c r="F159" s="199"/>
      <c r="G159" s="161"/>
      <c r="H159" s="161"/>
      <c r="L159" s="199" t="s">
        <v>135</v>
      </c>
      <c r="M159" s="243">
        <f>'c4a8'!C47</f>
        <v>0</v>
      </c>
      <c r="N159" s="222">
        <f>'c4a8'!D47</f>
        <v>0</v>
      </c>
      <c r="O159" s="243">
        <f>'c4a8'!E47</f>
        <v>0</v>
      </c>
      <c r="Q159" s="243"/>
      <c r="R159" s="243">
        <f>'c4a8'!F47</f>
        <v>0</v>
      </c>
      <c r="S159" s="243">
        <f>'c4a8'!G47</f>
        <v>0</v>
      </c>
      <c r="U159" s="243"/>
      <c r="V159" s="243">
        <f>'c4a8'!H47</f>
        <v>0</v>
      </c>
      <c r="W159" s="243">
        <f>'c4a8'!I47</f>
        <v>0</v>
      </c>
      <c r="Y159" s="243"/>
      <c r="Z159" s="243">
        <f>'c4a8'!J47</f>
        <v>0</v>
      </c>
      <c r="AA159" s="243">
        <f>'c4a8'!K47</f>
        <v>0</v>
      </c>
      <c r="AC159" s="243"/>
      <c r="AD159" s="243">
        <f>'c4a8'!L47</f>
        <v>0</v>
      </c>
      <c r="AE159" s="243">
        <f>'c4a8'!M47</f>
        <v>0</v>
      </c>
      <c r="AG159" s="243"/>
      <c r="AH159" s="243">
        <f>'c4a8'!N47</f>
        <v>0</v>
      </c>
      <c r="AI159" s="243">
        <f t="shared" si="25"/>
        <v>0</v>
      </c>
      <c r="AJ159" s="243"/>
    </row>
    <row r="160" spans="2:39" hidden="1">
      <c r="B160" s="166"/>
      <c r="C160" s="166"/>
      <c r="D160" s="166"/>
      <c r="E160" s="199" t="s">
        <v>124</v>
      </c>
      <c r="F160" s="199"/>
      <c r="G160" s="161"/>
      <c r="H160" s="161"/>
      <c r="L160" s="199" t="s">
        <v>136</v>
      </c>
      <c r="M160" s="243">
        <f>'c4a9'!C47</f>
        <v>0</v>
      </c>
      <c r="N160" s="222">
        <f>'c4a9'!D47</f>
        <v>0</v>
      </c>
      <c r="O160" s="243">
        <f>'c4a9'!E47</f>
        <v>0</v>
      </c>
      <c r="Q160" s="243"/>
      <c r="R160" s="243">
        <f>'c4a9'!F47</f>
        <v>0</v>
      </c>
      <c r="S160" s="243">
        <f>'c4a9'!G47</f>
        <v>0</v>
      </c>
      <c r="U160" s="243"/>
      <c r="V160" s="243">
        <f>'c4a9'!H47</f>
        <v>0</v>
      </c>
      <c r="W160" s="243">
        <f>'c4a9'!I47</f>
        <v>0</v>
      </c>
      <c r="Y160" s="243"/>
      <c r="Z160" s="243">
        <f>'c4a9'!J47</f>
        <v>0</v>
      </c>
      <c r="AA160" s="243">
        <f>'c4a9'!K47</f>
        <v>0</v>
      </c>
      <c r="AC160" s="243"/>
      <c r="AD160" s="243">
        <f>'c4a9'!L47</f>
        <v>0</v>
      </c>
      <c r="AE160" s="243">
        <f>'c4a9'!M47</f>
        <v>0</v>
      </c>
      <c r="AG160" s="243"/>
      <c r="AH160" s="243">
        <f>'c4a9'!N47</f>
        <v>0</v>
      </c>
      <c r="AI160" s="243">
        <f t="shared" si="25"/>
        <v>0</v>
      </c>
      <c r="AJ160" s="243"/>
    </row>
    <row r="161" spans="2:38" hidden="1">
      <c r="B161" s="166"/>
      <c r="C161" s="166"/>
      <c r="D161" s="166"/>
      <c r="E161" s="199" t="s">
        <v>125</v>
      </c>
      <c r="F161" s="199"/>
      <c r="G161" s="161"/>
      <c r="H161" s="161"/>
      <c r="L161" s="199" t="s">
        <v>137</v>
      </c>
      <c r="M161" s="243">
        <f>'c4a10'!C47</f>
        <v>0</v>
      </c>
      <c r="N161" s="222">
        <f>'c4a10'!D47</f>
        <v>0</v>
      </c>
      <c r="O161" s="243">
        <f>'c4a10'!E47</f>
        <v>0</v>
      </c>
      <c r="Q161" s="243"/>
      <c r="R161" s="243">
        <f>'c4a10'!F47</f>
        <v>0</v>
      </c>
      <c r="S161" s="243">
        <f>'c4a10'!G47</f>
        <v>0</v>
      </c>
      <c r="U161" s="243"/>
      <c r="V161" s="243">
        <f>'c4a10'!H47</f>
        <v>0</v>
      </c>
      <c r="W161" s="243">
        <f>'c4a10'!I47</f>
        <v>0</v>
      </c>
      <c r="Y161" s="243"/>
      <c r="Z161" s="243">
        <f>'c4a10'!J47</f>
        <v>0</v>
      </c>
      <c r="AA161" s="243">
        <f>'c4a10'!K47</f>
        <v>0</v>
      </c>
      <c r="AC161" s="243"/>
      <c r="AD161" s="243">
        <f>'c4a10'!L47</f>
        <v>0</v>
      </c>
      <c r="AE161" s="243">
        <f>'c4a10'!M47</f>
        <v>0</v>
      </c>
      <c r="AG161" s="243"/>
      <c r="AH161" s="243">
        <f>'c4a10'!N47</f>
        <v>0</v>
      </c>
      <c r="AI161" s="243">
        <f t="shared" si="25"/>
        <v>0</v>
      </c>
      <c r="AJ161" s="243"/>
    </row>
    <row r="162" spans="2:38" hidden="1">
      <c r="B162" s="166"/>
      <c r="C162" s="166"/>
      <c r="D162" s="166"/>
      <c r="E162" s="199" t="s">
        <v>104</v>
      </c>
      <c r="F162" s="199"/>
      <c r="G162" s="161"/>
      <c r="H162" s="161"/>
      <c r="L162" s="199" t="s">
        <v>138</v>
      </c>
      <c r="M162" s="243">
        <f>SUM(M152:M161)</f>
        <v>0</v>
      </c>
      <c r="N162" s="222">
        <f t="shared" ref="N162:O162" si="26">SUM(N152:N161)</f>
        <v>0</v>
      </c>
      <c r="O162" s="243">
        <f t="shared" si="26"/>
        <v>0</v>
      </c>
      <c r="Q162" s="243"/>
      <c r="R162" s="243">
        <f>SUM(R152:R161)</f>
        <v>0</v>
      </c>
      <c r="S162" s="243">
        <f>SUM(S152:S161)</f>
        <v>0</v>
      </c>
      <c r="U162" s="243"/>
      <c r="V162" s="243">
        <f>SUM(V152:V161)</f>
        <v>0</v>
      </c>
      <c r="W162" s="243">
        <f>SUM(W152:W161)</f>
        <v>0</v>
      </c>
      <c r="Y162" s="243"/>
      <c r="Z162" s="243">
        <f>SUM(Z152:Z161)</f>
        <v>0</v>
      </c>
      <c r="AA162" s="243">
        <f>SUM(AA152:AA161)</f>
        <v>0</v>
      </c>
      <c r="AC162" s="243"/>
      <c r="AD162" s="243">
        <f>SUM(AD152:AD161)</f>
        <v>0</v>
      </c>
      <c r="AE162" s="243">
        <f>SUM(AE152:AE161)</f>
        <v>0</v>
      </c>
      <c r="AG162" s="243"/>
      <c r="AH162" s="243">
        <f>SUM(AH152:AH161)</f>
        <v>0</v>
      </c>
      <c r="AI162" s="243">
        <f>SUM(AI152:AI161)</f>
        <v>0</v>
      </c>
      <c r="AJ162" s="370"/>
      <c r="AL162" s="242"/>
    </row>
    <row r="163" spans="2:38" hidden="1">
      <c r="B163" s="166"/>
      <c r="C163" s="166"/>
      <c r="D163" s="166"/>
      <c r="E163" s="199"/>
      <c r="F163" s="199"/>
      <c r="G163" s="161"/>
      <c r="H163" s="161"/>
      <c r="M163" s="243"/>
      <c r="N163" s="222"/>
      <c r="O163" s="243"/>
      <c r="Q163" s="243"/>
      <c r="R163" s="243"/>
      <c r="S163" s="243"/>
      <c r="U163" s="243"/>
      <c r="V163" s="243"/>
      <c r="W163" s="243"/>
      <c r="Y163" s="243"/>
      <c r="Z163" s="243"/>
      <c r="AA163" s="243"/>
      <c r="AC163" s="243"/>
      <c r="AD163" s="243"/>
      <c r="AE163" s="243"/>
      <c r="AG163" s="243"/>
      <c r="AH163" s="243"/>
      <c r="AI163" s="243"/>
      <c r="AJ163" s="370"/>
      <c r="AL163" s="242"/>
    </row>
    <row r="164" spans="2:38" hidden="1">
      <c r="B164" s="166"/>
      <c r="C164" s="166"/>
      <c r="D164" s="166"/>
      <c r="E164" s="244"/>
      <c r="F164" s="199"/>
      <c r="G164" s="161"/>
      <c r="H164" s="161"/>
      <c r="M164" s="243"/>
      <c r="N164" s="222"/>
      <c r="O164" s="243"/>
      <c r="Q164" s="243"/>
      <c r="R164" s="243"/>
      <c r="S164" s="243"/>
      <c r="V164" s="243"/>
      <c r="W164" s="243"/>
      <c r="Z164" s="243"/>
      <c r="AA164" s="243"/>
      <c r="AD164" s="243"/>
      <c r="AE164" s="243"/>
      <c r="AH164" s="243"/>
      <c r="AI164" s="243"/>
      <c r="AJ164" s="242"/>
      <c r="AL164" s="242"/>
    </row>
    <row r="165" spans="2:38" hidden="1">
      <c r="B165" s="166"/>
      <c r="C165" s="166"/>
      <c r="D165" s="166"/>
      <c r="E165" s="166"/>
      <c r="F165" s="244"/>
      <c r="G165" s="245"/>
      <c r="H165" s="245"/>
      <c r="I165" s="244"/>
      <c r="J165" s="244"/>
      <c r="K165" s="244"/>
      <c r="L165" s="244"/>
      <c r="M165" s="371"/>
      <c r="N165" s="372"/>
      <c r="O165" s="371"/>
      <c r="Q165" s="371"/>
      <c r="R165" s="371"/>
      <c r="S165" s="371"/>
      <c r="V165" s="371"/>
      <c r="W165" s="371"/>
      <c r="Y165" s="371"/>
      <c r="Z165" s="371"/>
      <c r="AA165" s="371"/>
      <c r="AC165" s="371"/>
      <c r="AD165" s="371"/>
      <c r="AE165" s="246"/>
      <c r="AH165" s="242"/>
      <c r="AJ165" s="242"/>
    </row>
    <row r="166" spans="2:38" hidden="1">
      <c r="B166" s="166"/>
      <c r="C166" s="166"/>
      <c r="D166" s="166"/>
      <c r="E166" s="166"/>
      <c r="F166" s="166"/>
      <c r="G166" s="166"/>
      <c r="H166" s="166"/>
      <c r="N166" s="247"/>
      <c r="Q166" s="242"/>
      <c r="R166" s="242"/>
      <c r="V166" s="242"/>
      <c r="W166" s="242"/>
      <c r="Z166" s="242"/>
      <c r="AA166" s="242"/>
      <c r="AD166" s="242"/>
      <c r="AE166" s="242"/>
      <c r="AH166" s="242"/>
    </row>
    <row r="167" spans="2:38" hidden="1">
      <c r="B167" s="166"/>
      <c r="C167" s="166"/>
      <c r="D167" s="166"/>
      <c r="E167" s="166"/>
      <c r="F167" s="166"/>
      <c r="G167" s="166"/>
      <c r="H167" s="166"/>
      <c r="N167" s="247"/>
      <c r="Q167" s="242"/>
      <c r="R167" s="242"/>
      <c r="U167" s="242"/>
      <c r="V167" s="242"/>
      <c r="Y167" s="242"/>
      <c r="Z167" s="242"/>
      <c r="AB167" s="242"/>
      <c r="AC167" s="242"/>
      <c r="AE167" s="242"/>
    </row>
    <row r="168" spans="2:38" hidden="1">
      <c r="B168" s="166"/>
      <c r="C168" s="166"/>
      <c r="D168" s="166"/>
      <c r="E168" s="166"/>
      <c r="F168" s="166"/>
      <c r="G168" s="166"/>
      <c r="H168" s="166"/>
      <c r="N168" s="247"/>
      <c r="Q168" s="242"/>
      <c r="R168" s="242"/>
      <c r="T168" s="242"/>
      <c r="U168" s="242"/>
      <c r="W168" s="242"/>
      <c r="X168" s="242"/>
      <c r="Z168" s="242"/>
      <c r="AA168" s="242"/>
      <c r="AC168" s="242"/>
    </row>
    <row r="169" spans="2:38" hidden="1">
      <c r="B169" s="166"/>
      <c r="C169" s="166"/>
      <c r="D169" s="166"/>
      <c r="E169" s="166"/>
      <c r="F169" s="166"/>
      <c r="G169" s="166"/>
      <c r="H169" s="166"/>
      <c r="N169" s="247"/>
      <c r="Q169" s="242"/>
      <c r="R169" s="242"/>
      <c r="T169" s="242"/>
      <c r="U169" s="242"/>
      <c r="W169" s="242"/>
      <c r="X169" s="242"/>
      <c r="Z169" s="242"/>
      <c r="AA169" s="242"/>
      <c r="AC169" s="242"/>
    </row>
    <row r="170" spans="2:38" hidden="1">
      <c r="B170" s="166"/>
      <c r="C170" s="166"/>
      <c r="D170" s="166"/>
      <c r="E170" s="166"/>
      <c r="F170" s="166"/>
      <c r="G170" s="166"/>
      <c r="H170" s="166"/>
      <c r="N170" s="247"/>
      <c r="Q170" s="242"/>
      <c r="R170" s="242"/>
      <c r="T170" s="242"/>
      <c r="U170" s="242"/>
      <c r="W170" s="242"/>
      <c r="X170" s="242"/>
      <c r="Z170" s="242"/>
      <c r="AA170" s="242"/>
      <c r="AC170" s="242"/>
    </row>
    <row r="171" spans="2:38" hidden="1">
      <c r="B171" s="166"/>
      <c r="C171" s="166"/>
      <c r="D171" s="166"/>
      <c r="E171" s="166"/>
      <c r="F171" s="166"/>
      <c r="G171" s="166"/>
      <c r="H171" s="166"/>
      <c r="N171" s="247"/>
      <c r="Q171" s="242"/>
      <c r="R171" s="242"/>
      <c r="T171" s="242"/>
      <c r="U171" s="242"/>
      <c r="W171" s="242"/>
      <c r="X171" s="242"/>
      <c r="Z171" s="242"/>
      <c r="AA171" s="242"/>
      <c r="AC171" s="242"/>
    </row>
    <row r="172" spans="2:38" hidden="1">
      <c r="B172" s="166"/>
      <c r="C172" s="166"/>
      <c r="D172" s="166"/>
      <c r="E172" s="166"/>
      <c r="F172" s="166"/>
      <c r="G172" s="166"/>
      <c r="H172" s="166"/>
    </row>
    <row r="173" spans="2:38" hidden="1">
      <c r="B173" s="166"/>
      <c r="F173" s="166"/>
      <c r="G173" s="166"/>
      <c r="H173" s="166"/>
    </row>
  </sheetData>
  <sheetProtection password="EAEB" sheet="1" objects="1" scenarios="1"/>
  <mergeCells count="2">
    <mergeCell ref="B33:D34"/>
    <mergeCell ref="B31:D32"/>
  </mergeCells>
  <conditionalFormatting sqref="D24:D28">
    <cfRule type="iconSet" priority="56">
      <iconSet>
        <cfvo type="percent" val="0"/>
        <cfvo type="num" val="2"/>
        <cfvo type="num" val="4"/>
      </iconSet>
    </cfRule>
  </conditionalFormatting>
  <conditionalFormatting sqref="B33 F36:F37 I36:L37">
    <cfRule type="iconSet" priority="55">
      <iconSet>
        <cfvo type="percent" val="0"/>
        <cfvo type="num" val="2"/>
        <cfvo type="num" val="4"/>
      </iconSet>
    </cfRule>
  </conditionalFormatting>
  <conditionalFormatting sqref="D39:F40">
    <cfRule type="iconSet" priority="54">
      <iconSet>
        <cfvo type="percent" val="0"/>
        <cfvo type="num" val="2"/>
        <cfvo type="num" val="4"/>
      </iconSet>
    </cfRule>
  </conditionalFormatting>
  <conditionalFormatting sqref="P40:P49">
    <cfRule type="iconSet" priority="52">
      <iconSet>
        <cfvo type="percent" val="0"/>
        <cfvo type="num" val="2"/>
        <cfvo type="num" val="4"/>
      </iconSet>
    </cfRule>
  </conditionalFormatting>
  <conditionalFormatting sqref="B33">
    <cfRule type="iconSet" priority="41">
      <iconSet>
        <cfvo type="percent" val="0"/>
        <cfvo type="num" val="2"/>
        <cfvo type="num" val="4"/>
      </iconSet>
    </cfRule>
  </conditionalFormatting>
  <conditionalFormatting sqref="F42:F43 D41:E42">
    <cfRule type="iconSet" priority="40">
      <iconSet>
        <cfvo type="percent" val="0"/>
        <cfvo type="num" val="2"/>
        <cfvo type="num" val="4"/>
      </iconSet>
    </cfRule>
  </conditionalFormatting>
  <conditionalFormatting sqref="B33 E33:E34 F40 I40:L40">
    <cfRule type="iconSet" priority="39">
      <iconSet>
        <cfvo type="percent" val="0"/>
        <cfvo type="num" val="2"/>
        <cfvo type="num" val="4"/>
      </iconSet>
    </cfRule>
  </conditionalFormatting>
  <conditionalFormatting sqref="B33:E34 F40 I40:L40">
    <cfRule type="iconSet" priority="37">
      <iconSet>
        <cfvo type="percent" val="0"/>
        <cfvo type="num" val="2"/>
        <cfvo type="num" val="4"/>
      </iconSet>
    </cfRule>
  </conditionalFormatting>
  <conditionalFormatting sqref="B33:E34">
    <cfRule type="iconSet" priority="32">
      <iconSet>
        <cfvo type="percent" val="0"/>
        <cfvo type="num" val="2"/>
        <cfvo type="num" val="4"/>
      </iconSet>
    </cfRule>
  </conditionalFormatting>
  <conditionalFormatting sqref="E33:E34 B33">
    <cfRule type="iconSet" priority="24">
      <iconSet>
        <cfvo type="percent" val="0"/>
        <cfvo type="num" val="2"/>
        <cfvo type="num" val="4"/>
      </iconSet>
    </cfRule>
  </conditionalFormatting>
  <conditionalFormatting sqref="K24:K33">
    <cfRule type="iconSet" priority="9">
      <iconSet>
        <cfvo type="percent" val="0"/>
        <cfvo type="num" val="2"/>
        <cfvo type="num" val="4"/>
      </iconSet>
    </cfRule>
  </conditionalFormatting>
  <conditionalFormatting sqref="J24:J33">
    <cfRule type="iconSet" priority="8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6" enableFormatConditionsCalculation="0"/>
  <dimension ref="A1:XFD173"/>
  <sheetViews>
    <sheetView showGridLines="0" showRowColHeaders="0" zoomScale="70" zoomScaleNormal="70" zoomScalePageLayoutView="70" workbookViewId="0"/>
  </sheetViews>
  <sheetFormatPr baseColWidth="10" defaultColWidth="0" defaultRowHeight="12" customHeight="1" zeroHeight="1" x14ac:dyDescent="0"/>
  <cols>
    <col min="1" max="1" width="2.83203125" style="199" customWidth="1"/>
    <col min="2" max="2" width="35.5" style="121" bestFit="1" customWidth="1"/>
    <col min="3" max="4" width="18.6640625" style="121" customWidth="1"/>
    <col min="5" max="5" width="25.5" style="121" bestFit="1" customWidth="1"/>
    <col min="6" max="6" width="6.1640625" style="121" customWidth="1"/>
    <col min="7" max="7" width="43.5" style="121" customWidth="1"/>
    <col min="8" max="8" width="25.5" style="121" customWidth="1"/>
    <col min="9" max="9" width="5.83203125" style="199" customWidth="1"/>
    <col min="10" max="10" width="38.5" style="199" customWidth="1"/>
    <col min="11" max="11" width="25.5" style="199" customWidth="1"/>
    <col min="12" max="12" width="5.83203125" style="199" customWidth="1"/>
    <col min="13" max="13" width="6.1640625" style="199" customWidth="1"/>
    <col min="14" max="14" width="5.83203125" style="200" customWidth="1"/>
    <col min="15" max="16" width="21.83203125" style="199" hidden="1" customWidth="1"/>
    <col min="17" max="17" width="23.5" style="199" hidden="1" customWidth="1"/>
    <col min="18" max="18" width="18.1640625" style="199" hidden="1" customWidth="1"/>
    <col min="19" max="19" width="19.6640625" style="199" hidden="1" customWidth="1"/>
    <col min="20" max="20" width="22.6640625" style="199" hidden="1" customWidth="1"/>
    <col min="21" max="24" width="11.5" style="199" hidden="1" customWidth="1"/>
    <col min="25" max="25" width="11.83203125" style="199" hidden="1" customWidth="1"/>
    <col min="26" max="27" width="11.5" style="199" hidden="1" customWidth="1"/>
    <col min="28" max="28" width="9.5" style="199" hidden="1" customWidth="1"/>
    <col min="29" max="29" width="13.1640625" style="199" hidden="1" customWidth="1"/>
    <col min="30" max="30" width="13.83203125" style="199" hidden="1" customWidth="1"/>
    <col min="31" max="31" width="14" style="199" hidden="1" customWidth="1"/>
    <col min="32" max="16384" width="0" style="199" hidden="1"/>
  </cols>
  <sheetData>
    <row r="1" spans="1:16" s="178" customFormat="1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20"/>
    </row>
    <row r="2" spans="1:16" s="178" customFormat="1">
      <c r="A2" s="119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0"/>
    </row>
    <row r="3" spans="1:16" s="178" customFormat="1">
      <c r="A3" s="119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0"/>
    </row>
    <row r="4" spans="1:16" s="178" customFormat="1">
      <c r="A4" s="119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0"/>
    </row>
    <row r="5" spans="1:16" s="178" customFormat="1">
      <c r="A5" s="119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0"/>
    </row>
    <row r="6" spans="1:16" s="178" customFormat="1">
      <c r="A6" s="119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0"/>
      <c r="O6" s="196"/>
      <c r="P6" s="196"/>
    </row>
    <row r="7" spans="1:16" s="178" customFormat="1">
      <c r="A7" s="119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2"/>
      <c r="O7" s="196"/>
      <c r="P7" s="196"/>
    </row>
    <row r="8" spans="1:16" s="178" customFormat="1">
      <c r="A8" s="119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2"/>
      <c r="O8" s="196"/>
      <c r="P8" s="196"/>
    </row>
    <row r="9" spans="1:16" s="178" customFormat="1">
      <c r="A9" s="119"/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2"/>
      <c r="O9" s="196"/>
      <c r="P9" s="196"/>
    </row>
    <row r="10" spans="1:16" s="178" customFormat="1">
      <c r="A10" s="119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2"/>
      <c r="O10" s="196"/>
      <c r="P10" s="196"/>
    </row>
    <row r="11" spans="1:16" s="178" customFormat="1">
      <c r="A11" s="119"/>
      <c r="B11" s="121"/>
      <c r="C11" s="121"/>
      <c r="D11" s="123"/>
      <c r="E11" s="121"/>
      <c r="F11" s="121"/>
      <c r="G11" s="121"/>
      <c r="H11" s="121"/>
      <c r="I11" s="121"/>
      <c r="J11" s="121"/>
      <c r="K11" s="121"/>
      <c r="L11" s="121"/>
      <c r="M11" s="121"/>
      <c r="N11" s="122"/>
      <c r="O11" s="196"/>
      <c r="P11" s="196"/>
    </row>
    <row r="12" spans="1:16" s="178" customFormat="1">
      <c r="A12" s="119"/>
      <c r="B12" s="121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0"/>
    </row>
    <row r="13" spans="1:16" s="178" customFormat="1">
      <c r="A13" s="119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0"/>
    </row>
    <row r="14" spans="1:16" s="178" customFormat="1">
      <c r="A14" s="119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0"/>
    </row>
    <row r="15" spans="1:16" s="178" customFormat="1">
      <c r="A15" s="119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0"/>
    </row>
    <row r="16" spans="1:16" s="178" customFormat="1" ht="24.75" customHeight="1">
      <c r="A16" s="119"/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0"/>
    </row>
    <row r="17" spans="1:19" s="178" customFormat="1">
      <c r="A17" s="119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0"/>
    </row>
    <row r="18" spans="1:19" s="178" customFormat="1">
      <c r="A18" s="119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0"/>
      <c r="Q18" s="197"/>
    </row>
    <row r="19" spans="1:19" s="178" customFormat="1">
      <c r="A19" s="119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0"/>
    </row>
    <row r="20" spans="1:19" s="178" customFormat="1">
      <c r="A20" s="119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0"/>
    </row>
    <row r="21" spans="1:19" s="178" customFormat="1">
      <c r="A21" s="119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0"/>
    </row>
    <row r="22" spans="1:19" s="178" customFormat="1">
      <c r="A22" s="119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0"/>
    </row>
    <row r="23" spans="1:19" s="178" customFormat="1" ht="21.75" customHeight="1">
      <c r="A23" s="119"/>
      <c r="B23" s="124" t="s">
        <v>109</v>
      </c>
      <c r="C23" s="125" t="s">
        <v>106</v>
      </c>
      <c r="D23" s="125" t="s">
        <v>110</v>
      </c>
      <c r="E23" s="381" t="s">
        <v>111</v>
      </c>
      <c r="F23" s="121"/>
      <c r="G23" s="126" t="s">
        <v>113</v>
      </c>
      <c r="H23" s="127">
        <f>SUM(AC100:AC109)</f>
        <v>0</v>
      </c>
      <c r="I23" s="121"/>
      <c r="J23" s="124" t="s">
        <v>126</v>
      </c>
      <c r="K23" s="124" t="s">
        <v>110</v>
      </c>
      <c r="L23" s="121"/>
      <c r="M23" s="128"/>
      <c r="N23" s="129"/>
    </row>
    <row r="24" spans="1:19" s="178" customFormat="1" ht="21" customHeight="1">
      <c r="A24" s="119"/>
      <c r="B24" s="130" t="s">
        <v>0</v>
      </c>
      <c r="C24" s="131">
        <f>O146</f>
        <v>0.19999999999999998</v>
      </c>
      <c r="D24" s="132" t="str">
        <f>IFERROR(P146,"")</f>
        <v/>
      </c>
      <c r="E24" s="141">
        <f t="shared" ref="E24:E28" si="0">IFERROR(C24*D24,0)</f>
        <v>0</v>
      </c>
      <c r="F24" s="121"/>
      <c r="G24" s="134" t="s">
        <v>114</v>
      </c>
      <c r="H24" s="135">
        <f>AI162</f>
        <v>0</v>
      </c>
      <c r="I24" s="121"/>
      <c r="J24" s="136" t="str">
        <f>VLOOKUP(O24,$R$24:$S$33,2,FALSE)</f>
        <v/>
      </c>
      <c r="K24" s="137">
        <f>ROUNDDOWN(O24,2)</f>
        <v>1</v>
      </c>
      <c r="O24" s="8">
        <f>LARGE($R$24:$R$33,1)</f>
        <v>1.0000000098999999</v>
      </c>
      <c r="P24" s="375">
        <f>Q40</f>
        <v>1</v>
      </c>
      <c r="Q24" s="8">
        <f>1.0000000099</f>
        <v>1.0000000098999999</v>
      </c>
      <c r="R24" s="8">
        <f>P24*Q24</f>
        <v>1.0000000098999999</v>
      </c>
      <c r="S24" s="374" t="str">
        <f>P40</f>
        <v/>
      </c>
    </row>
    <row r="25" spans="1:19" s="178" customFormat="1" ht="21" customHeight="1">
      <c r="A25" s="119"/>
      <c r="B25" s="138" t="s">
        <v>1</v>
      </c>
      <c r="C25" s="139">
        <f>S146</f>
        <v>0.19999999999999998</v>
      </c>
      <c r="D25" s="140" t="str">
        <f>IFERROR(T146,"")</f>
        <v/>
      </c>
      <c r="E25" s="141">
        <f>IFERROR(C25*D25,0)</f>
        <v>0</v>
      </c>
      <c r="F25" s="121"/>
      <c r="G25" s="142" t="s">
        <v>112</v>
      </c>
      <c r="H25" s="143">
        <f>H23-H24</f>
        <v>0</v>
      </c>
      <c r="I25" s="121"/>
      <c r="J25" s="136" t="str">
        <f t="shared" ref="J25:J33" si="1">VLOOKUP(O25,$R$24:$S$33,2,FALSE)</f>
        <v/>
      </c>
      <c r="K25" s="137">
        <f t="shared" ref="K25:K33" si="2">ROUNDDOWN(O25,2)</f>
        <v>1</v>
      </c>
      <c r="O25" s="8">
        <f>LARGE($R$24:$R$33,2)</f>
        <v>1.0000000091000001</v>
      </c>
      <c r="P25" s="375">
        <f t="shared" ref="P25:P33" si="3">Q41</f>
        <v>1</v>
      </c>
      <c r="Q25" s="8">
        <f>1.0000000091</f>
        <v>1.0000000091000001</v>
      </c>
      <c r="R25" s="8">
        <f t="shared" ref="R25:R33" si="4">P25*Q25</f>
        <v>1.0000000091000001</v>
      </c>
      <c r="S25" s="374" t="str">
        <f t="shared" ref="S25:S33" si="5">P41</f>
        <v/>
      </c>
    </row>
    <row r="26" spans="1:19" s="178" customFormat="1" ht="21" customHeight="1">
      <c r="A26" s="119"/>
      <c r="B26" s="138" t="s">
        <v>2</v>
      </c>
      <c r="C26" s="139">
        <f>W146</f>
        <v>0.19999999999999998</v>
      </c>
      <c r="D26" s="140" t="str">
        <f>IFERROR(X146,"")</f>
        <v/>
      </c>
      <c r="E26" s="141">
        <f t="shared" si="0"/>
        <v>0</v>
      </c>
      <c r="F26" s="121"/>
      <c r="G26" s="145"/>
      <c r="H26" s="146"/>
      <c r="I26" s="121"/>
      <c r="J26" s="136" t="str">
        <f t="shared" si="1"/>
        <v/>
      </c>
      <c r="K26" s="137">
        <f t="shared" si="2"/>
        <v>1</v>
      </c>
      <c r="O26" s="8">
        <f>LARGE($R$24:$R$33,3)</f>
        <v>1.0000000088000001</v>
      </c>
      <c r="P26" s="375">
        <f t="shared" si="3"/>
        <v>1</v>
      </c>
      <c r="Q26" s="8">
        <f>1.0000000088</f>
        <v>1.0000000088000001</v>
      </c>
      <c r="R26" s="8">
        <f t="shared" si="4"/>
        <v>1.0000000088000001</v>
      </c>
      <c r="S26" s="374" t="str">
        <f t="shared" si="5"/>
        <v/>
      </c>
    </row>
    <row r="27" spans="1:19" s="178" customFormat="1" ht="21" customHeight="1">
      <c r="A27" s="119"/>
      <c r="B27" s="138" t="s">
        <v>33</v>
      </c>
      <c r="C27" s="139">
        <f>AA146</f>
        <v>0.19999999999999998</v>
      </c>
      <c r="D27" s="140" t="str">
        <f>IFERROR(AB146,"")</f>
        <v/>
      </c>
      <c r="E27" s="141">
        <f t="shared" si="0"/>
        <v>0</v>
      </c>
      <c r="F27" s="121"/>
      <c r="G27" s="145"/>
      <c r="H27" s="330" t="str">
        <f>IF(B33=AH147,"","ERRO!")</f>
        <v/>
      </c>
      <c r="I27" s="121"/>
      <c r="J27" s="136" t="str">
        <f t="shared" si="1"/>
        <v/>
      </c>
      <c r="K27" s="137">
        <f t="shared" si="2"/>
        <v>1</v>
      </c>
      <c r="O27" s="8">
        <f>LARGE($R$24:$R$33,4)</f>
        <v>1.0000000077</v>
      </c>
      <c r="P27" s="375">
        <f t="shared" si="3"/>
        <v>1</v>
      </c>
      <c r="Q27" s="8">
        <f>1.0000000077</f>
        <v>1.0000000077</v>
      </c>
      <c r="R27" s="8">
        <f t="shared" si="4"/>
        <v>1.0000000077</v>
      </c>
      <c r="S27" s="374" t="str">
        <f t="shared" si="5"/>
        <v/>
      </c>
    </row>
    <row r="28" spans="1:19" s="178" customFormat="1" ht="21" customHeight="1">
      <c r="A28" s="119"/>
      <c r="B28" s="147" t="s">
        <v>32</v>
      </c>
      <c r="C28" s="148">
        <f>AE146</f>
        <v>0.19999999999999998</v>
      </c>
      <c r="D28" s="149">
        <f>IFERROR(AF146,"")</f>
        <v>5</v>
      </c>
      <c r="E28" s="150">
        <f t="shared" si="0"/>
        <v>0.99999999999999989</v>
      </c>
      <c r="F28" s="121"/>
      <c r="I28" s="121"/>
      <c r="J28" s="136" t="str">
        <f t="shared" si="1"/>
        <v/>
      </c>
      <c r="K28" s="137">
        <f t="shared" si="2"/>
        <v>1</v>
      </c>
      <c r="O28" s="8">
        <f>LARGE($R$24:$R$33,5)</f>
        <v>1.0000000066000001</v>
      </c>
      <c r="P28" s="375">
        <f t="shared" si="3"/>
        <v>1</v>
      </c>
      <c r="Q28" s="8">
        <f>1.0000000066</f>
        <v>1.0000000066000001</v>
      </c>
      <c r="R28" s="8">
        <f t="shared" si="4"/>
        <v>1.0000000066000001</v>
      </c>
      <c r="S28" s="374" t="str">
        <f t="shared" si="5"/>
        <v/>
      </c>
    </row>
    <row r="29" spans="1:19" s="178" customFormat="1" ht="21" customHeight="1">
      <c r="A29" s="119"/>
      <c r="B29" s="152" t="s">
        <v>29</v>
      </c>
      <c r="C29" s="153">
        <f>SUM(C24:C28)</f>
        <v>0.99999999999999989</v>
      </c>
      <c r="D29" s="154"/>
      <c r="E29" s="164">
        <f>IF(SUM(E24:E28)=0,"",SUM(E24:E28))</f>
        <v>0.99999999999999989</v>
      </c>
      <c r="F29" s="121"/>
      <c r="I29" s="121"/>
      <c r="J29" s="136" t="str">
        <f t="shared" si="1"/>
        <v/>
      </c>
      <c r="K29" s="137">
        <f t="shared" si="2"/>
        <v>1</v>
      </c>
      <c r="O29" s="8">
        <f>LARGE($R$24:$R$33,6)</f>
        <v>1.0000000055</v>
      </c>
      <c r="P29" s="375">
        <f t="shared" si="3"/>
        <v>1</v>
      </c>
      <c r="Q29" s="8">
        <f>1.0000000055</f>
        <v>1.0000000055</v>
      </c>
      <c r="R29" s="8">
        <f t="shared" si="4"/>
        <v>1.0000000055</v>
      </c>
      <c r="S29" s="374" t="str">
        <f t="shared" si="5"/>
        <v/>
      </c>
    </row>
    <row r="30" spans="1:19" s="178" customFormat="1" ht="21" customHeight="1">
      <c r="A30" s="119"/>
      <c r="B30" s="121"/>
      <c r="C30" s="121"/>
      <c r="D30" s="121"/>
      <c r="E30" s="121"/>
      <c r="F30" s="121"/>
      <c r="I30" s="121"/>
      <c r="J30" s="136" t="str">
        <f t="shared" si="1"/>
        <v/>
      </c>
      <c r="K30" s="137">
        <f t="shared" si="2"/>
        <v>1</v>
      </c>
      <c r="O30" s="8">
        <f>LARGE($R$24:$R$33,7)</f>
        <v>1.0000000043999999</v>
      </c>
      <c r="P30" s="375">
        <f>Q46</f>
        <v>1</v>
      </c>
      <c r="Q30" s="8">
        <f>1.0000000044</f>
        <v>1.0000000043999999</v>
      </c>
      <c r="R30" s="8">
        <f t="shared" si="4"/>
        <v>1.0000000043999999</v>
      </c>
      <c r="S30" s="374" t="str">
        <f t="shared" si="5"/>
        <v/>
      </c>
    </row>
    <row r="31" spans="1:19" s="178" customFormat="1" ht="21" customHeight="1">
      <c r="A31" s="119"/>
      <c r="B31" s="514" t="s">
        <v>127</v>
      </c>
      <c r="C31" s="515"/>
      <c r="D31" s="516"/>
      <c r="E31" s="336"/>
      <c r="F31" s="121"/>
      <c r="I31" s="121"/>
      <c r="J31" s="136" t="str">
        <f t="shared" si="1"/>
        <v/>
      </c>
      <c r="K31" s="137">
        <f t="shared" si="2"/>
        <v>1</v>
      </c>
      <c r="O31" s="8">
        <f>LARGE($R$24:$R$33,8)</f>
        <v>1.0000000033000001</v>
      </c>
      <c r="P31" s="375">
        <f t="shared" si="3"/>
        <v>1</v>
      </c>
      <c r="Q31" s="8">
        <f>1.0000000033</f>
        <v>1.0000000033000001</v>
      </c>
      <c r="R31" s="8">
        <f t="shared" si="4"/>
        <v>1.0000000033000001</v>
      </c>
      <c r="S31" s="374" t="str">
        <f t="shared" si="5"/>
        <v/>
      </c>
    </row>
    <row r="32" spans="1:19" s="178" customFormat="1" ht="21" customHeight="1">
      <c r="A32" s="119"/>
      <c r="B32" s="517"/>
      <c r="C32" s="518"/>
      <c r="D32" s="519"/>
      <c r="E32" s="336"/>
      <c r="F32" s="121"/>
      <c r="I32" s="121"/>
      <c r="J32" s="136" t="str">
        <f t="shared" si="1"/>
        <v/>
      </c>
      <c r="K32" s="137">
        <f t="shared" si="2"/>
        <v>1</v>
      </c>
      <c r="O32" s="8">
        <f>LARGE($R$24:$R$33,9)</f>
        <v>1.0000000022</v>
      </c>
      <c r="P32" s="375">
        <f t="shared" si="3"/>
        <v>1</v>
      </c>
      <c r="Q32" s="8">
        <f>1.0000000022</f>
        <v>1.0000000022</v>
      </c>
      <c r="R32" s="8">
        <f t="shared" si="4"/>
        <v>1.0000000022</v>
      </c>
      <c r="S32" s="374" t="str">
        <f t="shared" si="5"/>
        <v/>
      </c>
    </row>
    <row r="33" spans="1:16384" s="178" customFormat="1" ht="21" customHeight="1">
      <c r="A33" s="119"/>
      <c r="B33" s="520">
        <f>E29</f>
        <v>0.99999999999999989</v>
      </c>
      <c r="C33" s="521"/>
      <c r="D33" s="522"/>
      <c r="E33" s="167"/>
      <c r="F33" s="121"/>
      <c r="I33" s="121"/>
      <c r="J33" s="384" t="str">
        <f t="shared" si="1"/>
        <v/>
      </c>
      <c r="K33" s="385">
        <f t="shared" si="2"/>
        <v>1</v>
      </c>
      <c r="O33" s="8">
        <f>LARGE($R$24:$R$33,10)</f>
        <v>1.0000000011000001</v>
      </c>
      <c r="P33" s="375">
        <f t="shared" si="3"/>
        <v>1</v>
      </c>
      <c r="Q33" s="8">
        <f>1.0000000011</f>
        <v>1.0000000011000001</v>
      </c>
      <c r="R33" s="8">
        <f t="shared" si="4"/>
        <v>1.0000000011000001</v>
      </c>
      <c r="S33" s="374" t="str">
        <f t="shared" si="5"/>
        <v/>
      </c>
    </row>
    <row r="34" spans="1:16384" s="178" customFormat="1" ht="23">
      <c r="A34" s="119"/>
      <c r="B34" s="523"/>
      <c r="C34" s="526"/>
      <c r="D34" s="527"/>
      <c r="E34" s="157"/>
      <c r="F34" s="121"/>
      <c r="I34" s="121"/>
      <c r="J34" s="121"/>
      <c r="K34" s="121"/>
      <c r="L34" s="121"/>
      <c r="M34" s="121"/>
      <c r="N34" s="120"/>
    </row>
    <row r="35" spans="1:16384" s="178" customFormat="1" ht="20.25" customHeight="1">
      <c r="A35" s="119"/>
      <c r="B35" s="121"/>
      <c r="C35" s="160"/>
      <c r="D35" s="160"/>
      <c r="E35" s="160"/>
      <c r="F35" s="121"/>
      <c r="I35" s="161"/>
      <c r="J35" s="161"/>
      <c r="K35" s="161"/>
      <c r="L35" s="161"/>
      <c r="M35" s="161"/>
      <c r="N35" s="162"/>
      <c r="O35" s="198"/>
      <c r="P35" s="198"/>
      <c r="Q35" s="198"/>
      <c r="R35" s="198"/>
      <c r="S35" s="198"/>
      <c r="T35" s="198"/>
      <c r="U35" s="198"/>
      <c r="V35" s="198"/>
      <c r="W35" s="198"/>
      <c r="X35" s="198"/>
      <c r="Y35" s="198"/>
      <c r="Z35" s="198"/>
      <c r="AA35" s="198"/>
      <c r="AB35" s="198"/>
      <c r="AC35" s="198"/>
      <c r="AD35" s="198"/>
      <c r="AE35" s="198"/>
    </row>
    <row r="36" spans="1:16384" s="200" customFormat="1" hidden="1">
      <c r="A36" s="341"/>
      <c r="B36" s="121"/>
      <c r="C36" s="121"/>
      <c r="D36" s="121"/>
      <c r="E36" s="121"/>
      <c r="F36" s="121"/>
      <c r="I36" s="199"/>
      <c r="J36" s="199"/>
      <c r="K36" s="199"/>
      <c r="L36" s="199"/>
      <c r="M36" s="199"/>
      <c r="N36" s="342"/>
      <c r="P36" s="161"/>
      <c r="Q36" s="161"/>
      <c r="R36" s="199"/>
      <c r="S36" s="199"/>
    </row>
    <row r="37" spans="1:16384" s="200" customFormat="1" hidden="1">
      <c r="A37" s="341"/>
      <c r="B37" s="121"/>
      <c r="C37" s="178"/>
      <c r="D37" s="178"/>
      <c r="E37" s="178"/>
      <c r="F37" s="178"/>
      <c r="M37" s="199"/>
      <c r="N37" s="343"/>
      <c r="O37" s="344"/>
      <c r="P37" s="151"/>
      <c r="Q37" s="166" t="e">
        <f>IF(AI146=AH147,"","ERRO!")</f>
        <v>#VALUE!</v>
      </c>
      <c r="R37" s="199"/>
      <c r="S37" s="199"/>
    </row>
    <row r="38" spans="1:16384" s="200" customFormat="1" hidden="1">
      <c r="A38" s="342"/>
      <c r="B38" s="178"/>
      <c r="C38" s="342"/>
      <c r="D38" s="342"/>
      <c r="E38" s="342"/>
      <c r="F38" s="178"/>
      <c r="N38" s="343"/>
      <c r="O38" s="344"/>
      <c r="P38" s="121"/>
      <c r="Q38" s="121" t="str">
        <f>IF(E29=B33,"","ERRO!")</f>
        <v/>
      </c>
      <c r="R38" s="199"/>
      <c r="S38" s="199"/>
    </row>
    <row r="39" spans="1:16384" ht="13.5" hidden="1" customHeight="1">
      <c r="A39" s="341"/>
      <c r="B39" s="341"/>
      <c r="C39" s="200"/>
      <c r="D39" s="200"/>
      <c r="E39" s="200"/>
      <c r="F39" s="341"/>
      <c r="I39" s="341"/>
      <c r="J39" s="341"/>
      <c r="K39" s="341"/>
      <c r="L39" s="341"/>
      <c r="M39" s="341"/>
      <c r="N39" s="342"/>
      <c r="O39" s="341"/>
      <c r="P39" s="124" t="s">
        <v>126</v>
      </c>
      <c r="Q39" s="381" t="s">
        <v>110</v>
      </c>
      <c r="T39" s="119"/>
      <c r="U39" s="119"/>
      <c r="V39" s="119"/>
      <c r="W39" s="119"/>
      <c r="X39" s="119"/>
      <c r="Y39" s="119"/>
      <c r="Z39" s="119"/>
      <c r="AA39" s="119"/>
      <c r="AB39" s="119"/>
      <c r="AC39" s="119"/>
      <c r="AD39" s="119"/>
      <c r="AE39" s="119"/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  <c r="AT39" s="119"/>
      <c r="AU39" s="119"/>
      <c r="AV39" s="119"/>
      <c r="AW39" s="119"/>
      <c r="AX39" s="119"/>
      <c r="AY39" s="119"/>
      <c r="AZ39" s="119"/>
      <c r="BA39" s="119"/>
      <c r="BB39" s="119"/>
      <c r="BC39" s="119"/>
      <c r="BD39" s="119"/>
      <c r="BE39" s="119"/>
      <c r="BF39" s="119"/>
      <c r="BG39" s="119"/>
      <c r="BH39" s="119"/>
      <c r="BI39" s="119"/>
      <c r="BJ39" s="119"/>
      <c r="BK39" s="119"/>
      <c r="BL39" s="119"/>
      <c r="BM39" s="119"/>
      <c r="BN39" s="119"/>
      <c r="BO39" s="119"/>
      <c r="BP39" s="119"/>
      <c r="BQ39" s="119"/>
      <c r="BR39" s="119"/>
      <c r="BS39" s="119"/>
      <c r="BT39" s="119"/>
      <c r="BU39" s="119"/>
      <c r="BV39" s="119"/>
      <c r="BW39" s="119"/>
      <c r="BX39" s="119"/>
      <c r="BY39" s="119"/>
      <c r="BZ39" s="119"/>
      <c r="CA39" s="119"/>
      <c r="CB39" s="119"/>
      <c r="CC39" s="119"/>
      <c r="CD39" s="119"/>
      <c r="CE39" s="119"/>
      <c r="CF39" s="119"/>
      <c r="CG39" s="119"/>
      <c r="CH39" s="119"/>
      <c r="CI39" s="119"/>
      <c r="CJ39" s="119"/>
      <c r="CK39" s="119"/>
      <c r="CL39" s="119"/>
      <c r="CM39" s="119"/>
      <c r="CN39" s="119"/>
      <c r="CO39" s="119"/>
      <c r="CP39" s="119"/>
      <c r="CQ39" s="119"/>
      <c r="CR39" s="119"/>
      <c r="CS39" s="119"/>
      <c r="CT39" s="119"/>
      <c r="CU39" s="119"/>
      <c r="CV39" s="119"/>
      <c r="CW39" s="119"/>
      <c r="CX39" s="119"/>
      <c r="CY39" s="119"/>
      <c r="CZ39" s="119"/>
      <c r="DA39" s="119"/>
      <c r="DB39" s="119"/>
      <c r="DC39" s="119"/>
      <c r="DD39" s="119"/>
      <c r="DE39" s="119"/>
      <c r="DF39" s="119"/>
      <c r="DG39" s="119"/>
      <c r="DH39" s="119"/>
      <c r="DI39" s="119"/>
      <c r="DJ39" s="119"/>
      <c r="DK39" s="119"/>
      <c r="DL39" s="119"/>
      <c r="DM39" s="119"/>
      <c r="DN39" s="119"/>
      <c r="DO39" s="119"/>
      <c r="DP39" s="119"/>
      <c r="DQ39" s="119"/>
      <c r="DR39" s="119"/>
      <c r="DS39" s="119"/>
      <c r="DT39" s="119"/>
      <c r="DU39" s="119"/>
      <c r="DV39" s="119"/>
      <c r="DW39" s="119"/>
      <c r="DX39" s="119"/>
      <c r="DY39" s="119"/>
      <c r="DZ39" s="119"/>
      <c r="EA39" s="119"/>
      <c r="EB39" s="119"/>
      <c r="EC39" s="119"/>
      <c r="ED39" s="119"/>
      <c r="EE39" s="119"/>
      <c r="EF39" s="119"/>
      <c r="EG39" s="119"/>
      <c r="EH39" s="119"/>
      <c r="EI39" s="119"/>
      <c r="EJ39" s="119"/>
      <c r="EK39" s="119"/>
      <c r="EL39" s="119"/>
      <c r="EM39" s="119"/>
      <c r="EN39" s="119"/>
      <c r="EO39" s="119"/>
      <c r="EP39" s="119"/>
      <c r="EQ39" s="119"/>
      <c r="ER39" s="119"/>
      <c r="ES39" s="119"/>
      <c r="ET39" s="119"/>
      <c r="EU39" s="119"/>
      <c r="EV39" s="119"/>
      <c r="EW39" s="119"/>
      <c r="EX39" s="119"/>
      <c r="EY39" s="119"/>
      <c r="EZ39" s="119"/>
      <c r="FA39" s="119"/>
      <c r="FB39" s="119"/>
      <c r="FC39" s="119"/>
      <c r="FD39" s="119"/>
      <c r="FE39" s="119"/>
      <c r="FF39" s="119"/>
      <c r="FG39" s="119"/>
      <c r="FH39" s="119"/>
      <c r="FI39" s="119"/>
      <c r="FJ39" s="119"/>
      <c r="FK39" s="119"/>
      <c r="FL39" s="119"/>
      <c r="FM39" s="119"/>
      <c r="FN39" s="119"/>
      <c r="FO39" s="119"/>
      <c r="FP39" s="119"/>
      <c r="FQ39" s="119"/>
      <c r="FR39" s="119"/>
      <c r="FS39" s="119"/>
      <c r="FT39" s="119"/>
      <c r="FU39" s="119"/>
      <c r="FV39" s="119"/>
      <c r="FW39" s="119"/>
      <c r="FX39" s="119"/>
      <c r="FY39" s="119"/>
      <c r="FZ39" s="119"/>
      <c r="GA39" s="119"/>
      <c r="GB39" s="119"/>
      <c r="GC39" s="119"/>
      <c r="GD39" s="119"/>
      <c r="GE39" s="119"/>
      <c r="GF39" s="119"/>
      <c r="GG39" s="119"/>
      <c r="GH39" s="119"/>
      <c r="GI39" s="119"/>
      <c r="GJ39" s="119"/>
      <c r="GK39" s="119"/>
      <c r="GL39" s="119"/>
      <c r="GM39" s="119"/>
      <c r="GN39" s="119"/>
      <c r="GO39" s="119"/>
      <c r="GP39" s="119"/>
      <c r="GQ39" s="119"/>
      <c r="GR39" s="119"/>
      <c r="GS39" s="119"/>
      <c r="GT39" s="119"/>
      <c r="GU39" s="119"/>
      <c r="GV39" s="119"/>
      <c r="GW39" s="119"/>
      <c r="GX39" s="119"/>
      <c r="GY39" s="119"/>
      <c r="GZ39" s="119"/>
      <c r="HA39" s="119"/>
      <c r="HB39" s="119"/>
      <c r="HC39" s="119"/>
      <c r="HD39" s="119"/>
      <c r="HE39" s="119"/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  <c r="HW39" s="119"/>
      <c r="HX39" s="119"/>
      <c r="HY39" s="119"/>
      <c r="HZ39" s="119"/>
      <c r="IA39" s="119"/>
      <c r="IB39" s="119"/>
      <c r="IC39" s="119"/>
      <c r="ID39" s="119"/>
      <c r="IE39" s="119"/>
      <c r="IF39" s="119"/>
      <c r="IG39" s="119"/>
      <c r="IH39" s="119"/>
      <c r="II39" s="119"/>
      <c r="IJ39" s="119"/>
      <c r="IK39" s="119"/>
      <c r="IL39" s="119"/>
      <c r="IM39" s="119"/>
      <c r="IN39" s="119"/>
      <c r="IO39" s="119"/>
      <c r="IP39" s="119"/>
      <c r="IQ39" s="119"/>
      <c r="IR39" s="119"/>
      <c r="IS39" s="119"/>
      <c r="IT39" s="119"/>
      <c r="IU39" s="119"/>
      <c r="IV39" s="119"/>
      <c r="IW39" s="119"/>
      <c r="IX39" s="119"/>
      <c r="IY39" s="119"/>
      <c r="IZ39" s="119"/>
      <c r="JA39" s="119"/>
      <c r="JB39" s="119"/>
      <c r="JC39" s="119"/>
      <c r="JD39" s="119"/>
      <c r="JE39" s="119"/>
      <c r="JF39" s="119"/>
      <c r="JG39" s="119"/>
      <c r="JH39" s="119"/>
      <c r="JI39" s="119"/>
      <c r="JJ39" s="119"/>
      <c r="JK39" s="119"/>
      <c r="JL39" s="119"/>
      <c r="JM39" s="119"/>
      <c r="JN39" s="119"/>
      <c r="JO39" s="119"/>
      <c r="JP39" s="119"/>
      <c r="JQ39" s="119"/>
      <c r="JR39" s="119"/>
      <c r="JS39" s="119"/>
      <c r="JT39" s="119"/>
      <c r="JU39" s="119"/>
      <c r="JV39" s="119"/>
      <c r="JW39" s="119"/>
      <c r="JX39" s="119"/>
      <c r="JY39" s="119"/>
      <c r="JZ39" s="119"/>
      <c r="KA39" s="119"/>
      <c r="KB39" s="119"/>
      <c r="KC39" s="119"/>
      <c r="KD39" s="119"/>
      <c r="KE39" s="119"/>
      <c r="KF39" s="119"/>
      <c r="KG39" s="119"/>
      <c r="KH39" s="119"/>
      <c r="KI39" s="119"/>
      <c r="KJ39" s="119"/>
      <c r="KK39" s="119"/>
      <c r="KL39" s="119"/>
      <c r="KM39" s="119"/>
      <c r="KN39" s="119"/>
      <c r="KO39" s="119"/>
      <c r="KP39" s="119"/>
      <c r="KQ39" s="119"/>
      <c r="KR39" s="119"/>
      <c r="KS39" s="119"/>
      <c r="KT39" s="119"/>
      <c r="KU39" s="119"/>
      <c r="KV39" s="119"/>
      <c r="KW39" s="119"/>
      <c r="KX39" s="119"/>
      <c r="KY39" s="119"/>
      <c r="KZ39" s="119"/>
      <c r="LA39" s="119"/>
      <c r="LB39" s="119"/>
      <c r="LC39" s="119"/>
      <c r="LD39" s="119"/>
      <c r="LE39" s="119"/>
      <c r="LF39" s="119"/>
      <c r="LG39" s="119"/>
      <c r="LH39" s="119"/>
      <c r="LI39" s="119"/>
      <c r="LJ39" s="119"/>
      <c r="LK39" s="119"/>
      <c r="LL39" s="119"/>
      <c r="LM39" s="119"/>
      <c r="LN39" s="119"/>
      <c r="LO39" s="119"/>
      <c r="LP39" s="119"/>
      <c r="LQ39" s="119"/>
      <c r="LR39" s="119"/>
      <c r="LS39" s="119"/>
      <c r="LT39" s="119"/>
      <c r="LU39" s="119"/>
      <c r="LV39" s="119"/>
      <c r="LW39" s="119"/>
      <c r="LX39" s="119"/>
      <c r="LY39" s="119"/>
      <c r="LZ39" s="119"/>
      <c r="MA39" s="119"/>
      <c r="MB39" s="119"/>
      <c r="MC39" s="119"/>
      <c r="MD39" s="119"/>
      <c r="ME39" s="119"/>
      <c r="MF39" s="119"/>
      <c r="MG39" s="119"/>
      <c r="MH39" s="119"/>
      <c r="MI39" s="119"/>
      <c r="MJ39" s="119"/>
      <c r="MK39" s="119"/>
      <c r="ML39" s="119"/>
      <c r="MM39" s="119"/>
      <c r="MN39" s="119"/>
      <c r="MO39" s="119"/>
      <c r="MP39" s="119"/>
      <c r="MQ39" s="119"/>
      <c r="MR39" s="119"/>
      <c r="MS39" s="119"/>
      <c r="MT39" s="119"/>
      <c r="MU39" s="119"/>
      <c r="MV39" s="119"/>
      <c r="MW39" s="119"/>
      <c r="MX39" s="119"/>
      <c r="MY39" s="119"/>
      <c r="MZ39" s="119"/>
      <c r="NA39" s="119"/>
      <c r="NB39" s="119"/>
      <c r="NC39" s="119"/>
      <c r="ND39" s="119"/>
      <c r="NE39" s="119"/>
      <c r="NF39" s="119"/>
      <c r="NG39" s="119"/>
      <c r="NH39" s="119"/>
      <c r="NI39" s="119"/>
      <c r="NJ39" s="119"/>
      <c r="NK39" s="119"/>
      <c r="NL39" s="119"/>
      <c r="NM39" s="119"/>
      <c r="NN39" s="119"/>
      <c r="NO39" s="119"/>
      <c r="NP39" s="119"/>
      <c r="NQ39" s="119"/>
      <c r="NR39" s="119"/>
      <c r="NS39" s="119"/>
      <c r="NT39" s="119"/>
      <c r="NU39" s="119"/>
      <c r="NV39" s="119"/>
      <c r="NW39" s="119"/>
      <c r="NX39" s="119"/>
      <c r="NY39" s="119"/>
      <c r="NZ39" s="119"/>
      <c r="OA39" s="119"/>
      <c r="OB39" s="119"/>
      <c r="OC39" s="119"/>
      <c r="OD39" s="119"/>
      <c r="OE39" s="119"/>
      <c r="OF39" s="119"/>
      <c r="OG39" s="119"/>
      <c r="OH39" s="119"/>
      <c r="OI39" s="119"/>
      <c r="OJ39" s="119"/>
      <c r="OK39" s="119"/>
      <c r="OL39" s="119"/>
      <c r="OM39" s="119"/>
      <c r="ON39" s="119"/>
      <c r="OO39" s="119"/>
      <c r="OP39" s="119"/>
      <c r="OQ39" s="119"/>
      <c r="OR39" s="119"/>
      <c r="OS39" s="119"/>
      <c r="OT39" s="119"/>
      <c r="OU39" s="119"/>
      <c r="OV39" s="119"/>
      <c r="OW39" s="119"/>
      <c r="OX39" s="119"/>
      <c r="OY39" s="119"/>
      <c r="OZ39" s="119"/>
      <c r="PA39" s="119"/>
      <c r="PB39" s="119"/>
      <c r="PC39" s="119"/>
      <c r="PD39" s="119"/>
      <c r="PE39" s="119"/>
      <c r="PF39" s="119"/>
      <c r="PG39" s="119"/>
      <c r="PH39" s="119"/>
      <c r="PI39" s="119"/>
      <c r="PJ39" s="119"/>
      <c r="PK39" s="119"/>
      <c r="PL39" s="119"/>
      <c r="PM39" s="119"/>
      <c r="PN39" s="119"/>
      <c r="PO39" s="119"/>
      <c r="PP39" s="119"/>
      <c r="PQ39" s="119"/>
      <c r="PR39" s="119"/>
      <c r="PS39" s="119"/>
      <c r="PT39" s="119"/>
      <c r="PU39" s="119"/>
      <c r="PV39" s="119"/>
      <c r="PW39" s="119"/>
      <c r="PX39" s="119"/>
      <c r="PY39" s="119"/>
      <c r="PZ39" s="119"/>
      <c r="QA39" s="119"/>
      <c r="QB39" s="119"/>
      <c r="QC39" s="119"/>
      <c r="QD39" s="119"/>
      <c r="QE39" s="119"/>
      <c r="QF39" s="119"/>
      <c r="QG39" s="119"/>
      <c r="QH39" s="119"/>
      <c r="QI39" s="119"/>
      <c r="QJ39" s="119"/>
      <c r="QK39" s="119"/>
      <c r="QL39" s="119"/>
      <c r="QM39" s="119"/>
      <c r="QN39" s="119"/>
      <c r="QO39" s="119"/>
      <c r="QP39" s="119"/>
      <c r="QQ39" s="119"/>
      <c r="QR39" s="119"/>
      <c r="QS39" s="119"/>
      <c r="QT39" s="119"/>
      <c r="QU39" s="119"/>
      <c r="QV39" s="119"/>
      <c r="QW39" s="119"/>
      <c r="QX39" s="119"/>
      <c r="QY39" s="119"/>
      <c r="QZ39" s="119"/>
      <c r="RA39" s="119"/>
      <c r="RB39" s="119"/>
      <c r="RC39" s="119"/>
      <c r="RD39" s="119"/>
      <c r="RE39" s="119"/>
      <c r="RF39" s="119"/>
      <c r="RG39" s="119"/>
      <c r="RH39" s="119"/>
      <c r="RI39" s="119"/>
      <c r="RJ39" s="119"/>
      <c r="RK39" s="119"/>
      <c r="RL39" s="119"/>
      <c r="RM39" s="119"/>
      <c r="RN39" s="119"/>
      <c r="RO39" s="119"/>
      <c r="RP39" s="119"/>
      <c r="RQ39" s="119"/>
      <c r="RR39" s="119"/>
      <c r="RS39" s="119"/>
      <c r="RT39" s="119"/>
      <c r="RU39" s="119"/>
      <c r="RV39" s="119"/>
      <c r="RW39" s="119"/>
      <c r="RX39" s="119"/>
      <c r="RY39" s="119"/>
      <c r="RZ39" s="119"/>
      <c r="SA39" s="119"/>
      <c r="SB39" s="119"/>
      <c r="SC39" s="119"/>
      <c r="SD39" s="119"/>
      <c r="SE39" s="119"/>
      <c r="SF39" s="119"/>
      <c r="SG39" s="119"/>
      <c r="SH39" s="119"/>
      <c r="SI39" s="119"/>
      <c r="SJ39" s="119"/>
      <c r="SK39" s="119"/>
      <c r="SL39" s="119"/>
      <c r="SM39" s="119"/>
      <c r="SN39" s="119"/>
      <c r="SO39" s="119"/>
      <c r="SP39" s="119"/>
      <c r="SQ39" s="119"/>
      <c r="SR39" s="119"/>
      <c r="SS39" s="119"/>
      <c r="ST39" s="119"/>
      <c r="SU39" s="119"/>
      <c r="SV39" s="119"/>
      <c r="SW39" s="119"/>
      <c r="SX39" s="119"/>
      <c r="SY39" s="119"/>
      <c r="SZ39" s="119"/>
      <c r="TA39" s="119"/>
      <c r="TB39" s="119"/>
      <c r="TC39" s="119"/>
      <c r="TD39" s="119"/>
      <c r="TE39" s="119"/>
      <c r="TF39" s="119"/>
      <c r="TG39" s="119"/>
      <c r="TH39" s="119"/>
      <c r="TI39" s="119"/>
      <c r="TJ39" s="119"/>
      <c r="TK39" s="119"/>
      <c r="TL39" s="119"/>
      <c r="TM39" s="119"/>
      <c r="TN39" s="119"/>
      <c r="TO39" s="119"/>
      <c r="TP39" s="119"/>
      <c r="TQ39" s="119"/>
      <c r="TR39" s="119"/>
      <c r="TS39" s="119"/>
      <c r="TT39" s="119"/>
      <c r="TU39" s="119"/>
      <c r="TV39" s="119"/>
      <c r="TW39" s="119"/>
      <c r="TX39" s="119"/>
      <c r="TY39" s="119"/>
      <c r="TZ39" s="119"/>
      <c r="UA39" s="119"/>
      <c r="UB39" s="119"/>
      <c r="UC39" s="119"/>
      <c r="UD39" s="119"/>
      <c r="UE39" s="119"/>
      <c r="UF39" s="119"/>
      <c r="UG39" s="119"/>
      <c r="UH39" s="119"/>
      <c r="UI39" s="119"/>
      <c r="UJ39" s="119"/>
      <c r="UK39" s="119"/>
      <c r="UL39" s="119"/>
      <c r="UM39" s="119"/>
      <c r="UN39" s="119"/>
      <c r="UO39" s="119"/>
      <c r="UP39" s="119"/>
      <c r="UQ39" s="119"/>
      <c r="UR39" s="119"/>
      <c r="US39" s="119"/>
      <c r="UT39" s="119"/>
      <c r="UU39" s="119"/>
      <c r="UV39" s="119"/>
      <c r="UW39" s="119"/>
      <c r="UX39" s="119"/>
      <c r="UY39" s="119"/>
      <c r="UZ39" s="119"/>
      <c r="VA39" s="119"/>
      <c r="VB39" s="119"/>
      <c r="VC39" s="119"/>
      <c r="VD39" s="119"/>
      <c r="VE39" s="119"/>
      <c r="VF39" s="119"/>
      <c r="VG39" s="119"/>
      <c r="VH39" s="119"/>
      <c r="VI39" s="119"/>
      <c r="VJ39" s="119"/>
      <c r="VK39" s="119"/>
      <c r="VL39" s="119"/>
      <c r="VM39" s="119"/>
      <c r="VN39" s="119"/>
      <c r="VO39" s="119"/>
      <c r="VP39" s="119"/>
      <c r="VQ39" s="119"/>
      <c r="VR39" s="119"/>
      <c r="VS39" s="119"/>
      <c r="VT39" s="119"/>
      <c r="VU39" s="119"/>
      <c r="VV39" s="119"/>
      <c r="VW39" s="119"/>
      <c r="VX39" s="119"/>
      <c r="VY39" s="119"/>
      <c r="VZ39" s="119"/>
      <c r="WA39" s="119"/>
      <c r="WB39" s="119"/>
      <c r="WC39" s="119"/>
      <c r="WD39" s="119"/>
      <c r="WE39" s="119"/>
      <c r="WF39" s="119"/>
      <c r="WG39" s="119"/>
      <c r="WH39" s="119"/>
      <c r="WI39" s="119"/>
      <c r="WJ39" s="119"/>
      <c r="WK39" s="119"/>
      <c r="WL39" s="119"/>
      <c r="WM39" s="119"/>
      <c r="WN39" s="119"/>
      <c r="WO39" s="119"/>
      <c r="WP39" s="119"/>
      <c r="WQ39" s="119"/>
      <c r="WR39" s="119"/>
      <c r="WS39" s="119"/>
      <c r="WT39" s="119"/>
      <c r="WU39" s="119"/>
      <c r="WV39" s="119"/>
      <c r="WW39" s="119"/>
      <c r="WX39" s="119"/>
      <c r="WY39" s="119"/>
      <c r="WZ39" s="119"/>
      <c r="XA39" s="119"/>
      <c r="XB39" s="119"/>
      <c r="XC39" s="119"/>
      <c r="XD39" s="119"/>
      <c r="XE39" s="119"/>
      <c r="XF39" s="119"/>
      <c r="XG39" s="119"/>
      <c r="XH39" s="119"/>
      <c r="XI39" s="119"/>
      <c r="XJ39" s="119"/>
      <c r="XK39" s="119"/>
      <c r="XL39" s="119"/>
      <c r="XM39" s="119"/>
      <c r="XN39" s="119"/>
      <c r="XO39" s="119"/>
      <c r="XP39" s="119"/>
      <c r="XQ39" s="119"/>
      <c r="XR39" s="119"/>
      <c r="XS39" s="119"/>
      <c r="XT39" s="119"/>
      <c r="XU39" s="119"/>
      <c r="XV39" s="119"/>
      <c r="XW39" s="119"/>
      <c r="XX39" s="119"/>
      <c r="XY39" s="119"/>
      <c r="XZ39" s="119"/>
      <c r="YA39" s="119"/>
      <c r="YB39" s="119"/>
      <c r="YC39" s="119"/>
      <c r="YD39" s="119"/>
      <c r="YE39" s="119"/>
      <c r="YF39" s="119"/>
      <c r="YG39" s="119"/>
      <c r="YH39" s="119"/>
      <c r="YI39" s="119"/>
      <c r="YJ39" s="119"/>
      <c r="YK39" s="119"/>
      <c r="YL39" s="119"/>
      <c r="YM39" s="119"/>
      <c r="YN39" s="119"/>
      <c r="YO39" s="119"/>
      <c r="YP39" s="119"/>
      <c r="YQ39" s="119"/>
      <c r="YR39" s="119"/>
      <c r="YS39" s="119"/>
      <c r="YT39" s="119"/>
      <c r="YU39" s="119"/>
      <c r="YV39" s="119"/>
      <c r="YW39" s="119"/>
      <c r="YX39" s="119"/>
      <c r="YY39" s="119"/>
      <c r="YZ39" s="119"/>
      <c r="ZA39" s="119"/>
      <c r="ZB39" s="119"/>
      <c r="ZC39" s="119"/>
      <c r="ZD39" s="119"/>
      <c r="ZE39" s="119"/>
      <c r="ZF39" s="119"/>
      <c r="ZG39" s="119"/>
      <c r="ZH39" s="119"/>
      <c r="ZI39" s="119"/>
      <c r="ZJ39" s="119"/>
      <c r="ZK39" s="119"/>
      <c r="ZL39" s="119"/>
      <c r="ZM39" s="119"/>
      <c r="ZN39" s="119"/>
      <c r="ZO39" s="119"/>
      <c r="ZP39" s="119"/>
      <c r="ZQ39" s="119"/>
      <c r="ZR39" s="119"/>
      <c r="ZS39" s="119"/>
      <c r="ZT39" s="119"/>
      <c r="ZU39" s="119"/>
      <c r="ZV39" s="119"/>
      <c r="ZW39" s="119"/>
      <c r="ZX39" s="119"/>
      <c r="ZY39" s="119"/>
      <c r="ZZ39" s="119"/>
      <c r="AAA39" s="119"/>
      <c r="AAB39" s="119"/>
      <c r="AAC39" s="119"/>
      <c r="AAD39" s="119"/>
      <c r="AAE39" s="119"/>
      <c r="AAF39" s="119"/>
      <c r="AAG39" s="119"/>
      <c r="AAH39" s="119"/>
      <c r="AAI39" s="119"/>
      <c r="AAJ39" s="119"/>
      <c r="AAK39" s="119"/>
      <c r="AAL39" s="119"/>
      <c r="AAM39" s="119"/>
      <c r="AAN39" s="119"/>
      <c r="AAO39" s="119"/>
      <c r="AAP39" s="119"/>
      <c r="AAQ39" s="119"/>
      <c r="AAR39" s="119"/>
      <c r="AAS39" s="119"/>
      <c r="AAT39" s="119"/>
      <c r="AAU39" s="119"/>
      <c r="AAV39" s="119"/>
      <c r="AAW39" s="119"/>
      <c r="AAX39" s="119"/>
      <c r="AAY39" s="119"/>
      <c r="AAZ39" s="119"/>
      <c r="ABA39" s="119"/>
      <c r="ABB39" s="119"/>
      <c r="ABC39" s="119"/>
      <c r="ABD39" s="119"/>
      <c r="ABE39" s="119"/>
      <c r="ABF39" s="119"/>
      <c r="ABG39" s="119"/>
      <c r="ABH39" s="119"/>
      <c r="ABI39" s="119"/>
      <c r="ABJ39" s="119"/>
      <c r="ABK39" s="119"/>
      <c r="ABL39" s="119"/>
      <c r="ABM39" s="119"/>
      <c r="ABN39" s="119"/>
      <c r="ABO39" s="119"/>
      <c r="ABP39" s="119"/>
      <c r="ABQ39" s="119"/>
      <c r="ABR39" s="119"/>
      <c r="ABS39" s="119"/>
      <c r="ABT39" s="119"/>
      <c r="ABU39" s="119"/>
      <c r="ABV39" s="119"/>
      <c r="ABW39" s="119"/>
      <c r="ABX39" s="119"/>
      <c r="ABY39" s="119"/>
      <c r="ABZ39" s="119"/>
      <c r="ACA39" s="119"/>
      <c r="ACB39" s="119"/>
      <c r="ACC39" s="119"/>
      <c r="ACD39" s="119"/>
      <c r="ACE39" s="119"/>
      <c r="ACF39" s="119"/>
      <c r="ACG39" s="119"/>
      <c r="ACH39" s="119"/>
      <c r="ACI39" s="119"/>
      <c r="ACJ39" s="119"/>
      <c r="ACK39" s="119"/>
      <c r="ACL39" s="119"/>
      <c r="ACM39" s="119"/>
      <c r="ACN39" s="119"/>
      <c r="ACO39" s="119"/>
      <c r="ACP39" s="119"/>
      <c r="ACQ39" s="119"/>
      <c r="ACR39" s="119"/>
      <c r="ACS39" s="119"/>
      <c r="ACT39" s="119"/>
      <c r="ACU39" s="119"/>
      <c r="ACV39" s="119"/>
      <c r="ACW39" s="119"/>
      <c r="ACX39" s="119"/>
      <c r="ACY39" s="119"/>
      <c r="ACZ39" s="119"/>
      <c r="ADA39" s="119"/>
      <c r="ADB39" s="119"/>
      <c r="ADC39" s="119"/>
      <c r="ADD39" s="119"/>
      <c r="ADE39" s="119"/>
      <c r="ADF39" s="119"/>
      <c r="ADG39" s="119"/>
      <c r="ADH39" s="119"/>
      <c r="ADI39" s="119"/>
      <c r="ADJ39" s="119"/>
      <c r="ADK39" s="119"/>
      <c r="ADL39" s="119"/>
      <c r="ADM39" s="119"/>
      <c r="ADN39" s="119"/>
      <c r="ADO39" s="119"/>
      <c r="ADP39" s="119"/>
      <c r="ADQ39" s="119"/>
      <c r="ADR39" s="119"/>
      <c r="ADS39" s="119"/>
      <c r="ADT39" s="119"/>
      <c r="ADU39" s="119"/>
      <c r="ADV39" s="119"/>
      <c r="ADW39" s="119"/>
      <c r="ADX39" s="119"/>
      <c r="ADY39" s="119"/>
      <c r="ADZ39" s="119"/>
      <c r="AEA39" s="119"/>
      <c r="AEB39" s="119"/>
      <c r="AEC39" s="119"/>
      <c r="AED39" s="119"/>
      <c r="AEE39" s="119"/>
      <c r="AEF39" s="119"/>
      <c r="AEG39" s="119"/>
      <c r="AEH39" s="119"/>
      <c r="AEI39" s="119"/>
      <c r="AEJ39" s="119"/>
      <c r="AEK39" s="119"/>
      <c r="AEL39" s="119"/>
      <c r="AEM39" s="119"/>
      <c r="AEN39" s="119"/>
      <c r="AEO39" s="119"/>
      <c r="AEP39" s="119"/>
      <c r="AEQ39" s="119"/>
      <c r="AER39" s="119"/>
      <c r="AES39" s="119"/>
      <c r="AET39" s="119"/>
      <c r="AEU39" s="119"/>
      <c r="AEV39" s="119"/>
      <c r="AEW39" s="119"/>
      <c r="AEX39" s="119"/>
      <c r="AEY39" s="119"/>
      <c r="AEZ39" s="119"/>
      <c r="AFA39" s="119"/>
      <c r="AFB39" s="119"/>
      <c r="AFC39" s="119"/>
      <c r="AFD39" s="119"/>
      <c r="AFE39" s="119"/>
      <c r="AFF39" s="119"/>
      <c r="AFG39" s="119"/>
      <c r="AFH39" s="119"/>
      <c r="AFI39" s="119"/>
      <c r="AFJ39" s="119"/>
      <c r="AFK39" s="119"/>
      <c r="AFL39" s="119"/>
      <c r="AFM39" s="119"/>
      <c r="AFN39" s="119"/>
      <c r="AFO39" s="119"/>
      <c r="AFP39" s="119"/>
      <c r="AFQ39" s="119"/>
      <c r="AFR39" s="119"/>
      <c r="AFS39" s="119"/>
      <c r="AFT39" s="119"/>
      <c r="AFU39" s="119"/>
      <c r="AFV39" s="119"/>
      <c r="AFW39" s="119"/>
      <c r="AFX39" s="119"/>
      <c r="AFY39" s="119"/>
      <c r="AFZ39" s="119"/>
      <c r="AGA39" s="119"/>
      <c r="AGB39" s="119"/>
      <c r="AGC39" s="119"/>
      <c r="AGD39" s="119"/>
      <c r="AGE39" s="119"/>
      <c r="AGF39" s="119"/>
      <c r="AGG39" s="119"/>
      <c r="AGH39" s="119"/>
      <c r="AGI39" s="119"/>
      <c r="AGJ39" s="119"/>
      <c r="AGK39" s="119"/>
      <c r="AGL39" s="119"/>
      <c r="AGM39" s="119"/>
      <c r="AGN39" s="119"/>
      <c r="AGO39" s="119"/>
      <c r="AGP39" s="119"/>
      <c r="AGQ39" s="119"/>
      <c r="AGR39" s="119"/>
      <c r="AGS39" s="119"/>
      <c r="AGT39" s="119"/>
      <c r="AGU39" s="119"/>
      <c r="AGV39" s="119"/>
      <c r="AGW39" s="119"/>
      <c r="AGX39" s="119"/>
      <c r="AGY39" s="119"/>
      <c r="AGZ39" s="119"/>
      <c r="AHA39" s="119"/>
      <c r="AHB39" s="119"/>
      <c r="AHC39" s="119"/>
      <c r="AHD39" s="119"/>
      <c r="AHE39" s="119"/>
      <c r="AHF39" s="119"/>
      <c r="AHG39" s="119"/>
      <c r="AHH39" s="119"/>
      <c r="AHI39" s="119"/>
      <c r="AHJ39" s="119"/>
      <c r="AHK39" s="119"/>
      <c r="AHL39" s="119"/>
      <c r="AHM39" s="119"/>
      <c r="AHN39" s="119"/>
      <c r="AHO39" s="119"/>
      <c r="AHP39" s="119"/>
      <c r="AHQ39" s="119"/>
      <c r="AHR39" s="119"/>
      <c r="AHS39" s="119"/>
      <c r="AHT39" s="119"/>
      <c r="AHU39" s="119"/>
      <c r="AHV39" s="119"/>
      <c r="AHW39" s="119"/>
      <c r="AHX39" s="119"/>
      <c r="AHY39" s="119"/>
      <c r="AHZ39" s="119"/>
      <c r="AIA39" s="119"/>
      <c r="AIB39" s="119"/>
      <c r="AIC39" s="119"/>
      <c r="AID39" s="119"/>
      <c r="AIE39" s="119"/>
      <c r="AIF39" s="119"/>
      <c r="AIG39" s="119"/>
      <c r="AIH39" s="119"/>
      <c r="AII39" s="119"/>
      <c r="AIJ39" s="119"/>
      <c r="AIK39" s="119"/>
      <c r="AIL39" s="119"/>
      <c r="AIM39" s="119"/>
      <c r="AIN39" s="119"/>
      <c r="AIO39" s="119"/>
      <c r="AIP39" s="119"/>
      <c r="AIQ39" s="119"/>
      <c r="AIR39" s="119"/>
      <c r="AIS39" s="119"/>
      <c r="AIT39" s="119"/>
      <c r="AIU39" s="119"/>
      <c r="AIV39" s="119"/>
      <c r="AIW39" s="119"/>
      <c r="AIX39" s="119"/>
      <c r="AIY39" s="119"/>
      <c r="AIZ39" s="119"/>
      <c r="AJA39" s="119"/>
      <c r="AJB39" s="119"/>
      <c r="AJC39" s="119"/>
      <c r="AJD39" s="119"/>
      <c r="AJE39" s="119"/>
      <c r="AJF39" s="119"/>
      <c r="AJG39" s="119"/>
      <c r="AJH39" s="119"/>
      <c r="AJI39" s="119"/>
      <c r="AJJ39" s="119"/>
      <c r="AJK39" s="119"/>
      <c r="AJL39" s="119"/>
      <c r="AJM39" s="119"/>
      <c r="AJN39" s="119"/>
      <c r="AJO39" s="119"/>
      <c r="AJP39" s="119"/>
      <c r="AJQ39" s="119"/>
      <c r="AJR39" s="119"/>
      <c r="AJS39" s="119"/>
      <c r="AJT39" s="119"/>
      <c r="AJU39" s="119"/>
      <c r="AJV39" s="119"/>
      <c r="AJW39" s="119"/>
      <c r="AJX39" s="119"/>
      <c r="AJY39" s="119"/>
      <c r="AJZ39" s="119"/>
      <c r="AKA39" s="119"/>
      <c r="AKB39" s="119"/>
      <c r="AKC39" s="119"/>
      <c r="AKD39" s="119"/>
      <c r="AKE39" s="119"/>
      <c r="AKF39" s="119"/>
      <c r="AKG39" s="119"/>
      <c r="AKH39" s="119"/>
      <c r="AKI39" s="119"/>
      <c r="AKJ39" s="119"/>
      <c r="AKK39" s="119"/>
      <c r="AKL39" s="119"/>
      <c r="AKM39" s="119"/>
      <c r="AKN39" s="119"/>
      <c r="AKO39" s="119"/>
      <c r="AKP39" s="119"/>
      <c r="AKQ39" s="119"/>
      <c r="AKR39" s="119"/>
      <c r="AKS39" s="119"/>
      <c r="AKT39" s="119"/>
      <c r="AKU39" s="119"/>
      <c r="AKV39" s="119"/>
      <c r="AKW39" s="119"/>
      <c r="AKX39" s="119"/>
      <c r="AKY39" s="119"/>
      <c r="AKZ39" s="119"/>
      <c r="ALA39" s="119"/>
      <c r="ALB39" s="119"/>
      <c r="ALC39" s="119"/>
      <c r="ALD39" s="119"/>
      <c r="ALE39" s="119"/>
      <c r="ALF39" s="119"/>
      <c r="ALG39" s="119"/>
      <c r="ALH39" s="119"/>
      <c r="ALI39" s="119"/>
      <c r="ALJ39" s="119"/>
      <c r="ALK39" s="119"/>
      <c r="ALL39" s="119"/>
      <c r="ALM39" s="119"/>
      <c r="ALN39" s="119"/>
      <c r="ALO39" s="119"/>
      <c r="ALP39" s="119"/>
      <c r="ALQ39" s="119"/>
      <c r="ALR39" s="119"/>
      <c r="ALS39" s="119"/>
      <c r="ALT39" s="119"/>
      <c r="ALU39" s="119"/>
      <c r="ALV39" s="119"/>
      <c r="ALW39" s="119"/>
      <c r="ALX39" s="119"/>
      <c r="ALY39" s="119"/>
      <c r="ALZ39" s="119"/>
      <c r="AMA39" s="119"/>
      <c r="AMB39" s="119"/>
      <c r="AMC39" s="119"/>
      <c r="AMD39" s="119"/>
      <c r="AME39" s="119"/>
      <c r="AMF39" s="119"/>
      <c r="AMG39" s="119"/>
      <c r="AMH39" s="119"/>
      <c r="AMI39" s="119"/>
      <c r="AMJ39" s="119"/>
      <c r="AMK39" s="119"/>
      <c r="AML39" s="119"/>
      <c r="AMM39" s="119"/>
      <c r="AMN39" s="119"/>
      <c r="AMO39" s="119"/>
      <c r="AMP39" s="119"/>
      <c r="AMQ39" s="119"/>
      <c r="AMR39" s="119"/>
      <c r="AMS39" s="119"/>
      <c r="AMT39" s="119"/>
      <c r="AMU39" s="119"/>
      <c r="AMV39" s="119"/>
      <c r="AMW39" s="119"/>
      <c r="AMX39" s="119"/>
      <c r="AMY39" s="119"/>
      <c r="AMZ39" s="119"/>
      <c r="ANA39" s="119"/>
      <c r="ANB39" s="119"/>
      <c r="ANC39" s="119"/>
      <c r="AND39" s="119"/>
      <c r="ANE39" s="119"/>
      <c r="ANF39" s="119"/>
      <c r="ANG39" s="119"/>
      <c r="ANH39" s="119"/>
      <c r="ANI39" s="119"/>
      <c r="ANJ39" s="119"/>
      <c r="ANK39" s="119"/>
      <c r="ANL39" s="119"/>
      <c r="ANM39" s="119"/>
      <c r="ANN39" s="119"/>
      <c r="ANO39" s="119"/>
      <c r="ANP39" s="119"/>
      <c r="ANQ39" s="119"/>
      <c r="ANR39" s="119"/>
      <c r="ANS39" s="119"/>
      <c r="ANT39" s="119"/>
      <c r="ANU39" s="119"/>
      <c r="ANV39" s="119"/>
      <c r="ANW39" s="119"/>
      <c r="ANX39" s="119"/>
      <c r="ANY39" s="119"/>
      <c r="ANZ39" s="119"/>
      <c r="AOA39" s="119"/>
      <c r="AOB39" s="119"/>
      <c r="AOC39" s="119"/>
      <c r="AOD39" s="119"/>
      <c r="AOE39" s="119"/>
      <c r="AOF39" s="119"/>
      <c r="AOG39" s="119"/>
      <c r="AOH39" s="119"/>
      <c r="AOI39" s="119"/>
      <c r="AOJ39" s="119"/>
      <c r="AOK39" s="119"/>
      <c r="AOL39" s="119"/>
      <c r="AOM39" s="119"/>
      <c r="AON39" s="119"/>
      <c r="AOO39" s="119"/>
      <c r="AOP39" s="119"/>
      <c r="AOQ39" s="119"/>
      <c r="AOR39" s="119"/>
      <c r="AOS39" s="119"/>
      <c r="AOT39" s="119"/>
      <c r="AOU39" s="119"/>
      <c r="AOV39" s="119"/>
      <c r="AOW39" s="119"/>
      <c r="AOX39" s="119"/>
      <c r="AOY39" s="119"/>
      <c r="AOZ39" s="119"/>
      <c r="APA39" s="119"/>
      <c r="APB39" s="119"/>
      <c r="APC39" s="119"/>
      <c r="APD39" s="119"/>
      <c r="APE39" s="119"/>
      <c r="APF39" s="119"/>
      <c r="APG39" s="119"/>
      <c r="APH39" s="119"/>
      <c r="API39" s="119"/>
      <c r="APJ39" s="119"/>
      <c r="APK39" s="119"/>
      <c r="APL39" s="119"/>
      <c r="APM39" s="119"/>
      <c r="APN39" s="119"/>
      <c r="APO39" s="119"/>
      <c r="APP39" s="119"/>
      <c r="APQ39" s="119"/>
      <c r="APR39" s="119"/>
      <c r="APS39" s="119"/>
      <c r="APT39" s="119"/>
      <c r="APU39" s="119"/>
      <c r="APV39" s="119"/>
      <c r="APW39" s="119"/>
      <c r="APX39" s="119"/>
      <c r="APY39" s="119"/>
      <c r="APZ39" s="119"/>
      <c r="AQA39" s="119"/>
      <c r="AQB39" s="119"/>
      <c r="AQC39" s="119"/>
      <c r="AQD39" s="119"/>
      <c r="AQE39" s="119"/>
      <c r="AQF39" s="119"/>
      <c r="AQG39" s="119"/>
      <c r="AQH39" s="119"/>
      <c r="AQI39" s="119"/>
      <c r="AQJ39" s="119"/>
      <c r="AQK39" s="119"/>
      <c r="AQL39" s="119"/>
      <c r="AQM39" s="119"/>
      <c r="AQN39" s="119"/>
      <c r="AQO39" s="119"/>
      <c r="AQP39" s="119"/>
      <c r="AQQ39" s="119"/>
      <c r="AQR39" s="119"/>
      <c r="AQS39" s="119"/>
      <c r="AQT39" s="119"/>
      <c r="AQU39" s="119"/>
      <c r="AQV39" s="119"/>
      <c r="AQW39" s="119"/>
      <c r="AQX39" s="119"/>
      <c r="AQY39" s="119"/>
      <c r="AQZ39" s="119"/>
      <c r="ARA39" s="119"/>
      <c r="ARB39" s="119"/>
      <c r="ARC39" s="119"/>
      <c r="ARD39" s="119"/>
      <c r="ARE39" s="119"/>
      <c r="ARF39" s="119"/>
      <c r="ARG39" s="119"/>
      <c r="ARH39" s="119"/>
      <c r="ARI39" s="119"/>
      <c r="ARJ39" s="119"/>
      <c r="ARK39" s="119"/>
      <c r="ARL39" s="119"/>
      <c r="ARM39" s="119"/>
      <c r="ARN39" s="119"/>
      <c r="ARO39" s="119"/>
      <c r="ARP39" s="119"/>
      <c r="ARQ39" s="119"/>
      <c r="ARR39" s="119"/>
      <c r="ARS39" s="119"/>
      <c r="ART39" s="119"/>
      <c r="ARU39" s="119"/>
      <c r="ARV39" s="119"/>
      <c r="ARW39" s="119"/>
      <c r="ARX39" s="119"/>
      <c r="ARY39" s="119"/>
      <c r="ARZ39" s="119"/>
      <c r="ASA39" s="119"/>
      <c r="ASB39" s="119"/>
      <c r="ASC39" s="119"/>
      <c r="ASD39" s="119"/>
      <c r="ASE39" s="119"/>
      <c r="ASF39" s="119"/>
      <c r="ASG39" s="119"/>
      <c r="ASH39" s="119"/>
      <c r="ASI39" s="119"/>
      <c r="ASJ39" s="119"/>
      <c r="ASK39" s="119"/>
      <c r="ASL39" s="119"/>
      <c r="ASM39" s="119"/>
      <c r="ASN39" s="119"/>
      <c r="ASO39" s="119"/>
      <c r="ASP39" s="119"/>
      <c r="ASQ39" s="119"/>
      <c r="ASR39" s="119"/>
      <c r="ASS39" s="119"/>
      <c r="AST39" s="119"/>
      <c r="ASU39" s="119"/>
      <c r="ASV39" s="119"/>
      <c r="ASW39" s="119"/>
      <c r="ASX39" s="119"/>
      <c r="ASY39" s="119"/>
      <c r="ASZ39" s="119"/>
      <c r="ATA39" s="119"/>
      <c r="ATB39" s="119"/>
      <c r="ATC39" s="119"/>
      <c r="ATD39" s="119"/>
      <c r="ATE39" s="119"/>
      <c r="ATF39" s="119"/>
      <c r="ATG39" s="119"/>
      <c r="ATH39" s="119"/>
      <c r="ATI39" s="119"/>
      <c r="ATJ39" s="119"/>
      <c r="ATK39" s="119"/>
      <c r="ATL39" s="119"/>
      <c r="ATM39" s="119"/>
      <c r="ATN39" s="119"/>
      <c r="ATO39" s="119"/>
      <c r="ATP39" s="119"/>
      <c r="ATQ39" s="119"/>
      <c r="ATR39" s="119"/>
      <c r="ATS39" s="119"/>
      <c r="ATT39" s="119"/>
      <c r="ATU39" s="119"/>
      <c r="ATV39" s="119"/>
      <c r="ATW39" s="119"/>
      <c r="ATX39" s="119"/>
      <c r="ATY39" s="119"/>
      <c r="ATZ39" s="119"/>
      <c r="AUA39" s="119"/>
      <c r="AUB39" s="119"/>
      <c r="AUC39" s="119"/>
      <c r="AUD39" s="119"/>
      <c r="AUE39" s="119"/>
      <c r="AUF39" s="119"/>
      <c r="AUG39" s="119"/>
      <c r="AUH39" s="119"/>
      <c r="AUI39" s="119"/>
      <c r="AUJ39" s="119"/>
      <c r="AUK39" s="119"/>
      <c r="AUL39" s="119"/>
      <c r="AUM39" s="119"/>
      <c r="AUN39" s="119"/>
      <c r="AUO39" s="119"/>
      <c r="AUP39" s="119"/>
      <c r="AUQ39" s="119"/>
      <c r="AUR39" s="119"/>
      <c r="AUS39" s="119"/>
      <c r="AUT39" s="119"/>
      <c r="AUU39" s="119"/>
      <c r="AUV39" s="119"/>
      <c r="AUW39" s="119"/>
      <c r="AUX39" s="119"/>
      <c r="AUY39" s="119"/>
      <c r="AUZ39" s="119"/>
      <c r="AVA39" s="119"/>
      <c r="AVB39" s="119"/>
      <c r="AVC39" s="119"/>
      <c r="AVD39" s="119"/>
      <c r="AVE39" s="119"/>
      <c r="AVF39" s="119"/>
      <c r="AVG39" s="119"/>
      <c r="AVH39" s="119"/>
      <c r="AVI39" s="119"/>
      <c r="AVJ39" s="119"/>
      <c r="AVK39" s="119"/>
      <c r="AVL39" s="119"/>
      <c r="AVM39" s="119"/>
      <c r="AVN39" s="119"/>
      <c r="AVO39" s="119"/>
      <c r="AVP39" s="119"/>
      <c r="AVQ39" s="119"/>
      <c r="AVR39" s="119"/>
      <c r="AVS39" s="119"/>
      <c r="AVT39" s="119"/>
      <c r="AVU39" s="119"/>
      <c r="AVV39" s="119"/>
      <c r="AVW39" s="119"/>
      <c r="AVX39" s="119"/>
      <c r="AVY39" s="119"/>
      <c r="AVZ39" s="119"/>
      <c r="AWA39" s="119"/>
      <c r="AWB39" s="119"/>
      <c r="AWC39" s="119"/>
      <c r="AWD39" s="119"/>
      <c r="AWE39" s="119"/>
      <c r="AWF39" s="119"/>
      <c r="AWG39" s="119"/>
      <c r="AWH39" s="119"/>
      <c r="AWI39" s="119"/>
      <c r="AWJ39" s="119"/>
      <c r="AWK39" s="119"/>
      <c r="AWL39" s="119"/>
      <c r="AWM39" s="119"/>
      <c r="AWN39" s="119"/>
      <c r="AWO39" s="119"/>
      <c r="AWP39" s="119"/>
      <c r="AWQ39" s="119"/>
      <c r="AWR39" s="119"/>
      <c r="AWS39" s="119"/>
      <c r="AWT39" s="119"/>
      <c r="AWU39" s="119"/>
      <c r="AWV39" s="119"/>
      <c r="AWW39" s="119"/>
      <c r="AWX39" s="119"/>
      <c r="AWY39" s="119"/>
      <c r="AWZ39" s="119"/>
      <c r="AXA39" s="119"/>
      <c r="AXB39" s="119"/>
      <c r="AXC39" s="119"/>
      <c r="AXD39" s="119"/>
      <c r="AXE39" s="119"/>
      <c r="AXF39" s="119"/>
      <c r="AXG39" s="119"/>
      <c r="AXH39" s="119"/>
      <c r="AXI39" s="119"/>
      <c r="AXJ39" s="119"/>
      <c r="AXK39" s="119"/>
      <c r="AXL39" s="119"/>
      <c r="AXM39" s="119"/>
      <c r="AXN39" s="119"/>
      <c r="AXO39" s="119"/>
      <c r="AXP39" s="119"/>
      <c r="AXQ39" s="119"/>
      <c r="AXR39" s="119"/>
      <c r="AXS39" s="119"/>
      <c r="AXT39" s="119"/>
      <c r="AXU39" s="119"/>
      <c r="AXV39" s="119"/>
      <c r="AXW39" s="119"/>
      <c r="AXX39" s="119"/>
      <c r="AXY39" s="119"/>
      <c r="AXZ39" s="119"/>
      <c r="AYA39" s="119"/>
      <c r="AYB39" s="119"/>
      <c r="AYC39" s="119"/>
      <c r="AYD39" s="119"/>
      <c r="AYE39" s="119"/>
      <c r="AYF39" s="119"/>
      <c r="AYG39" s="119"/>
      <c r="AYH39" s="119"/>
      <c r="AYI39" s="119"/>
      <c r="AYJ39" s="119"/>
      <c r="AYK39" s="119"/>
      <c r="AYL39" s="119"/>
      <c r="AYM39" s="119"/>
      <c r="AYN39" s="119"/>
      <c r="AYO39" s="119"/>
      <c r="AYP39" s="119"/>
      <c r="AYQ39" s="119"/>
      <c r="AYR39" s="119"/>
      <c r="AYS39" s="119"/>
      <c r="AYT39" s="119"/>
      <c r="AYU39" s="119"/>
      <c r="AYV39" s="119"/>
      <c r="AYW39" s="119"/>
      <c r="AYX39" s="119"/>
      <c r="AYY39" s="119"/>
      <c r="AYZ39" s="119"/>
      <c r="AZA39" s="119"/>
      <c r="AZB39" s="119"/>
      <c r="AZC39" s="119"/>
      <c r="AZD39" s="119"/>
      <c r="AZE39" s="119"/>
      <c r="AZF39" s="119"/>
      <c r="AZG39" s="119"/>
      <c r="AZH39" s="119"/>
      <c r="AZI39" s="119"/>
      <c r="AZJ39" s="119"/>
      <c r="AZK39" s="119"/>
      <c r="AZL39" s="119"/>
      <c r="AZM39" s="119"/>
      <c r="AZN39" s="119"/>
      <c r="AZO39" s="119"/>
      <c r="AZP39" s="119"/>
      <c r="AZQ39" s="119"/>
      <c r="AZR39" s="119"/>
      <c r="AZS39" s="119"/>
      <c r="AZT39" s="119"/>
      <c r="AZU39" s="119"/>
      <c r="AZV39" s="119"/>
      <c r="AZW39" s="119"/>
      <c r="AZX39" s="119"/>
      <c r="AZY39" s="119"/>
      <c r="AZZ39" s="119"/>
      <c r="BAA39" s="119"/>
      <c r="BAB39" s="119"/>
      <c r="BAC39" s="119"/>
      <c r="BAD39" s="119"/>
      <c r="BAE39" s="119"/>
      <c r="BAF39" s="119"/>
      <c r="BAG39" s="119"/>
      <c r="BAH39" s="119"/>
      <c r="BAI39" s="119"/>
      <c r="BAJ39" s="119"/>
      <c r="BAK39" s="119"/>
      <c r="BAL39" s="119"/>
      <c r="BAM39" s="119"/>
      <c r="BAN39" s="119"/>
      <c r="BAO39" s="119"/>
      <c r="BAP39" s="119"/>
      <c r="BAQ39" s="119"/>
      <c r="BAR39" s="119"/>
      <c r="BAS39" s="119"/>
      <c r="BAT39" s="119"/>
      <c r="BAU39" s="119"/>
      <c r="BAV39" s="119"/>
      <c r="BAW39" s="119"/>
      <c r="BAX39" s="119"/>
      <c r="BAY39" s="119"/>
      <c r="BAZ39" s="119"/>
      <c r="BBA39" s="119"/>
      <c r="BBB39" s="119"/>
      <c r="BBC39" s="119"/>
      <c r="BBD39" s="119"/>
      <c r="BBE39" s="119"/>
      <c r="BBF39" s="119"/>
      <c r="BBG39" s="119"/>
      <c r="BBH39" s="119"/>
      <c r="BBI39" s="119"/>
      <c r="BBJ39" s="119"/>
      <c r="BBK39" s="119"/>
      <c r="BBL39" s="119"/>
      <c r="BBM39" s="119"/>
      <c r="BBN39" s="119"/>
      <c r="BBO39" s="119"/>
      <c r="BBP39" s="119"/>
      <c r="BBQ39" s="119"/>
      <c r="BBR39" s="119"/>
      <c r="BBS39" s="119"/>
      <c r="BBT39" s="119"/>
      <c r="BBU39" s="119"/>
      <c r="BBV39" s="119"/>
      <c r="BBW39" s="119"/>
      <c r="BBX39" s="119"/>
      <c r="BBY39" s="119"/>
      <c r="BBZ39" s="119"/>
      <c r="BCA39" s="119"/>
      <c r="BCB39" s="119"/>
      <c r="BCC39" s="119"/>
      <c r="BCD39" s="119"/>
      <c r="BCE39" s="119"/>
      <c r="BCF39" s="119"/>
      <c r="BCG39" s="119"/>
      <c r="BCH39" s="119"/>
      <c r="BCI39" s="119"/>
      <c r="BCJ39" s="119"/>
      <c r="BCK39" s="119"/>
      <c r="BCL39" s="119"/>
      <c r="BCM39" s="119"/>
      <c r="BCN39" s="119"/>
      <c r="BCO39" s="119"/>
      <c r="BCP39" s="119"/>
      <c r="BCQ39" s="119"/>
      <c r="BCR39" s="119"/>
      <c r="BCS39" s="119"/>
      <c r="BCT39" s="119"/>
      <c r="BCU39" s="119"/>
      <c r="BCV39" s="119"/>
      <c r="BCW39" s="119"/>
      <c r="BCX39" s="119"/>
      <c r="BCY39" s="119"/>
      <c r="BCZ39" s="119"/>
      <c r="BDA39" s="119"/>
      <c r="BDB39" s="119"/>
      <c r="BDC39" s="119"/>
      <c r="BDD39" s="119"/>
      <c r="BDE39" s="119"/>
      <c r="BDF39" s="119"/>
      <c r="BDG39" s="119"/>
      <c r="BDH39" s="119"/>
      <c r="BDI39" s="119"/>
      <c r="BDJ39" s="119"/>
      <c r="BDK39" s="119"/>
      <c r="BDL39" s="119"/>
      <c r="BDM39" s="119"/>
      <c r="BDN39" s="119"/>
      <c r="BDO39" s="119"/>
      <c r="BDP39" s="119"/>
      <c r="BDQ39" s="119"/>
      <c r="BDR39" s="119"/>
      <c r="BDS39" s="119"/>
      <c r="BDT39" s="119"/>
      <c r="BDU39" s="119"/>
      <c r="BDV39" s="119"/>
      <c r="BDW39" s="119"/>
      <c r="BDX39" s="119"/>
      <c r="BDY39" s="119"/>
      <c r="BDZ39" s="119"/>
      <c r="BEA39" s="119"/>
      <c r="BEB39" s="119"/>
      <c r="BEC39" s="119"/>
      <c r="BED39" s="119"/>
      <c r="BEE39" s="119"/>
      <c r="BEF39" s="119"/>
      <c r="BEG39" s="119"/>
      <c r="BEH39" s="119"/>
      <c r="BEI39" s="119"/>
      <c r="BEJ39" s="119"/>
      <c r="BEK39" s="119"/>
      <c r="BEL39" s="119"/>
      <c r="BEM39" s="119"/>
      <c r="BEN39" s="119"/>
      <c r="BEO39" s="119"/>
      <c r="BEP39" s="119"/>
      <c r="BEQ39" s="119"/>
      <c r="BER39" s="119"/>
      <c r="BES39" s="119"/>
      <c r="BET39" s="119"/>
      <c r="BEU39" s="119"/>
      <c r="BEV39" s="119"/>
      <c r="BEW39" s="119"/>
      <c r="BEX39" s="119"/>
      <c r="BEY39" s="119"/>
      <c r="BEZ39" s="119"/>
      <c r="BFA39" s="119"/>
      <c r="BFB39" s="119"/>
      <c r="BFC39" s="119"/>
      <c r="BFD39" s="119"/>
      <c r="BFE39" s="119"/>
      <c r="BFF39" s="119"/>
      <c r="BFG39" s="119"/>
      <c r="BFH39" s="119"/>
      <c r="BFI39" s="119"/>
      <c r="BFJ39" s="119"/>
      <c r="BFK39" s="119"/>
      <c r="BFL39" s="119"/>
      <c r="BFM39" s="119"/>
      <c r="BFN39" s="119"/>
      <c r="BFO39" s="119"/>
      <c r="BFP39" s="119"/>
      <c r="BFQ39" s="119"/>
      <c r="BFR39" s="119"/>
      <c r="BFS39" s="119"/>
      <c r="BFT39" s="119"/>
      <c r="BFU39" s="119"/>
      <c r="BFV39" s="119"/>
      <c r="BFW39" s="119"/>
      <c r="BFX39" s="119"/>
      <c r="BFY39" s="119"/>
      <c r="BFZ39" s="119"/>
      <c r="BGA39" s="119"/>
      <c r="BGB39" s="119"/>
      <c r="BGC39" s="119"/>
      <c r="BGD39" s="119"/>
      <c r="BGE39" s="119"/>
      <c r="BGF39" s="119"/>
      <c r="BGG39" s="119"/>
      <c r="BGH39" s="119"/>
      <c r="BGI39" s="119"/>
      <c r="BGJ39" s="119"/>
      <c r="BGK39" s="119"/>
      <c r="BGL39" s="119"/>
      <c r="BGM39" s="119"/>
      <c r="BGN39" s="119"/>
      <c r="BGO39" s="119"/>
      <c r="BGP39" s="119"/>
      <c r="BGQ39" s="119"/>
      <c r="BGR39" s="119"/>
      <c r="BGS39" s="119"/>
      <c r="BGT39" s="119"/>
      <c r="BGU39" s="119"/>
      <c r="BGV39" s="119"/>
      <c r="BGW39" s="119"/>
      <c r="BGX39" s="119"/>
      <c r="BGY39" s="119"/>
      <c r="BGZ39" s="119"/>
      <c r="BHA39" s="119"/>
      <c r="BHB39" s="119"/>
      <c r="BHC39" s="119"/>
      <c r="BHD39" s="119"/>
      <c r="BHE39" s="119"/>
      <c r="BHF39" s="119"/>
      <c r="BHG39" s="119"/>
      <c r="BHH39" s="119"/>
      <c r="BHI39" s="119"/>
      <c r="BHJ39" s="119"/>
      <c r="BHK39" s="119"/>
      <c r="BHL39" s="119"/>
      <c r="BHM39" s="119"/>
      <c r="BHN39" s="119"/>
      <c r="BHO39" s="119"/>
      <c r="BHP39" s="119"/>
      <c r="BHQ39" s="119"/>
      <c r="BHR39" s="119"/>
      <c r="BHS39" s="119"/>
      <c r="BHT39" s="119"/>
      <c r="BHU39" s="119"/>
      <c r="BHV39" s="119"/>
      <c r="BHW39" s="119"/>
      <c r="BHX39" s="119"/>
      <c r="BHY39" s="119"/>
      <c r="BHZ39" s="119"/>
      <c r="BIA39" s="119"/>
      <c r="BIB39" s="119"/>
      <c r="BIC39" s="119"/>
      <c r="BID39" s="119"/>
      <c r="BIE39" s="119"/>
      <c r="BIF39" s="119"/>
      <c r="BIG39" s="119"/>
      <c r="BIH39" s="119"/>
      <c r="BII39" s="119"/>
      <c r="BIJ39" s="119"/>
      <c r="BIK39" s="119"/>
      <c r="BIL39" s="119"/>
      <c r="BIM39" s="119"/>
      <c r="BIN39" s="119"/>
      <c r="BIO39" s="119"/>
      <c r="BIP39" s="119"/>
      <c r="BIQ39" s="119"/>
      <c r="BIR39" s="119"/>
      <c r="BIS39" s="119"/>
      <c r="BIT39" s="119"/>
      <c r="BIU39" s="119"/>
      <c r="BIV39" s="119"/>
      <c r="BIW39" s="119"/>
      <c r="BIX39" s="119"/>
      <c r="BIY39" s="119"/>
      <c r="BIZ39" s="119"/>
      <c r="BJA39" s="119"/>
      <c r="BJB39" s="119"/>
      <c r="BJC39" s="119"/>
      <c r="BJD39" s="119"/>
      <c r="BJE39" s="119"/>
      <c r="BJF39" s="119"/>
      <c r="BJG39" s="119"/>
      <c r="BJH39" s="119"/>
      <c r="BJI39" s="119"/>
      <c r="BJJ39" s="119"/>
      <c r="BJK39" s="119"/>
      <c r="BJL39" s="119"/>
      <c r="BJM39" s="119"/>
      <c r="BJN39" s="119"/>
      <c r="BJO39" s="119"/>
      <c r="BJP39" s="119"/>
      <c r="BJQ39" s="119"/>
      <c r="BJR39" s="119"/>
      <c r="BJS39" s="119"/>
      <c r="BJT39" s="119"/>
      <c r="BJU39" s="119"/>
      <c r="BJV39" s="119"/>
      <c r="BJW39" s="119"/>
      <c r="BJX39" s="119"/>
      <c r="BJY39" s="119"/>
      <c r="BJZ39" s="119"/>
      <c r="BKA39" s="119"/>
      <c r="BKB39" s="119"/>
      <c r="BKC39" s="119"/>
      <c r="BKD39" s="119"/>
      <c r="BKE39" s="119"/>
      <c r="BKF39" s="119"/>
      <c r="BKG39" s="119"/>
      <c r="BKH39" s="119"/>
      <c r="BKI39" s="119"/>
      <c r="BKJ39" s="119"/>
      <c r="BKK39" s="119"/>
      <c r="BKL39" s="119"/>
      <c r="BKM39" s="119"/>
      <c r="BKN39" s="119"/>
      <c r="BKO39" s="119"/>
      <c r="BKP39" s="119"/>
      <c r="BKQ39" s="119"/>
      <c r="BKR39" s="119"/>
      <c r="BKS39" s="119"/>
      <c r="BKT39" s="119"/>
      <c r="BKU39" s="119"/>
      <c r="BKV39" s="119"/>
      <c r="BKW39" s="119"/>
      <c r="BKX39" s="119"/>
      <c r="BKY39" s="119"/>
      <c r="BKZ39" s="119"/>
      <c r="BLA39" s="119"/>
      <c r="BLB39" s="119"/>
      <c r="BLC39" s="119"/>
      <c r="BLD39" s="119"/>
      <c r="BLE39" s="119"/>
      <c r="BLF39" s="119"/>
      <c r="BLG39" s="119"/>
      <c r="BLH39" s="119"/>
      <c r="BLI39" s="119"/>
      <c r="BLJ39" s="119"/>
      <c r="BLK39" s="119"/>
      <c r="BLL39" s="119"/>
      <c r="BLM39" s="119"/>
      <c r="BLN39" s="119"/>
      <c r="BLO39" s="119"/>
      <c r="BLP39" s="119"/>
      <c r="BLQ39" s="119"/>
      <c r="BLR39" s="119"/>
      <c r="BLS39" s="119"/>
      <c r="BLT39" s="119"/>
      <c r="BLU39" s="119"/>
      <c r="BLV39" s="119"/>
      <c r="BLW39" s="119"/>
      <c r="BLX39" s="119"/>
      <c r="BLY39" s="119"/>
      <c r="BLZ39" s="119"/>
      <c r="BMA39" s="119"/>
      <c r="BMB39" s="119"/>
      <c r="BMC39" s="119"/>
      <c r="BMD39" s="119"/>
      <c r="BME39" s="119"/>
      <c r="BMF39" s="119"/>
      <c r="BMG39" s="119"/>
      <c r="BMH39" s="119"/>
      <c r="BMI39" s="119"/>
      <c r="BMJ39" s="119"/>
      <c r="BMK39" s="119"/>
      <c r="BML39" s="119"/>
      <c r="BMM39" s="119"/>
      <c r="BMN39" s="119"/>
      <c r="BMO39" s="119"/>
      <c r="BMP39" s="119"/>
      <c r="BMQ39" s="119"/>
      <c r="BMR39" s="119"/>
      <c r="BMS39" s="119"/>
      <c r="BMT39" s="119"/>
      <c r="BMU39" s="119"/>
      <c r="BMV39" s="119"/>
      <c r="BMW39" s="119"/>
      <c r="BMX39" s="119"/>
      <c r="BMY39" s="119"/>
      <c r="BMZ39" s="119"/>
      <c r="BNA39" s="119"/>
      <c r="BNB39" s="119"/>
      <c r="BNC39" s="119"/>
      <c r="BND39" s="119"/>
      <c r="BNE39" s="119"/>
      <c r="BNF39" s="119"/>
      <c r="BNG39" s="119"/>
      <c r="BNH39" s="119"/>
      <c r="BNI39" s="119"/>
      <c r="BNJ39" s="119"/>
      <c r="BNK39" s="119"/>
      <c r="BNL39" s="119"/>
      <c r="BNM39" s="119"/>
      <c r="BNN39" s="119"/>
      <c r="BNO39" s="119"/>
      <c r="BNP39" s="119"/>
      <c r="BNQ39" s="119"/>
      <c r="BNR39" s="119"/>
      <c r="BNS39" s="119"/>
      <c r="BNT39" s="119"/>
      <c r="BNU39" s="119"/>
      <c r="BNV39" s="119"/>
      <c r="BNW39" s="119"/>
      <c r="BNX39" s="119"/>
      <c r="BNY39" s="119"/>
      <c r="BNZ39" s="119"/>
      <c r="BOA39" s="119"/>
      <c r="BOB39" s="119"/>
      <c r="BOC39" s="119"/>
      <c r="BOD39" s="119"/>
      <c r="BOE39" s="119"/>
      <c r="BOF39" s="119"/>
      <c r="BOG39" s="119"/>
      <c r="BOH39" s="119"/>
      <c r="BOI39" s="119"/>
      <c r="BOJ39" s="119"/>
      <c r="BOK39" s="119"/>
      <c r="BOL39" s="119"/>
      <c r="BOM39" s="119"/>
      <c r="BON39" s="119"/>
      <c r="BOO39" s="119"/>
      <c r="BOP39" s="119"/>
      <c r="BOQ39" s="119"/>
      <c r="BOR39" s="119"/>
      <c r="BOS39" s="119"/>
      <c r="BOT39" s="119"/>
      <c r="BOU39" s="119"/>
      <c r="BOV39" s="119"/>
      <c r="BOW39" s="119"/>
      <c r="BOX39" s="119"/>
      <c r="BOY39" s="119"/>
      <c r="BOZ39" s="119"/>
      <c r="BPA39" s="119"/>
      <c r="BPB39" s="119"/>
      <c r="BPC39" s="119"/>
      <c r="BPD39" s="119"/>
      <c r="BPE39" s="119"/>
      <c r="BPF39" s="119"/>
      <c r="BPG39" s="119"/>
      <c r="BPH39" s="119"/>
      <c r="BPI39" s="119"/>
      <c r="BPJ39" s="119"/>
      <c r="BPK39" s="119"/>
      <c r="BPL39" s="119"/>
      <c r="BPM39" s="119"/>
      <c r="BPN39" s="119"/>
      <c r="BPO39" s="119"/>
      <c r="BPP39" s="119"/>
      <c r="BPQ39" s="119"/>
      <c r="BPR39" s="119"/>
      <c r="BPS39" s="119"/>
      <c r="BPT39" s="119"/>
      <c r="BPU39" s="119"/>
      <c r="BPV39" s="119"/>
      <c r="BPW39" s="119"/>
      <c r="BPX39" s="119"/>
      <c r="BPY39" s="119"/>
      <c r="BPZ39" s="119"/>
      <c r="BQA39" s="119"/>
      <c r="BQB39" s="119"/>
      <c r="BQC39" s="119"/>
      <c r="BQD39" s="119"/>
      <c r="BQE39" s="119"/>
      <c r="BQF39" s="119"/>
      <c r="BQG39" s="119"/>
      <c r="BQH39" s="119"/>
      <c r="BQI39" s="119"/>
      <c r="BQJ39" s="119"/>
      <c r="BQK39" s="119"/>
      <c r="BQL39" s="119"/>
      <c r="BQM39" s="119"/>
      <c r="BQN39" s="119"/>
      <c r="BQO39" s="119"/>
      <c r="BQP39" s="119"/>
      <c r="BQQ39" s="119"/>
      <c r="BQR39" s="119"/>
      <c r="BQS39" s="119"/>
      <c r="BQT39" s="119"/>
      <c r="BQU39" s="119"/>
      <c r="BQV39" s="119"/>
      <c r="BQW39" s="119"/>
      <c r="BQX39" s="119"/>
      <c r="BQY39" s="119"/>
      <c r="BQZ39" s="119"/>
      <c r="BRA39" s="119"/>
      <c r="BRB39" s="119"/>
      <c r="BRC39" s="119"/>
      <c r="BRD39" s="119"/>
      <c r="BRE39" s="119"/>
      <c r="BRF39" s="119"/>
      <c r="BRG39" s="119"/>
      <c r="BRH39" s="119"/>
      <c r="BRI39" s="119"/>
      <c r="BRJ39" s="119"/>
      <c r="BRK39" s="119"/>
      <c r="BRL39" s="119"/>
      <c r="BRM39" s="119"/>
      <c r="BRN39" s="119"/>
      <c r="BRO39" s="119"/>
      <c r="BRP39" s="119"/>
      <c r="BRQ39" s="119"/>
      <c r="BRR39" s="119"/>
      <c r="BRS39" s="119"/>
      <c r="BRT39" s="119"/>
      <c r="BRU39" s="119"/>
      <c r="BRV39" s="119"/>
      <c r="BRW39" s="119"/>
      <c r="BRX39" s="119"/>
      <c r="BRY39" s="119"/>
      <c r="BRZ39" s="119"/>
      <c r="BSA39" s="119"/>
      <c r="BSB39" s="119"/>
      <c r="BSC39" s="119"/>
      <c r="BSD39" s="119"/>
      <c r="BSE39" s="119"/>
      <c r="BSF39" s="119"/>
      <c r="BSG39" s="119"/>
      <c r="BSH39" s="119"/>
      <c r="BSI39" s="119"/>
      <c r="BSJ39" s="119"/>
      <c r="BSK39" s="119"/>
      <c r="BSL39" s="119"/>
      <c r="BSM39" s="119"/>
      <c r="BSN39" s="119"/>
      <c r="BSO39" s="119"/>
      <c r="BSP39" s="119"/>
      <c r="BSQ39" s="119"/>
      <c r="BSR39" s="119"/>
      <c r="BSS39" s="119"/>
      <c r="BST39" s="119"/>
      <c r="BSU39" s="119"/>
      <c r="BSV39" s="119"/>
      <c r="BSW39" s="119"/>
      <c r="BSX39" s="119"/>
      <c r="BSY39" s="119"/>
      <c r="BSZ39" s="119"/>
      <c r="BTA39" s="119"/>
      <c r="BTB39" s="119"/>
      <c r="BTC39" s="119"/>
      <c r="BTD39" s="119"/>
      <c r="BTE39" s="119"/>
      <c r="BTF39" s="119"/>
      <c r="BTG39" s="119"/>
      <c r="BTH39" s="119"/>
      <c r="BTI39" s="119"/>
      <c r="BTJ39" s="119"/>
      <c r="BTK39" s="119"/>
      <c r="BTL39" s="119"/>
      <c r="BTM39" s="119"/>
      <c r="BTN39" s="119"/>
      <c r="BTO39" s="119"/>
      <c r="BTP39" s="119"/>
      <c r="BTQ39" s="119"/>
      <c r="BTR39" s="119"/>
      <c r="BTS39" s="119"/>
      <c r="BTT39" s="119"/>
      <c r="BTU39" s="119"/>
      <c r="BTV39" s="119"/>
      <c r="BTW39" s="119"/>
      <c r="BTX39" s="119"/>
      <c r="BTY39" s="119"/>
      <c r="BTZ39" s="119"/>
      <c r="BUA39" s="119"/>
      <c r="BUB39" s="119"/>
      <c r="BUC39" s="119"/>
      <c r="BUD39" s="119"/>
      <c r="BUE39" s="119"/>
      <c r="BUF39" s="119"/>
      <c r="BUG39" s="119"/>
      <c r="BUH39" s="119"/>
      <c r="BUI39" s="119"/>
      <c r="BUJ39" s="119"/>
      <c r="BUK39" s="119"/>
      <c r="BUL39" s="119"/>
      <c r="BUM39" s="119"/>
      <c r="BUN39" s="119"/>
      <c r="BUO39" s="119"/>
      <c r="BUP39" s="119"/>
      <c r="BUQ39" s="119"/>
      <c r="BUR39" s="119"/>
      <c r="BUS39" s="119"/>
      <c r="BUT39" s="119"/>
      <c r="BUU39" s="119"/>
      <c r="BUV39" s="119"/>
      <c r="BUW39" s="119"/>
      <c r="BUX39" s="119"/>
      <c r="BUY39" s="119"/>
      <c r="BUZ39" s="119"/>
      <c r="BVA39" s="119"/>
      <c r="BVB39" s="119"/>
      <c r="BVC39" s="119"/>
      <c r="BVD39" s="119"/>
      <c r="BVE39" s="119"/>
      <c r="BVF39" s="119"/>
      <c r="BVG39" s="119"/>
      <c r="BVH39" s="119"/>
      <c r="BVI39" s="119"/>
      <c r="BVJ39" s="119"/>
      <c r="BVK39" s="119"/>
      <c r="BVL39" s="119"/>
      <c r="BVM39" s="119"/>
      <c r="BVN39" s="119"/>
      <c r="BVO39" s="119"/>
      <c r="BVP39" s="119"/>
      <c r="BVQ39" s="119"/>
      <c r="BVR39" s="119"/>
      <c r="BVS39" s="119"/>
      <c r="BVT39" s="119"/>
      <c r="BVU39" s="119"/>
      <c r="BVV39" s="119"/>
      <c r="BVW39" s="119"/>
      <c r="BVX39" s="119"/>
      <c r="BVY39" s="119"/>
      <c r="BVZ39" s="119"/>
      <c r="BWA39" s="119"/>
      <c r="BWB39" s="119"/>
      <c r="BWC39" s="119"/>
      <c r="BWD39" s="119"/>
      <c r="BWE39" s="119"/>
      <c r="BWF39" s="119"/>
      <c r="BWG39" s="119"/>
      <c r="BWH39" s="119"/>
      <c r="BWI39" s="119"/>
      <c r="BWJ39" s="119"/>
      <c r="BWK39" s="119"/>
      <c r="BWL39" s="119"/>
      <c r="BWM39" s="119"/>
      <c r="BWN39" s="119"/>
      <c r="BWO39" s="119"/>
      <c r="BWP39" s="119"/>
      <c r="BWQ39" s="119"/>
      <c r="BWR39" s="119"/>
      <c r="BWS39" s="119"/>
      <c r="BWT39" s="119"/>
      <c r="BWU39" s="119"/>
      <c r="BWV39" s="119"/>
      <c r="BWW39" s="119"/>
      <c r="BWX39" s="119"/>
      <c r="BWY39" s="119"/>
      <c r="BWZ39" s="119"/>
      <c r="BXA39" s="119"/>
      <c r="BXB39" s="119"/>
      <c r="BXC39" s="119"/>
      <c r="BXD39" s="119"/>
      <c r="BXE39" s="119"/>
      <c r="BXF39" s="119"/>
      <c r="BXG39" s="119"/>
      <c r="BXH39" s="119"/>
      <c r="BXI39" s="119"/>
      <c r="BXJ39" s="119"/>
      <c r="BXK39" s="119"/>
      <c r="BXL39" s="119"/>
      <c r="BXM39" s="119"/>
      <c r="BXN39" s="119"/>
      <c r="BXO39" s="119"/>
      <c r="BXP39" s="119"/>
      <c r="BXQ39" s="119"/>
      <c r="BXR39" s="119"/>
      <c r="BXS39" s="119"/>
      <c r="BXT39" s="119"/>
      <c r="BXU39" s="119"/>
      <c r="BXV39" s="119"/>
      <c r="BXW39" s="119"/>
      <c r="BXX39" s="119"/>
      <c r="BXY39" s="119"/>
      <c r="BXZ39" s="119"/>
      <c r="BYA39" s="119"/>
      <c r="BYB39" s="119"/>
      <c r="BYC39" s="119"/>
      <c r="BYD39" s="119"/>
      <c r="BYE39" s="119"/>
      <c r="BYF39" s="119"/>
      <c r="BYG39" s="119"/>
      <c r="BYH39" s="119"/>
      <c r="BYI39" s="119"/>
      <c r="BYJ39" s="119"/>
      <c r="BYK39" s="119"/>
      <c r="BYL39" s="119"/>
      <c r="BYM39" s="119"/>
      <c r="BYN39" s="119"/>
      <c r="BYO39" s="119"/>
      <c r="BYP39" s="119"/>
      <c r="BYQ39" s="119"/>
      <c r="BYR39" s="119"/>
      <c r="BYS39" s="119"/>
      <c r="BYT39" s="119"/>
      <c r="BYU39" s="119"/>
      <c r="BYV39" s="119"/>
      <c r="BYW39" s="119"/>
      <c r="BYX39" s="119"/>
      <c r="BYY39" s="119"/>
      <c r="BYZ39" s="119"/>
      <c r="BZA39" s="119"/>
      <c r="BZB39" s="119"/>
      <c r="BZC39" s="119"/>
      <c r="BZD39" s="119"/>
      <c r="BZE39" s="119"/>
      <c r="BZF39" s="119"/>
      <c r="BZG39" s="119"/>
      <c r="BZH39" s="119"/>
      <c r="BZI39" s="119"/>
      <c r="BZJ39" s="119"/>
      <c r="BZK39" s="119"/>
      <c r="BZL39" s="119"/>
      <c r="BZM39" s="119"/>
      <c r="BZN39" s="119"/>
      <c r="BZO39" s="119"/>
      <c r="BZP39" s="119"/>
      <c r="BZQ39" s="119"/>
      <c r="BZR39" s="119"/>
      <c r="BZS39" s="119"/>
      <c r="BZT39" s="119"/>
      <c r="BZU39" s="119"/>
      <c r="BZV39" s="119"/>
      <c r="BZW39" s="119"/>
      <c r="BZX39" s="119"/>
      <c r="BZY39" s="119"/>
      <c r="BZZ39" s="119"/>
      <c r="CAA39" s="119"/>
      <c r="CAB39" s="119"/>
      <c r="CAC39" s="119"/>
      <c r="CAD39" s="119"/>
      <c r="CAE39" s="119"/>
      <c r="CAF39" s="119"/>
      <c r="CAG39" s="119"/>
      <c r="CAH39" s="119"/>
      <c r="CAI39" s="119"/>
      <c r="CAJ39" s="119"/>
      <c r="CAK39" s="119"/>
      <c r="CAL39" s="119"/>
      <c r="CAM39" s="119"/>
      <c r="CAN39" s="119"/>
      <c r="CAO39" s="119"/>
      <c r="CAP39" s="119"/>
      <c r="CAQ39" s="119"/>
      <c r="CAR39" s="119"/>
      <c r="CAS39" s="119"/>
      <c r="CAT39" s="119"/>
      <c r="CAU39" s="119"/>
      <c r="CAV39" s="119"/>
      <c r="CAW39" s="119"/>
      <c r="CAX39" s="119"/>
      <c r="CAY39" s="119"/>
      <c r="CAZ39" s="119"/>
      <c r="CBA39" s="119"/>
      <c r="CBB39" s="119"/>
      <c r="CBC39" s="119"/>
      <c r="CBD39" s="119"/>
      <c r="CBE39" s="119"/>
      <c r="CBF39" s="119"/>
      <c r="CBG39" s="119"/>
      <c r="CBH39" s="119"/>
      <c r="CBI39" s="119"/>
      <c r="CBJ39" s="119"/>
      <c r="CBK39" s="119"/>
      <c r="CBL39" s="119"/>
      <c r="CBM39" s="119"/>
      <c r="CBN39" s="119"/>
      <c r="CBO39" s="119"/>
      <c r="CBP39" s="119"/>
      <c r="CBQ39" s="119"/>
      <c r="CBR39" s="119"/>
      <c r="CBS39" s="119"/>
      <c r="CBT39" s="119"/>
      <c r="CBU39" s="119"/>
      <c r="CBV39" s="119"/>
      <c r="CBW39" s="119"/>
      <c r="CBX39" s="119"/>
      <c r="CBY39" s="119"/>
      <c r="CBZ39" s="119"/>
      <c r="CCA39" s="119"/>
      <c r="CCB39" s="119"/>
      <c r="CCC39" s="119"/>
      <c r="CCD39" s="119"/>
      <c r="CCE39" s="119"/>
      <c r="CCF39" s="119"/>
      <c r="CCG39" s="119"/>
      <c r="CCH39" s="119"/>
      <c r="CCI39" s="119"/>
      <c r="CCJ39" s="119"/>
      <c r="CCK39" s="119"/>
      <c r="CCL39" s="119"/>
      <c r="CCM39" s="119"/>
      <c r="CCN39" s="119"/>
      <c r="CCO39" s="119"/>
      <c r="CCP39" s="119"/>
      <c r="CCQ39" s="119"/>
      <c r="CCR39" s="119"/>
      <c r="CCS39" s="119"/>
      <c r="CCT39" s="119"/>
      <c r="CCU39" s="119"/>
      <c r="CCV39" s="119"/>
      <c r="CCW39" s="119"/>
      <c r="CCX39" s="119"/>
      <c r="CCY39" s="119"/>
      <c r="CCZ39" s="119"/>
      <c r="CDA39" s="119"/>
      <c r="CDB39" s="119"/>
      <c r="CDC39" s="119"/>
      <c r="CDD39" s="119"/>
      <c r="CDE39" s="119"/>
      <c r="CDF39" s="119"/>
      <c r="CDG39" s="119"/>
      <c r="CDH39" s="119"/>
      <c r="CDI39" s="119"/>
      <c r="CDJ39" s="119"/>
      <c r="CDK39" s="119"/>
      <c r="CDL39" s="119"/>
      <c r="CDM39" s="119"/>
      <c r="CDN39" s="119"/>
      <c r="CDO39" s="119"/>
      <c r="CDP39" s="119"/>
      <c r="CDQ39" s="119"/>
      <c r="CDR39" s="119"/>
      <c r="CDS39" s="119"/>
      <c r="CDT39" s="119"/>
      <c r="CDU39" s="119"/>
      <c r="CDV39" s="119"/>
      <c r="CDW39" s="119"/>
      <c r="CDX39" s="119"/>
      <c r="CDY39" s="119"/>
      <c r="CDZ39" s="119"/>
      <c r="CEA39" s="119"/>
      <c r="CEB39" s="119"/>
      <c r="CEC39" s="119"/>
      <c r="CED39" s="119"/>
      <c r="CEE39" s="119"/>
      <c r="CEF39" s="119"/>
      <c r="CEG39" s="119"/>
      <c r="CEH39" s="119"/>
      <c r="CEI39" s="119"/>
      <c r="CEJ39" s="119"/>
      <c r="CEK39" s="119"/>
      <c r="CEL39" s="119"/>
      <c r="CEM39" s="119"/>
      <c r="CEN39" s="119"/>
      <c r="CEO39" s="119"/>
      <c r="CEP39" s="119"/>
      <c r="CEQ39" s="119"/>
      <c r="CER39" s="119"/>
      <c r="CES39" s="119"/>
      <c r="CET39" s="119"/>
      <c r="CEU39" s="119"/>
      <c r="CEV39" s="119"/>
      <c r="CEW39" s="119"/>
      <c r="CEX39" s="119"/>
      <c r="CEY39" s="119"/>
      <c r="CEZ39" s="119"/>
      <c r="CFA39" s="119"/>
      <c r="CFB39" s="119"/>
      <c r="CFC39" s="119"/>
      <c r="CFD39" s="119"/>
      <c r="CFE39" s="119"/>
      <c r="CFF39" s="119"/>
      <c r="CFG39" s="119"/>
      <c r="CFH39" s="119"/>
      <c r="CFI39" s="119"/>
      <c r="CFJ39" s="119"/>
      <c r="CFK39" s="119"/>
      <c r="CFL39" s="119"/>
      <c r="CFM39" s="119"/>
      <c r="CFN39" s="119"/>
      <c r="CFO39" s="119"/>
      <c r="CFP39" s="119"/>
      <c r="CFQ39" s="119"/>
      <c r="CFR39" s="119"/>
      <c r="CFS39" s="119"/>
      <c r="CFT39" s="119"/>
      <c r="CFU39" s="119"/>
      <c r="CFV39" s="119"/>
      <c r="CFW39" s="119"/>
      <c r="CFX39" s="119"/>
      <c r="CFY39" s="119"/>
      <c r="CFZ39" s="119"/>
      <c r="CGA39" s="119"/>
      <c r="CGB39" s="119"/>
      <c r="CGC39" s="119"/>
      <c r="CGD39" s="119"/>
      <c r="CGE39" s="119"/>
      <c r="CGF39" s="119"/>
      <c r="CGG39" s="119"/>
      <c r="CGH39" s="119"/>
      <c r="CGI39" s="119"/>
      <c r="CGJ39" s="119"/>
      <c r="CGK39" s="119"/>
      <c r="CGL39" s="119"/>
      <c r="CGM39" s="119"/>
      <c r="CGN39" s="119"/>
      <c r="CGO39" s="119"/>
      <c r="CGP39" s="119"/>
      <c r="CGQ39" s="119"/>
      <c r="CGR39" s="119"/>
      <c r="CGS39" s="119"/>
      <c r="CGT39" s="119"/>
      <c r="CGU39" s="119"/>
      <c r="CGV39" s="119"/>
      <c r="CGW39" s="119"/>
      <c r="CGX39" s="119"/>
      <c r="CGY39" s="119"/>
      <c r="CGZ39" s="119"/>
      <c r="CHA39" s="119"/>
      <c r="CHB39" s="119"/>
      <c r="CHC39" s="119"/>
      <c r="CHD39" s="119"/>
      <c r="CHE39" s="119"/>
      <c r="CHF39" s="119"/>
      <c r="CHG39" s="119"/>
      <c r="CHH39" s="119"/>
      <c r="CHI39" s="119"/>
      <c r="CHJ39" s="119"/>
      <c r="CHK39" s="119"/>
      <c r="CHL39" s="119"/>
      <c r="CHM39" s="119"/>
      <c r="CHN39" s="119"/>
      <c r="CHO39" s="119"/>
      <c r="CHP39" s="119"/>
      <c r="CHQ39" s="119"/>
      <c r="CHR39" s="119"/>
      <c r="CHS39" s="119"/>
      <c r="CHT39" s="119"/>
      <c r="CHU39" s="119"/>
      <c r="CHV39" s="119"/>
      <c r="CHW39" s="119"/>
      <c r="CHX39" s="119"/>
      <c r="CHY39" s="119"/>
      <c r="CHZ39" s="119"/>
      <c r="CIA39" s="119"/>
      <c r="CIB39" s="119"/>
      <c r="CIC39" s="119"/>
      <c r="CID39" s="119"/>
      <c r="CIE39" s="119"/>
      <c r="CIF39" s="119"/>
      <c r="CIG39" s="119"/>
      <c r="CIH39" s="119"/>
      <c r="CII39" s="119"/>
      <c r="CIJ39" s="119"/>
      <c r="CIK39" s="119"/>
      <c r="CIL39" s="119"/>
      <c r="CIM39" s="119"/>
      <c r="CIN39" s="119"/>
      <c r="CIO39" s="119"/>
      <c r="CIP39" s="119"/>
      <c r="CIQ39" s="119"/>
      <c r="CIR39" s="119"/>
      <c r="CIS39" s="119"/>
      <c r="CIT39" s="119"/>
      <c r="CIU39" s="119"/>
      <c r="CIV39" s="119"/>
      <c r="CIW39" s="119"/>
      <c r="CIX39" s="119"/>
      <c r="CIY39" s="119"/>
      <c r="CIZ39" s="119"/>
      <c r="CJA39" s="119"/>
      <c r="CJB39" s="119"/>
      <c r="CJC39" s="119"/>
      <c r="CJD39" s="119"/>
      <c r="CJE39" s="119"/>
      <c r="CJF39" s="119"/>
      <c r="CJG39" s="119"/>
      <c r="CJH39" s="119"/>
      <c r="CJI39" s="119"/>
      <c r="CJJ39" s="119"/>
      <c r="CJK39" s="119"/>
      <c r="CJL39" s="119"/>
      <c r="CJM39" s="119"/>
      <c r="CJN39" s="119"/>
      <c r="CJO39" s="119"/>
      <c r="CJP39" s="119"/>
      <c r="CJQ39" s="119"/>
      <c r="CJR39" s="119"/>
      <c r="CJS39" s="119"/>
      <c r="CJT39" s="119"/>
      <c r="CJU39" s="119"/>
      <c r="CJV39" s="119"/>
      <c r="CJW39" s="119"/>
      <c r="CJX39" s="119"/>
      <c r="CJY39" s="119"/>
      <c r="CJZ39" s="119"/>
      <c r="CKA39" s="119"/>
      <c r="CKB39" s="119"/>
      <c r="CKC39" s="119"/>
      <c r="CKD39" s="119"/>
      <c r="CKE39" s="119"/>
      <c r="CKF39" s="119"/>
      <c r="CKG39" s="119"/>
      <c r="CKH39" s="119"/>
      <c r="CKI39" s="119"/>
      <c r="CKJ39" s="119"/>
      <c r="CKK39" s="119"/>
      <c r="CKL39" s="119"/>
      <c r="CKM39" s="119"/>
      <c r="CKN39" s="119"/>
      <c r="CKO39" s="119"/>
      <c r="CKP39" s="119"/>
      <c r="CKQ39" s="119"/>
      <c r="CKR39" s="119"/>
      <c r="CKS39" s="119"/>
      <c r="CKT39" s="119"/>
      <c r="CKU39" s="119"/>
      <c r="CKV39" s="119"/>
      <c r="CKW39" s="119"/>
      <c r="CKX39" s="119"/>
      <c r="CKY39" s="119"/>
      <c r="CKZ39" s="119"/>
      <c r="CLA39" s="119"/>
      <c r="CLB39" s="119"/>
      <c r="CLC39" s="119"/>
      <c r="CLD39" s="119"/>
      <c r="CLE39" s="119"/>
      <c r="CLF39" s="119"/>
      <c r="CLG39" s="119"/>
      <c r="CLH39" s="119"/>
      <c r="CLI39" s="119"/>
      <c r="CLJ39" s="119"/>
      <c r="CLK39" s="119"/>
      <c r="CLL39" s="119"/>
      <c r="CLM39" s="119"/>
      <c r="CLN39" s="119"/>
      <c r="CLO39" s="119"/>
      <c r="CLP39" s="119"/>
      <c r="CLQ39" s="119"/>
      <c r="CLR39" s="119"/>
      <c r="CLS39" s="119"/>
      <c r="CLT39" s="119"/>
      <c r="CLU39" s="119"/>
      <c r="CLV39" s="119"/>
      <c r="CLW39" s="119"/>
      <c r="CLX39" s="119"/>
      <c r="CLY39" s="119"/>
      <c r="CLZ39" s="119"/>
      <c r="CMA39" s="119"/>
      <c r="CMB39" s="119"/>
      <c r="CMC39" s="119"/>
      <c r="CMD39" s="119"/>
      <c r="CME39" s="119"/>
      <c r="CMF39" s="119"/>
      <c r="CMG39" s="119"/>
      <c r="CMH39" s="119"/>
      <c r="CMI39" s="119"/>
      <c r="CMJ39" s="119"/>
      <c r="CMK39" s="119"/>
      <c r="CML39" s="119"/>
      <c r="CMM39" s="119"/>
      <c r="CMN39" s="119"/>
      <c r="CMO39" s="119"/>
      <c r="CMP39" s="119"/>
      <c r="CMQ39" s="119"/>
      <c r="CMR39" s="119"/>
      <c r="CMS39" s="119"/>
      <c r="CMT39" s="119"/>
      <c r="CMU39" s="119"/>
      <c r="CMV39" s="119"/>
      <c r="CMW39" s="119"/>
      <c r="CMX39" s="119"/>
      <c r="CMY39" s="119"/>
      <c r="CMZ39" s="119"/>
      <c r="CNA39" s="119"/>
      <c r="CNB39" s="119"/>
      <c r="CNC39" s="119"/>
      <c r="CND39" s="119"/>
      <c r="CNE39" s="119"/>
      <c r="CNF39" s="119"/>
      <c r="CNG39" s="119"/>
      <c r="CNH39" s="119"/>
      <c r="CNI39" s="119"/>
      <c r="CNJ39" s="119"/>
      <c r="CNK39" s="119"/>
      <c r="CNL39" s="119"/>
      <c r="CNM39" s="119"/>
      <c r="CNN39" s="119"/>
      <c r="CNO39" s="119"/>
      <c r="CNP39" s="119"/>
      <c r="CNQ39" s="119"/>
      <c r="CNR39" s="119"/>
      <c r="CNS39" s="119"/>
      <c r="CNT39" s="119"/>
      <c r="CNU39" s="119"/>
      <c r="CNV39" s="119"/>
      <c r="CNW39" s="119"/>
      <c r="CNX39" s="119"/>
      <c r="CNY39" s="119"/>
      <c r="CNZ39" s="119"/>
      <c r="COA39" s="119"/>
      <c r="COB39" s="119"/>
      <c r="COC39" s="119"/>
      <c r="COD39" s="119"/>
      <c r="COE39" s="119"/>
      <c r="COF39" s="119"/>
      <c r="COG39" s="119"/>
      <c r="COH39" s="119"/>
      <c r="COI39" s="119"/>
      <c r="COJ39" s="119"/>
      <c r="COK39" s="119"/>
      <c r="COL39" s="119"/>
      <c r="COM39" s="119"/>
      <c r="CON39" s="119"/>
      <c r="COO39" s="119"/>
      <c r="COP39" s="119"/>
      <c r="COQ39" s="119"/>
      <c r="COR39" s="119"/>
      <c r="COS39" s="119"/>
      <c r="COT39" s="119"/>
      <c r="COU39" s="119"/>
      <c r="COV39" s="119"/>
      <c r="COW39" s="119"/>
      <c r="COX39" s="119"/>
      <c r="COY39" s="119"/>
      <c r="COZ39" s="119"/>
      <c r="CPA39" s="119"/>
      <c r="CPB39" s="119"/>
      <c r="CPC39" s="119"/>
      <c r="CPD39" s="119"/>
      <c r="CPE39" s="119"/>
      <c r="CPF39" s="119"/>
      <c r="CPG39" s="119"/>
      <c r="CPH39" s="119"/>
      <c r="CPI39" s="119"/>
      <c r="CPJ39" s="119"/>
      <c r="CPK39" s="119"/>
      <c r="CPL39" s="119"/>
      <c r="CPM39" s="119"/>
      <c r="CPN39" s="119"/>
      <c r="CPO39" s="119"/>
      <c r="CPP39" s="119"/>
      <c r="CPQ39" s="119"/>
      <c r="CPR39" s="119"/>
      <c r="CPS39" s="119"/>
      <c r="CPT39" s="119"/>
      <c r="CPU39" s="119"/>
      <c r="CPV39" s="119"/>
      <c r="CPW39" s="119"/>
      <c r="CPX39" s="119"/>
      <c r="CPY39" s="119"/>
      <c r="CPZ39" s="119"/>
      <c r="CQA39" s="119"/>
      <c r="CQB39" s="119"/>
      <c r="CQC39" s="119"/>
      <c r="CQD39" s="119"/>
      <c r="CQE39" s="119"/>
      <c r="CQF39" s="119"/>
      <c r="CQG39" s="119"/>
      <c r="CQH39" s="119"/>
      <c r="CQI39" s="119"/>
      <c r="CQJ39" s="119"/>
      <c r="CQK39" s="119"/>
      <c r="CQL39" s="119"/>
      <c r="CQM39" s="119"/>
      <c r="CQN39" s="119"/>
      <c r="CQO39" s="119"/>
      <c r="CQP39" s="119"/>
      <c r="CQQ39" s="119"/>
      <c r="CQR39" s="119"/>
      <c r="CQS39" s="119"/>
      <c r="CQT39" s="119"/>
      <c r="CQU39" s="119"/>
      <c r="CQV39" s="119"/>
      <c r="CQW39" s="119"/>
      <c r="CQX39" s="119"/>
      <c r="CQY39" s="119"/>
      <c r="CQZ39" s="119"/>
      <c r="CRA39" s="119"/>
      <c r="CRB39" s="119"/>
      <c r="CRC39" s="119"/>
      <c r="CRD39" s="119"/>
      <c r="CRE39" s="119"/>
      <c r="CRF39" s="119"/>
      <c r="CRG39" s="119"/>
      <c r="CRH39" s="119"/>
      <c r="CRI39" s="119"/>
      <c r="CRJ39" s="119"/>
      <c r="CRK39" s="119"/>
      <c r="CRL39" s="119"/>
      <c r="CRM39" s="119"/>
      <c r="CRN39" s="119"/>
      <c r="CRO39" s="119"/>
      <c r="CRP39" s="119"/>
      <c r="CRQ39" s="119"/>
      <c r="CRR39" s="119"/>
      <c r="CRS39" s="119"/>
      <c r="CRT39" s="119"/>
      <c r="CRU39" s="119"/>
      <c r="CRV39" s="119"/>
      <c r="CRW39" s="119"/>
      <c r="CRX39" s="119"/>
      <c r="CRY39" s="119"/>
      <c r="CRZ39" s="119"/>
      <c r="CSA39" s="119"/>
      <c r="CSB39" s="119"/>
      <c r="CSC39" s="119"/>
      <c r="CSD39" s="119"/>
      <c r="CSE39" s="119"/>
      <c r="CSF39" s="119"/>
      <c r="CSG39" s="119"/>
      <c r="CSH39" s="119"/>
      <c r="CSI39" s="119"/>
      <c r="CSJ39" s="119"/>
      <c r="CSK39" s="119"/>
      <c r="CSL39" s="119"/>
      <c r="CSM39" s="119"/>
      <c r="CSN39" s="119"/>
      <c r="CSO39" s="119"/>
      <c r="CSP39" s="119"/>
      <c r="CSQ39" s="119"/>
      <c r="CSR39" s="119"/>
      <c r="CSS39" s="119"/>
      <c r="CST39" s="119"/>
      <c r="CSU39" s="119"/>
      <c r="CSV39" s="119"/>
      <c r="CSW39" s="119"/>
      <c r="CSX39" s="119"/>
      <c r="CSY39" s="119"/>
      <c r="CSZ39" s="119"/>
      <c r="CTA39" s="119"/>
      <c r="CTB39" s="119"/>
      <c r="CTC39" s="119"/>
      <c r="CTD39" s="119"/>
      <c r="CTE39" s="119"/>
      <c r="CTF39" s="119"/>
      <c r="CTG39" s="119"/>
      <c r="CTH39" s="119"/>
      <c r="CTI39" s="119"/>
      <c r="CTJ39" s="119"/>
      <c r="CTK39" s="119"/>
      <c r="CTL39" s="119"/>
      <c r="CTM39" s="119"/>
      <c r="CTN39" s="119"/>
      <c r="CTO39" s="119"/>
      <c r="CTP39" s="119"/>
      <c r="CTQ39" s="119"/>
      <c r="CTR39" s="119"/>
      <c r="CTS39" s="119"/>
      <c r="CTT39" s="119"/>
      <c r="CTU39" s="119"/>
      <c r="CTV39" s="119"/>
      <c r="CTW39" s="119"/>
      <c r="CTX39" s="119"/>
      <c r="CTY39" s="119"/>
      <c r="CTZ39" s="119"/>
      <c r="CUA39" s="119"/>
      <c r="CUB39" s="119"/>
      <c r="CUC39" s="119"/>
      <c r="CUD39" s="119"/>
      <c r="CUE39" s="119"/>
      <c r="CUF39" s="119"/>
      <c r="CUG39" s="119"/>
      <c r="CUH39" s="119"/>
      <c r="CUI39" s="119"/>
      <c r="CUJ39" s="119"/>
      <c r="CUK39" s="119"/>
      <c r="CUL39" s="119"/>
      <c r="CUM39" s="119"/>
      <c r="CUN39" s="119"/>
      <c r="CUO39" s="119"/>
      <c r="CUP39" s="119"/>
      <c r="CUQ39" s="119"/>
      <c r="CUR39" s="119"/>
      <c r="CUS39" s="119"/>
      <c r="CUT39" s="119"/>
      <c r="CUU39" s="119"/>
      <c r="CUV39" s="119"/>
      <c r="CUW39" s="119"/>
      <c r="CUX39" s="119"/>
      <c r="CUY39" s="119"/>
      <c r="CUZ39" s="119"/>
      <c r="CVA39" s="119"/>
      <c r="CVB39" s="119"/>
      <c r="CVC39" s="119"/>
      <c r="CVD39" s="119"/>
      <c r="CVE39" s="119"/>
      <c r="CVF39" s="119"/>
      <c r="CVG39" s="119"/>
      <c r="CVH39" s="119"/>
      <c r="CVI39" s="119"/>
      <c r="CVJ39" s="119"/>
      <c r="CVK39" s="119"/>
      <c r="CVL39" s="119"/>
      <c r="CVM39" s="119"/>
      <c r="CVN39" s="119"/>
      <c r="CVO39" s="119"/>
      <c r="CVP39" s="119"/>
      <c r="CVQ39" s="119"/>
      <c r="CVR39" s="119"/>
      <c r="CVS39" s="119"/>
      <c r="CVT39" s="119"/>
      <c r="CVU39" s="119"/>
      <c r="CVV39" s="119"/>
      <c r="CVW39" s="119"/>
      <c r="CVX39" s="119"/>
      <c r="CVY39" s="119"/>
      <c r="CVZ39" s="119"/>
      <c r="CWA39" s="119"/>
      <c r="CWB39" s="119"/>
      <c r="CWC39" s="119"/>
      <c r="CWD39" s="119"/>
      <c r="CWE39" s="119"/>
      <c r="CWF39" s="119"/>
      <c r="CWG39" s="119"/>
      <c r="CWH39" s="119"/>
      <c r="CWI39" s="119"/>
      <c r="CWJ39" s="119"/>
      <c r="CWK39" s="119"/>
      <c r="CWL39" s="119"/>
      <c r="CWM39" s="119"/>
      <c r="CWN39" s="119"/>
      <c r="CWO39" s="119"/>
      <c r="CWP39" s="119"/>
      <c r="CWQ39" s="119"/>
      <c r="CWR39" s="119"/>
      <c r="CWS39" s="119"/>
      <c r="CWT39" s="119"/>
      <c r="CWU39" s="119"/>
      <c r="CWV39" s="119"/>
      <c r="CWW39" s="119"/>
      <c r="CWX39" s="119"/>
      <c r="CWY39" s="119"/>
      <c r="CWZ39" s="119"/>
      <c r="CXA39" s="119"/>
      <c r="CXB39" s="119"/>
      <c r="CXC39" s="119"/>
      <c r="CXD39" s="119"/>
      <c r="CXE39" s="119"/>
      <c r="CXF39" s="119"/>
      <c r="CXG39" s="119"/>
      <c r="CXH39" s="119"/>
      <c r="CXI39" s="119"/>
      <c r="CXJ39" s="119"/>
      <c r="CXK39" s="119"/>
      <c r="CXL39" s="119"/>
      <c r="CXM39" s="119"/>
      <c r="CXN39" s="119"/>
      <c r="CXO39" s="119"/>
      <c r="CXP39" s="119"/>
      <c r="CXQ39" s="119"/>
      <c r="CXR39" s="119"/>
      <c r="CXS39" s="119"/>
      <c r="CXT39" s="119"/>
      <c r="CXU39" s="119"/>
      <c r="CXV39" s="119"/>
      <c r="CXW39" s="119"/>
      <c r="CXX39" s="119"/>
      <c r="CXY39" s="119"/>
      <c r="CXZ39" s="119"/>
      <c r="CYA39" s="119"/>
      <c r="CYB39" s="119"/>
      <c r="CYC39" s="119"/>
      <c r="CYD39" s="119"/>
      <c r="CYE39" s="119"/>
      <c r="CYF39" s="119"/>
      <c r="CYG39" s="119"/>
      <c r="CYH39" s="119"/>
      <c r="CYI39" s="119"/>
      <c r="CYJ39" s="119"/>
      <c r="CYK39" s="119"/>
      <c r="CYL39" s="119"/>
      <c r="CYM39" s="119"/>
      <c r="CYN39" s="119"/>
      <c r="CYO39" s="119"/>
      <c r="CYP39" s="119"/>
      <c r="CYQ39" s="119"/>
      <c r="CYR39" s="119"/>
      <c r="CYS39" s="119"/>
      <c r="CYT39" s="119"/>
      <c r="CYU39" s="119"/>
      <c r="CYV39" s="119"/>
      <c r="CYW39" s="119"/>
      <c r="CYX39" s="119"/>
      <c r="CYY39" s="119"/>
      <c r="CYZ39" s="119"/>
      <c r="CZA39" s="119"/>
      <c r="CZB39" s="119"/>
      <c r="CZC39" s="119"/>
      <c r="CZD39" s="119"/>
      <c r="CZE39" s="119"/>
      <c r="CZF39" s="119"/>
      <c r="CZG39" s="119"/>
      <c r="CZH39" s="119"/>
      <c r="CZI39" s="119"/>
      <c r="CZJ39" s="119"/>
      <c r="CZK39" s="119"/>
      <c r="CZL39" s="119"/>
      <c r="CZM39" s="119"/>
      <c r="CZN39" s="119"/>
      <c r="CZO39" s="119"/>
      <c r="CZP39" s="119"/>
      <c r="CZQ39" s="119"/>
      <c r="CZR39" s="119"/>
      <c r="CZS39" s="119"/>
      <c r="CZT39" s="119"/>
      <c r="CZU39" s="119"/>
      <c r="CZV39" s="119"/>
      <c r="CZW39" s="119"/>
      <c r="CZX39" s="119"/>
      <c r="CZY39" s="119"/>
      <c r="CZZ39" s="119"/>
      <c r="DAA39" s="119"/>
      <c r="DAB39" s="119"/>
      <c r="DAC39" s="119"/>
      <c r="DAD39" s="119"/>
      <c r="DAE39" s="119"/>
      <c r="DAF39" s="119"/>
      <c r="DAG39" s="119"/>
      <c r="DAH39" s="119"/>
      <c r="DAI39" s="119"/>
      <c r="DAJ39" s="119"/>
      <c r="DAK39" s="119"/>
      <c r="DAL39" s="119"/>
      <c r="DAM39" s="119"/>
      <c r="DAN39" s="119"/>
      <c r="DAO39" s="119"/>
      <c r="DAP39" s="119"/>
      <c r="DAQ39" s="119"/>
      <c r="DAR39" s="119"/>
      <c r="DAS39" s="119"/>
      <c r="DAT39" s="119"/>
      <c r="DAU39" s="119"/>
      <c r="DAV39" s="119"/>
      <c r="DAW39" s="119"/>
      <c r="DAX39" s="119"/>
      <c r="DAY39" s="119"/>
      <c r="DAZ39" s="119"/>
      <c r="DBA39" s="119"/>
      <c r="DBB39" s="119"/>
      <c r="DBC39" s="119"/>
      <c r="DBD39" s="119"/>
      <c r="DBE39" s="119"/>
      <c r="DBF39" s="119"/>
      <c r="DBG39" s="119"/>
      <c r="DBH39" s="119"/>
      <c r="DBI39" s="119"/>
      <c r="DBJ39" s="119"/>
      <c r="DBK39" s="119"/>
      <c r="DBL39" s="119"/>
      <c r="DBM39" s="119"/>
      <c r="DBN39" s="119"/>
      <c r="DBO39" s="119"/>
      <c r="DBP39" s="119"/>
      <c r="DBQ39" s="119"/>
      <c r="DBR39" s="119"/>
      <c r="DBS39" s="119"/>
      <c r="DBT39" s="119"/>
      <c r="DBU39" s="119"/>
      <c r="DBV39" s="119"/>
      <c r="DBW39" s="119"/>
      <c r="DBX39" s="119"/>
      <c r="DBY39" s="119"/>
      <c r="DBZ39" s="119"/>
      <c r="DCA39" s="119"/>
      <c r="DCB39" s="119"/>
      <c r="DCC39" s="119"/>
      <c r="DCD39" s="119"/>
      <c r="DCE39" s="119"/>
      <c r="DCF39" s="119"/>
      <c r="DCG39" s="119"/>
      <c r="DCH39" s="119"/>
      <c r="DCI39" s="119"/>
      <c r="DCJ39" s="119"/>
      <c r="DCK39" s="119"/>
      <c r="DCL39" s="119"/>
      <c r="DCM39" s="119"/>
      <c r="DCN39" s="119"/>
      <c r="DCO39" s="119"/>
      <c r="DCP39" s="119"/>
      <c r="DCQ39" s="119"/>
      <c r="DCR39" s="119"/>
      <c r="DCS39" s="119"/>
      <c r="DCT39" s="119"/>
      <c r="DCU39" s="119"/>
      <c r="DCV39" s="119"/>
      <c r="DCW39" s="119"/>
      <c r="DCX39" s="119"/>
      <c r="DCY39" s="119"/>
      <c r="DCZ39" s="119"/>
      <c r="DDA39" s="119"/>
      <c r="DDB39" s="119"/>
      <c r="DDC39" s="119"/>
      <c r="DDD39" s="119"/>
      <c r="DDE39" s="119"/>
      <c r="DDF39" s="119"/>
      <c r="DDG39" s="119"/>
      <c r="DDH39" s="119"/>
      <c r="DDI39" s="119"/>
      <c r="DDJ39" s="119"/>
      <c r="DDK39" s="119"/>
      <c r="DDL39" s="119"/>
      <c r="DDM39" s="119"/>
      <c r="DDN39" s="119"/>
      <c r="DDO39" s="119"/>
      <c r="DDP39" s="119"/>
      <c r="DDQ39" s="119"/>
      <c r="DDR39" s="119"/>
      <c r="DDS39" s="119"/>
      <c r="DDT39" s="119"/>
      <c r="DDU39" s="119"/>
      <c r="DDV39" s="119"/>
      <c r="DDW39" s="119"/>
      <c r="DDX39" s="119"/>
      <c r="DDY39" s="119"/>
      <c r="DDZ39" s="119"/>
      <c r="DEA39" s="119"/>
      <c r="DEB39" s="119"/>
      <c r="DEC39" s="119"/>
      <c r="DED39" s="119"/>
      <c r="DEE39" s="119"/>
      <c r="DEF39" s="119"/>
      <c r="DEG39" s="119"/>
      <c r="DEH39" s="119"/>
      <c r="DEI39" s="119"/>
      <c r="DEJ39" s="119"/>
      <c r="DEK39" s="119"/>
      <c r="DEL39" s="119"/>
      <c r="DEM39" s="119"/>
      <c r="DEN39" s="119"/>
      <c r="DEO39" s="119"/>
      <c r="DEP39" s="119"/>
      <c r="DEQ39" s="119"/>
      <c r="DER39" s="119"/>
      <c r="DES39" s="119"/>
      <c r="DET39" s="119"/>
      <c r="DEU39" s="119"/>
      <c r="DEV39" s="119"/>
      <c r="DEW39" s="119"/>
      <c r="DEX39" s="119"/>
      <c r="DEY39" s="119"/>
      <c r="DEZ39" s="119"/>
      <c r="DFA39" s="119"/>
      <c r="DFB39" s="119"/>
      <c r="DFC39" s="119"/>
      <c r="DFD39" s="119"/>
      <c r="DFE39" s="119"/>
      <c r="DFF39" s="119"/>
      <c r="DFG39" s="119"/>
      <c r="DFH39" s="119"/>
      <c r="DFI39" s="119"/>
      <c r="DFJ39" s="119"/>
      <c r="DFK39" s="119"/>
      <c r="DFL39" s="119"/>
      <c r="DFM39" s="119"/>
      <c r="DFN39" s="119"/>
      <c r="DFO39" s="119"/>
      <c r="DFP39" s="119"/>
      <c r="DFQ39" s="119"/>
      <c r="DFR39" s="119"/>
      <c r="DFS39" s="119"/>
      <c r="DFT39" s="119"/>
      <c r="DFU39" s="119"/>
      <c r="DFV39" s="119"/>
      <c r="DFW39" s="119"/>
      <c r="DFX39" s="119"/>
      <c r="DFY39" s="119"/>
      <c r="DFZ39" s="119"/>
      <c r="DGA39" s="119"/>
      <c r="DGB39" s="119"/>
      <c r="DGC39" s="119"/>
      <c r="DGD39" s="119"/>
      <c r="DGE39" s="119"/>
      <c r="DGF39" s="119"/>
      <c r="DGG39" s="119"/>
      <c r="DGH39" s="119"/>
      <c r="DGI39" s="119"/>
      <c r="DGJ39" s="119"/>
      <c r="DGK39" s="119"/>
      <c r="DGL39" s="119"/>
      <c r="DGM39" s="119"/>
      <c r="DGN39" s="119"/>
      <c r="DGO39" s="119"/>
      <c r="DGP39" s="119"/>
      <c r="DGQ39" s="119"/>
      <c r="DGR39" s="119"/>
      <c r="DGS39" s="119"/>
      <c r="DGT39" s="119"/>
      <c r="DGU39" s="119"/>
      <c r="DGV39" s="119"/>
      <c r="DGW39" s="119"/>
      <c r="DGX39" s="119"/>
      <c r="DGY39" s="119"/>
      <c r="DGZ39" s="119"/>
      <c r="DHA39" s="119"/>
      <c r="DHB39" s="119"/>
      <c r="DHC39" s="119"/>
      <c r="DHD39" s="119"/>
      <c r="DHE39" s="119"/>
      <c r="DHF39" s="119"/>
      <c r="DHG39" s="119"/>
      <c r="DHH39" s="119"/>
      <c r="DHI39" s="119"/>
      <c r="DHJ39" s="119"/>
      <c r="DHK39" s="119"/>
      <c r="DHL39" s="119"/>
      <c r="DHM39" s="119"/>
      <c r="DHN39" s="119"/>
      <c r="DHO39" s="119"/>
      <c r="DHP39" s="119"/>
      <c r="DHQ39" s="119"/>
      <c r="DHR39" s="119"/>
      <c r="DHS39" s="119"/>
      <c r="DHT39" s="119"/>
      <c r="DHU39" s="119"/>
      <c r="DHV39" s="119"/>
      <c r="DHW39" s="119"/>
      <c r="DHX39" s="119"/>
      <c r="DHY39" s="119"/>
      <c r="DHZ39" s="119"/>
      <c r="DIA39" s="119"/>
      <c r="DIB39" s="119"/>
      <c r="DIC39" s="119"/>
      <c r="DID39" s="119"/>
      <c r="DIE39" s="119"/>
      <c r="DIF39" s="119"/>
      <c r="DIG39" s="119"/>
      <c r="DIH39" s="119"/>
      <c r="DII39" s="119"/>
      <c r="DIJ39" s="119"/>
      <c r="DIK39" s="119"/>
      <c r="DIL39" s="119"/>
      <c r="DIM39" s="119"/>
      <c r="DIN39" s="119"/>
      <c r="DIO39" s="119"/>
      <c r="DIP39" s="119"/>
      <c r="DIQ39" s="119"/>
      <c r="DIR39" s="119"/>
      <c r="DIS39" s="119"/>
      <c r="DIT39" s="119"/>
      <c r="DIU39" s="119"/>
      <c r="DIV39" s="119"/>
      <c r="DIW39" s="119"/>
      <c r="DIX39" s="119"/>
      <c r="DIY39" s="119"/>
      <c r="DIZ39" s="119"/>
      <c r="DJA39" s="119"/>
      <c r="DJB39" s="119"/>
      <c r="DJC39" s="119"/>
      <c r="DJD39" s="119"/>
      <c r="DJE39" s="119"/>
      <c r="DJF39" s="119"/>
      <c r="DJG39" s="119"/>
      <c r="DJH39" s="119"/>
      <c r="DJI39" s="119"/>
      <c r="DJJ39" s="119"/>
      <c r="DJK39" s="119"/>
      <c r="DJL39" s="119"/>
      <c r="DJM39" s="119"/>
      <c r="DJN39" s="119"/>
      <c r="DJO39" s="119"/>
      <c r="DJP39" s="119"/>
      <c r="DJQ39" s="119"/>
      <c r="DJR39" s="119"/>
      <c r="DJS39" s="119"/>
      <c r="DJT39" s="119"/>
      <c r="DJU39" s="119"/>
      <c r="DJV39" s="119"/>
      <c r="DJW39" s="119"/>
      <c r="DJX39" s="119"/>
      <c r="DJY39" s="119"/>
      <c r="DJZ39" s="119"/>
      <c r="DKA39" s="119"/>
      <c r="DKB39" s="119"/>
      <c r="DKC39" s="119"/>
      <c r="DKD39" s="119"/>
      <c r="DKE39" s="119"/>
      <c r="DKF39" s="119"/>
      <c r="DKG39" s="119"/>
      <c r="DKH39" s="119"/>
      <c r="DKI39" s="119"/>
      <c r="DKJ39" s="119"/>
      <c r="DKK39" s="119"/>
      <c r="DKL39" s="119"/>
      <c r="DKM39" s="119"/>
      <c r="DKN39" s="119"/>
      <c r="DKO39" s="119"/>
      <c r="DKP39" s="119"/>
      <c r="DKQ39" s="119"/>
      <c r="DKR39" s="119"/>
      <c r="DKS39" s="119"/>
      <c r="DKT39" s="119"/>
      <c r="DKU39" s="119"/>
      <c r="DKV39" s="119"/>
      <c r="DKW39" s="119"/>
      <c r="DKX39" s="119"/>
      <c r="DKY39" s="119"/>
      <c r="DKZ39" s="119"/>
      <c r="DLA39" s="119"/>
      <c r="DLB39" s="119"/>
      <c r="DLC39" s="119"/>
      <c r="DLD39" s="119"/>
      <c r="DLE39" s="119"/>
      <c r="DLF39" s="119"/>
      <c r="DLG39" s="119"/>
      <c r="DLH39" s="119"/>
      <c r="DLI39" s="119"/>
      <c r="DLJ39" s="119"/>
      <c r="DLK39" s="119"/>
      <c r="DLL39" s="119"/>
      <c r="DLM39" s="119"/>
      <c r="DLN39" s="119"/>
      <c r="DLO39" s="119"/>
      <c r="DLP39" s="119"/>
      <c r="DLQ39" s="119"/>
      <c r="DLR39" s="119"/>
      <c r="DLS39" s="119"/>
      <c r="DLT39" s="119"/>
      <c r="DLU39" s="119"/>
      <c r="DLV39" s="119"/>
      <c r="DLW39" s="119"/>
      <c r="DLX39" s="119"/>
      <c r="DLY39" s="119"/>
      <c r="DLZ39" s="119"/>
      <c r="DMA39" s="119"/>
      <c r="DMB39" s="119"/>
      <c r="DMC39" s="119"/>
      <c r="DMD39" s="119"/>
      <c r="DME39" s="119"/>
      <c r="DMF39" s="119"/>
      <c r="DMG39" s="119"/>
      <c r="DMH39" s="119"/>
      <c r="DMI39" s="119"/>
      <c r="DMJ39" s="119"/>
      <c r="DMK39" s="119"/>
      <c r="DML39" s="119"/>
      <c r="DMM39" s="119"/>
      <c r="DMN39" s="119"/>
      <c r="DMO39" s="119"/>
      <c r="DMP39" s="119"/>
      <c r="DMQ39" s="119"/>
      <c r="DMR39" s="119"/>
      <c r="DMS39" s="119"/>
      <c r="DMT39" s="119"/>
      <c r="DMU39" s="119"/>
      <c r="DMV39" s="119"/>
      <c r="DMW39" s="119"/>
      <c r="DMX39" s="119"/>
      <c r="DMY39" s="119"/>
      <c r="DMZ39" s="119"/>
      <c r="DNA39" s="119"/>
      <c r="DNB39" s="119"/>
      <c r="DNC39" s="119"/>
      <c r="DND39" s="119"/>
      <c r="DNE39" s="119"/>
      <c r="DNF39" s="119"/>
      <c r="DNG39" s="119"/>
      <c r="DNH39" s="119"/>
      <c r="DNI39" s="119"/>
      <c r="DNJ39" s="119"/>
      <c r="DNK39" s="119"/>
      <c r="DNL39" s="119"/>
      <c r="DNM39" s="119"/>
      <c r="DNN39" s="119"/>
      <c r="DNO39" s="119"/>
      <c r="DNP39" s="119"/>
      <c r="DNQ39" s="119"/>
      <c r="DNR39" s="119"/>
      <c r="DNS39" s="119"/>
      <c r="DNT39" s="119"/>
      <c r="DNU39" s="119"/>
      <c r="DNV39" s="119"/>
      <c r="DNW39" s="119"/>
      <c r="DNX39" s="119"/>
      <c r="DNY39" s="119"/>
      <c r="DNZ39" s="119"/>
      <c r="DOA39" s="119"/>
      <c r="DOB39" s="119"/>
      <c r="DOC39" s="119"/>
      <c r="DOD39" s="119"/>
      <c r="DOE39" s="119"/>
      <c r="DOF39" s="119"/>
      <c r="DOG39" s="119"/>
      <c r="DOH39" s="119"/>
      <c r="DOI39" s="119"/>
      <c r="DOJ39" s="119"/>
      <c r="DOK39" s="119"/>
      <c r="DOL39" s="119"/>
      <c r="DOM39" s="119"/>
      <c r="DON39" s="119"/>
      <c r="DOO39" s="119"/>
      <c r="DOP39" s="119"/>
      <c r="DOQ39" s="119"/>
      <c r="DOR39" s="119"/>
      <c r="DOS39" s="119"/>
      <c r="DOT39" s="119"/>
      <c r="DOU39" s="119"/>
      <c r="DOV39" s="119"/>
      <c r="DOW39" s="119"/>
      <c r="DOX39" s="119"/>
      <c r="DOY39" s="119"/>
      <c r="DOZ39" s="119"/>
      <c r="DPA39" s="119"/>
      <c r="DPB39" s="119"/>
      <c r="DPC39" s="119"/>
      <c r="DPD39" s="119"/>
      <c r="DPE39" s="119"/>
      <c r="DPF39" s="119"/>
      <c r="DPG39" s="119"/>
      <c r="DPH39" s="119"/>
      <c r="DPI39" s="119"/>
      <c r="DPJ39" s="119"/>
      <c r="DPK39" s="119"/>
      <c r="DPL39" s="119"/>
      <c r="DPM39" s="119"/>
      <c r="DPN39" s="119"/>
      <c r="DPO39" s="119"/>
      <c r="DPP39" s="119"/>
      <c r="DPQ39" s="119"/>
      <c r="DPR39" s="119"/>
      <c r="DPS39" s="119"/>
      <c r="DPT39" s="119"/>
      <c r="DPU39" s="119"/>
      <c r="DPV39" s="119"/>
      <c r="DPW39" s="119"/>
      <c r="DPX39" s="119"/>
      <c r="DPY39" s="119"/>
      <c r="DPZ39" s="119"/>
      <c r="DQA39" s="119"/>
      <c r="DQB39" s="119"/>
      <c r="DQC39" s="119"/>
      <c r="DQD39" s="119"/>
      <c r="DQE39" s="119"/>
      <c r="DQF39" s="119"/>
      <c r="DQG39" s="119"/>
      <c r="DQH39" s="119"/>
      <c r="DQI39" s="119"/>
      <c r="DQJ39" s="119"/>
      <c r="DQK39" s="119"/>
      <c r="DQL39" s="119"/>
      <c r="DQM39" s="119"/>
      <c r="DQN39" s="119"/>
      <c r="DQO39" s="119"/>
      <c r="DQP39" s="119"/>
      <c r="DQQ39" s="119"/>
      <c r="DQR39" s="119"/>
      <c r="DQS39" s="119"/>
      <c r="DQT39" s="119"/>
      <c r="DQU39" s="119"/>
      <c r="DQV39" s="119"/>
      <c r="DQW39" s="119"/>
      <c r="DQX39" s="119"/>
      <c r="DQY39" s="119"/>
      <c r="DQZ39" s="119"/>
      <c r="DRA39" s="119"/>
      <c r="DRB39" s="119"/>
      <c r="DRC39" s="119"/>
      <c r="DRD39" s="119"/>
      <c r="DRE39" s="119"/>
      <c r="DRF39" s="119"/>
      <c r="DRG39" s="119"/>
      <c r="DRH39" s="119"/>
      <c r="DRI39" s="119"/>
      <c r="DRJ39" s="119"/>
      <c r="DRK39" s="119"/>
      <c r="DRL39" s="119"/>
      <c r="DRM39" s="119"/>
      <c r="DRN39" s="119"/>
      <c r="DRO39" s="119"/>
      <c r="DRP39" s="119"/>
      <c r="DRQ39" s="119"/>
      <c r="DRR39" s="119"/>
      <c r="DRS39" s="119"/>
      <c r="DRT39" s="119"/>
      <c r="DRU39" s="119"/>
      <c r="DRV39" s="119"/>
      <c r="DRW39" s="119"/>
      <c r="DRX39" s="119"/>
      <c r="DRY39" s="119"/>
      <c r="DRZ39" s="119"/>
      <c r="DSA39" s="119"/>
      <c r="DSB39" s="119"/>
      <c r="DSC39" s="119"/>
      <c r="DSD39" s="119"/>
      <c r="DSE39" s="119"/>
      <c r="DSF39" s="119"/>
      <c r="DSG39" s="119"/>
      <c r="DSH39" s="119"/>
      <c r="DSI39" s="119"/>
      <c r="DSJ39" s="119"/>
      <c r="DSK39" s="119"/>
      <c r="DSL39" s="119"/>
      <c r="DSM39" s="119"/>
      <c r="DSN39" s="119"/>
      <c r="DSO39" s="119"/>
      <c r="DSP39" s="119"/>
      <c r="DSQ39" s="119"/>
      <c r="DSR39" s="119"/>
      <c r="DSS39" s="119"/>
      <c r="DST39" s="119"/>
      <c r="DSU39" s="119"/>
      <c r="DSV39" s="119"/>
      <c r="DSW39" s="119"/>
      <c r="DSX39" s="119"/>
      <c r="DSY39" s="119"/>
      <c r="DSZ39" s="119"/>
      <c r="DTA39" s="119"/>
      <c r="DTB39" s="119"/>
      <c r="DTC39" s="119"/>
      <c r="DTD39" s="119"/>
      <c r="DTE39" s="119"/>
      <c r="DTF39" s="119"/>
      <c r="DTG39" s="119"/>
      <c r="DTH39" s="119"/>
      <c r="DTI39" s="119"/>
      <c r="DTJ39" s="119"/>
      <c r="DTK39" s="119"/>
      <c r="DTL39" s="119"/>
      <c r="DTM39" s="119"/>
      <c r="DTN39" s="119"/>
      <c r="DTO39" s="119"/>
      <c r="DTP39" s="119"/>
      <c r="DTQ39" s="119"/>
      <c r="DTR39" s="119"/>
      <c r="DTS39" s="119"/>
      <c r="DTT39" s="119"/>
      <c r="DTU39" s="119"/>
      <c r="DTV39" s="119"/>
      <c r="DTW39" s="119"/>
      <c r="DTX39" s="119"/>
      <c r="DTY39" s="119"/>
      <c r="DTZ39" s="119"/>
      <c r="DUA39" s="119"/>
      <c r="DUB39" s="119"/>
      <c r="DUC39" s="119"/>
      <c r="DUD39" s="119"/>
      <c r="DUE39" s="119"/>
      <c r="DUF39" s="119"/>
      <c r="DUG39" s="119"/>
      <c r="DUH39" s="119"/>
      <c r="DUI39" s="119"/>
      <c r="DUJ39" s="119"/>
      <c r="DUK39" s="119"/>
      <c r="DUL39" s="119"/>
      <c r="DUM39" s="119"/>
      <c r="DUN39" s="119"/>
      <c r="DUO39" s="119"/>
      <c r="DUP39" s="119"/>
      <c r="DUQ39" s="119"/>
      <c r="DUR39" s="119"/>
      <c r="DUS39" s="119"/>
      <c r="DUT39" s="119"/>
      <c r="DUU39" s="119"/>
      <c r="DUV39" s="119"/>
      <c r="DUW39" s="119"/>
      <c r="DUX39" s="119"/>
      <c r="DUY39" s="119"/>
      <c r="DUZ39" s="119"/>
      <c r="DVA39" s="119"/>
      <c r="DVB39" s="119"/>
      <c r="DVC39" s="119"/>
      <c r="DVD39" s="119"/>
      <c r="DVE39" s="119"/>
      <c r="DVF39" s="119"/>
      <c r="DVG39" s="119"/>
      <c r="DVH39" s="119"/>
      <c r="DVI39" s="119"/>
      <c r="DVJ39" s="119"/>
      <c r="DVK39" s="119"/>
      <c r="DVL39" s="119"/>
      <c r="DVM39" s="119"/>
      <c r="DVN39" s="119"/>
      <c r="DVO39" s="119"/>
      <c r="DVP39" s="119"/>
      <c r="DVQ39" s="119"/>
      <c r="DVR39" s="119"/>
      <c r="DVS39" s="119"/>
      <c r="DVT39" s="119"/>
      <c r="DVU39" s="119"/>
      <c r="DVV39" s="119"/>
      <c r="DVW39" s="119"/>
      <c r="DVX39" s="119"/>
      <c r="DVY39" s="119"/>
      <c r="DVZ39" s="119"/>
      <c r="DWA39" s="119"/>
      <c r="DWB39" s="119"/>
      <c r="DWC39" s="119"/>
      <c r="DWD39" s="119"/>
      <c r="DWE39" s="119"/>
      <c r="DWF39" s="119"/>
      <c r="DWG39" s="119"/>
      <c r="DWH39" s="119"/>
      <c r="DWI39" s="119"/>
      <c r="DWJ39" s="119"/>
      <c r="DWK39" s="119"/>
      <c r="DWL39" s="119"/>
      <c r="DWM39" s="119"/>
      <c r="DWN39" s="119"/>
      <c r="DWO39" s="119"/>
      <c r="DWP39" s="119"/>
      <c r="DWQ39" s="119"/>
      <c r="DWR39" s="119"/>
      <c r="DWS39" s="119"/>
      <c r="DWT39" s="119"/>
      <c r="DWU39" s="119"/>
      <c r="DWV39" s="119"/>
      <c r="DWW39" s="119"/>
      <c r="DWX39" s="119"/>
      <c r="DWY39" s="119"/>
      <c r="DWZ39" s="119"/>
      <c r="DXA39" s="119"/>
      <c r="DXB39" s="119"/>
      <c r="DXC39" s="119"/>
      <c r="DXD39" s="119"/>
      <c r="DXE39" s="119"/>
      <c r="DXF39" s="119"/>
      <c r="DXG39" s="119"/>
      <c r="DXH39" s="119"/>
      <c r="DXI39" s="119"/>
      <c r="DXJ39" s="119"/>
      <c r="DXK39" s="119"/>
      <c r="DXL39" s="119"/>
      <c r="DXM39" s="119"/>
      <c r="DXN39" s="119"/>
      <c r="DXO39" s="119"/>
      <c r="DXP39" s="119"/>
      <c r="DXQ39" s="119"/>
      <c r="DXR39" s="119"/>
      <c r="DXS39" s="119"/>
      <c r="DXT39" s="119"/>
      <c r="DXU39" s="119"/>
      <c r="DXV39" s="119"/>
      <c r="DXW39" s="119"/>
      <c r="DXX39" s="119"/>
      <c r="DXY39" s="119"/>
      <c r="DXZ39" s="119"/>
      <c r="DYA39" s="119"/>
      <c r="DYB39" s="119"/>
      <c r="DYC39" s="119"/>
      <c r="DYD39" s="119"/>
      <c r="DYE39" s="119"/>
      <c r="DYF39" s="119"/>
      <c r="DYG39" s="119"/>
      <c r="DYH39" s="119"/>
      <c r="DYI39" s="119"/>
      <c r="DYJ39" s="119"/>
      <c r="DYK39" s="119"/>
      <c r="DYL39" s="119"/>
      <c r="DYM39" s="119"/>
      <c r="DYN39" s="119"/>
      <c r="DYO39" s="119"/>
      <c r="DYP39" s="119"/>
      <c r="DYQ39" s="119"/>
      <c r="DYR39" s="119"/>
      <c r="DYS39" s="119"/>
      <c r="DYT39" s="119"/>
      <c r="DYU39" s="119"/>
      <c r="DYV39" s="119"/>
      <c r="DYW39" s="119"/>
      <c r="DYX39" s="119"/>
      <c r="DYY39" s="119"/>
      <c r="DYZ39" s="119"/>
      <c r="DZA39" s="119"/>
      <c r="DZB39" s="119"/>
      <c r="DZC39" s="119"/>
      <c r="DZD39" s="119"/>
      <c r="DZE39" s="119"/>
      <c r="DZF39" s="119"/>
      <c r="DZG39" s="119"/>
      <c r="DZH39" s="119"/>
      <c r="DZI39" s="119"/>
      <c r="DZJ39" s="119"/>
      <c r="DZK39" s="119"/>
      <c r="DZL39" s="119"/>
      <c r="DZM39" s="119"/>
      <c r="DZN39" s="119"/>
      <c r="DZO39" s="119"/>
      <c r="DZP39" s="119"/>
      <c r="DZQ39" s="119"/>
      <c r="DZR39" s="119"/>
      <c r="DZS39" s="119"/>
      <c r="DZT39" s="119"/>
      <c r="DZU39" s="119"/>
      <c r="DZV39" s="119"/>
      <c r="DZW39" s="119"/>
      <c r="DZX39" s="119"/>
      <c r="DZY39" s="119"/>
      <c r="DZZ39" s="119"/>
      <c r="EAA39" s="119"/>
      <c r="EAB39" s="119"/>
      <c r="EAC39" s="119"/>
      <c r="EAD39" s="119"/>
      <c r="EAE39" s="119"/>
      <c r="EAF39" s="119"/>
      <c r="EAG39" s="119"/>
      <c r="EAH39" s="119"/>
      <c r="EAI39" s="119"/>
      <c r="EAJ39" s="119"/>
      <c r="EAK39" s="119"/>
      <c r="EAL39" s="119"/>
      <c r="EAM39" s="119"/>
      <c r="EAN39" s="119"/>
      <c r="EAO39" s="119"/>
      <c r="EAP39" s="119"/>
      <c r="EAQ39" s="119"/>
      <c r="EAR39" s="119"/>
      <c r="EAS39" s="119"/>
      <c r="EAT39" s="119"/>
      <c r="EAU39" s="119"/>
      <c r="EAV39" s="119"/>
      <c r="EAW39" s="119"/>
      <c r="EAX39" s="119"/>
      <c r="EAY39" s="119"/>
      <c r="EAZ39" s="119"/>
      <c r="EBA39" s="119"/>
      <c r="EBB39" s="119"/>
      <c r="EBC39" s="119"/>
      <c r="EBD39" s="119"/>
      <c r="EBE39" s="119"/>
      <c r="EBF39" s="119"/>
      <c r="EBG39" s="119"/>
      <c r="EBH39" s="119"/>
      <c r="EBI39" s="119"/>
      <c r="EBJ39" s="119"/>
      <c r="EBK39" s="119"/>
      <c r="EBL39" s="119"/>
      <c r="EBM39" s="119"/>
      <c r="EBN39" s="119"/>
      <c r="EBO39" s="119"/>
      <c r="EBP39" s="119"/>
      <c r="EBQ39" s="119"/>
      <c r="EBR39" s="119"/>
      <c r="EBS39" s="119"/>
      <c r="EBT39" s="119"/>
      <c r="EBU39" s="119"/>
      <c r="EBV39" s="119"/>
      <c r="EBW39" s="119"/>
      <c r="EBX39" s="119"/>
      <c r="EBY39" s="119"/>
      <c r="EBZ39" s="119"/>
      <c r="ECA39" s="119"/>
      <c r="ECB39" s="119"/>
      <c r="ECC39" s="119"/>
      <c r="ECD39" s="119"/>
      <c r="ECE39" s="119"/>
      <c r="ECF39" s="119"/>
      <c r="ECG39" s="119"/>
      <c r="ECH39" s="119"/>
      <c r="ECI39" s="119"/>
      <c r="ECJ39" s="119"/>
      <c r="ECK39" s="119"/>
      <c r="ECL39" s="119"/>
      <c r="ECM39" s="119"/>
      <c r="ECN39" s="119"/>
      <c r="ECO39" s="119"/>
      <c r="ECP39" s="119"/>
      <c r="ECQ39" s="119"/>
      <c r="ECR39" s="119"/>
      <c r="ECS39" s="119"/>
      <c r="ECT39" s="119"/>
      <c r="ECU39" s="119"/>
      <c r="ECV39" s="119"/>
      <c r="ECW39" s="119"/>
      <c r="ECX39" s="119"/>
      <c r="ECY39" s="119"/>
      <c r="ECZ39" s="119"/>
      <c r="EDA39" s="119"/>
      <c r="EDB39" s="119"/>
      <c r="EDC39" s="119"/>
      <c r="EDD39" s="119"/>
      <c r="EDE39" s="119"/>
      <c r="EDF39" s="119"/>
      <c r="EDG39" s="119"/>
      <c r="EDH39" s="119"/>
      <c r="EDI39" s="119"/>
      <c r="EDJ39" s="119"/>
      <c r="EDK39" s="119"/>
      <c r="EDL39" s="119"/>
      <c r="EDM39" s="119"/>
      <c r="EDN39" s="119"/>
      <c r="EDO39" s="119"/>
      <c r="EDP39" s="119"/>
      <c r="EDQ39" s="119"/>
      <c r="EDR39" s="119"/>
      <c r="EDS39" s="119"/>
      <c r="EDT39" s="119"/>
      <c r="EDU39" s="119"/>
      <c r="EDV39" s="119"/>
      <c r="EDW39" s="119"/>
      <c r="EDX39" s="119"/>
      <c r="EDY39" s="119"/>
      <c r="EDZ39" s="119"/>
      <c r="EEA39" s="119"/>
      <c r="EEB39" s="119"/>
      <c r="EEC39" s="119"/>
      <c r="EED39" s="119"/>
      <c r="EEE39" s="119"/>
      <c r="EEF39" s="119"/>
      <c r="EEG39" s="119"/>
      <c r="EEH39" s="119"/>
      <c r="EEI39" s="119"/>
      <c r="EEJ39" s="119"/>
      <c r="EEK39" s="119"/>
      <c r="EEL39" s="119"/>
      <c r="EEM39" s="119"/>
      <c r="EEN39" s="119"/>
      <c r="EEO39" s="119"/>
      <c r="EEP39" s="119"/>
      <c r="EEQ39" s="119"/>
      <c r="EER39" s="119"/>
      <c r="EES39" s="119"/>
      <c r="EET39" s="119"/>
      <c r="EEU39" s="119"/>
      <c r="EEV39" s="119"/>
      <c r="EEW39" s="119"/>
      <c r="EEX39" s="119"/>
      <c r="EEY39" s="119"/>
      <c r="EEZ39" s="119"/>
      <c r="EFA39" s="119"/>
      <c r="EFB39" s="119"/>
      <c r="EFC39" s="119"/>
      <c r="EFD39" s="119"/>
      <c r="EFE39" s="119"/>
      <c r="EFF39" s="119"/>
      <c r="EFG39" s="119"/>
      <c r="EFH39" s="119"/>
      <c r="EFI39" s="119"/>
      <c r="EFJ39" s="119"/>
      <c r="EFK39" s="119"/>
      <c r="EFL39" s="119"/>
      <c r="EFM39" s="119"/>
      <c r="EFN39" s="119"/>
      <c r="EFO39" s="119"/>
      <c r="EFP39" s="119"/>
      <c r="EFQ39" s="119"/>
      <c r="EFR39" s="119"/>
      <c r="EFS39" s="119"/>
      <c r="EFT39" s="119"/>
      <c r="EFU39" s="119"/>
      <c r="EFV39" s="119"/>
      <c r="EFW39" s="119"/>
      <c r="EFX39" s="119"/>
      <c r="EFY39" s="119"/>
      <c r="EFZ39" s="119"/>
      <c r="EGA39" s="119"/>
      <c r="EGB39" s="119"/>
      <c r="EGC39" s="119"/>
      <c r="EGD39" s="119"/>
      <c r="EGE39" s="119"/>
      <c r="EGF39" s="119"/>
      <c r="EGG39" s="119"/>
      <c r="EGH39" s="119"/>
      <c r="EGI39" s="119"/>
      <c r="EGJ39" s="119"/>
      <c r="EGK39" s="119"/>
      <c r="EGL39" s="119"/>
      <c r="EGM39" s="119"/>
      <c r="EGN39" s="119"/>
      <c r="EGO39" s="119"/>
      <c r="EGP39" s="119"/>
      <c r="EGQ39" s="119"/>
      <c r="EGR39" s="119"/>
      <c r="EGS39" s="119"/>
      <c r="EGT39" s="119"/>
      <c r="EGU39" s="119"/>
      <c r="EGV39" s="119"/>
      <c r="EGW39" s="119"/>
      <c r="EGX39" s="119"/>
      <c r="EGY39" s="119"/>
      <c r="EGZ39" s="119"/>
      <c r="EHA39" s="119"/>
      <c r="EHB39" s="119"/>
      <c r="EHC39" s="119"/>
      <c r="EHD39" s="119"/>
      <c r="EHE39" s="119"/>
      <c r="EHF39" s="119"/>
      <c r="EHG39" s="119"/>
      <c r="EHH39" s="119"/>
      <c r="EHI39" s="119"/>
      <c r="EHJ39" s="119"/>
      <c r="EHK39" s="119"/>
      <c r="EHL39" s="119"/>
      <c r="EHM39" s="119"/>
      <c r="EHN39" s="119"/>
      <c r="EHO39" s="119"/>
      <c r="EHP39" s="119"/>
      <c r="EHQ39" s="119"/>
      <c r="EHR39" s="119"/>
      <c r="EHS39" s="119"/>
      <c r="EHT39" s="119"/>
      <c r="EHU39" s="119"/>
      <c r="EHV39" s="119"/>
      <c r="EHW39" s="119"/>
      <c r="EHX39" s="119"/>
      <c r="EHY39" s="119"/>
      <c r="EHZ39" s="119"/>
      <c r="EIA39" s="119"/>
      <c r="EIB39" s="119"/>
      <c r="EIC39" s="119"/>
      <c r="EID39" s="119"/>
      <c r="EIE39" s="119"/>
      <c r="EIF39" s="119"/>
      <c r="EIG39" s="119"/>
      <c r="EIH39" s="119"/>
      <c r="EII39" s="119"/>
      <c r="EIJ39" s="119"/>
      <c r="EIK39" s="119"/>
      <c r="EIL39" s="119"/>
      <c r="EIM39" s="119"/>
      <c r="EIN39" s="119"/>
      <c r="EIO39" s="119"/>
      <c r="EIP39" s="119"/>
      <c r="EIQ39" s="119"/>
      <c r="EIR39" s="119"/>
      <c r="EIS39" s="119"/>
      <c r="EIT39" s="119"/>
      <c r="EIU39" s="119"/>
      <c r="EIV39" s="119"/>
      <c r="EIW39" s="119"/>
      <c r="EIX39" s="119"/>
      <c r="EIY39" s="119"/>
      <c r="EIZ39" s="119"/>
      <c r="EJA39" s="119"/>
      <c r="EJB39" s="119"/>
      <c r="EJC39" s="119"/>
      <c r="EJD39" s="119"/>
      <c r="EJE39" s="119"/>
      <c r="EJF39" s="119"/>
      <c r="EJG39" s="119"/>
      <c r="EJH39" s="119"/>
      <c r="EJI39" s="119"/>
      <c r="EJJ39" s="119"/>
      <c r="EJK39" s="119"/>
      <c r="EJL39" s="119"/>
      <c r="EJM39" s="119"/>
      <c r="EJN39" s="119"/>
      <c r="EJO39" s="119"/>
      <c r="EJP39" s="119"/>
      <c r="EJQ39" s="119"/>
      <c r="EJR39" s="119"/>
      <c r="EJS39" s="119"/>
      <c r="EJT39" s="119"/>
      <c r="EJU39" s="119"/>
      <c r="EJV39" s="119"/>
      <c r="EJW39" s="119"/>
      <c r="EJX39" s="119"/>
      <c r="EJY39" s="119"/>
      <c r="EJZ39" s="119"/>
      <c r="EKA39" s="119"/>
      <c r="EKB39" s="119"/>
      <c r="EKC39" s="119"/>
      <c r="EKD39" s="119"/>
      <c r="EKE39" s="119"/>
      <c r="EKF39" s="119"/>
      <c r="EKG39" s="119"/>
      <c r="EKH39" s="119"/>
      <c r="EKI39" s="119"/>
      <c r="EKJ39" s="119"/>
      <c r="EKK39" s="119"/>
      <c r="EKL39" s="119"/>
      <c r="EKM39" s="119"/>
      <c r="EKN39" s="119"/>
      <c r="EKO39" s="119"/>
      <c r="EKP39" s="119"/>
      <c r="EKQ39" s="119"/>
      <c r="EKR39" s="119"/>
      <c r="EKS39" s="119"/>
      <c r="EKT39" s="119"/>
      <c r="EKU39" s="119"/>
      <c r="EKV39" s="119"/>
      <c r="EKW39" s="119"/>
      <c r="EKX39" s="119"/>
      <c r="EKY39" s="119"/>
      <c r="EKZ39" s="119"/>
      <c r="ELA39" s="119"/>
      <c r="ELB39" s="119"/>
      <c r="ELC39" s="119"/>
      <c r="ELD39" s="119"/>
      <c r="ELE39" s="119"/>
      <c r="ELF39" s="119"/>
      <c r="ELG39" s="119"/>
      <c r="ELH39" s="119"/>
      <c r="ELI39" s="119"/>
      <c r="ELJ39" s="119"/>
      <c r="ELK39" s="119"/>
      <c r="ELL39" s="119"/>
      <c r="ELM39" s="119"/>
      <c r="ELN39" s="119"/>
      <c r="ELO39" s="119"/>
      <c r="ELP39" s="119"/>
      <c r="ELQ39" s="119"/>
      <c r="ELR39" s="119"/>
      <c r="ELS39" s="119"/>
      <c r="ELT39" s="119"/>
      <c r="ELU39" s="119"/>
      <c r="ELV39" s="119"/>
      <c r="ELW39" s="119"/>
      <c r="ELX39" s="119"/>
      <c r="ELY39" s="119"/>
      <c r="ELZ39" s="119"/>
      <c r="EMA39" s="119"/>
      <c r="EMB39" s="119"/>
      <c r="EMC39" s="119"/>
      <c r="EMD39" s="119"/>
      <c r="EME39" s="119"/>
      <c r="EMF39" s="119"/>
      <c r="EMG39" s="119"/>
      <c r="EMH39" s="119"/>
      <c r="EMI39" s="119"/>
      <c r="EMJ39" s="119"/>
      <c r="EMK39" s="119"/>
      <c r="EML39" s="119"/>
      <c r="EMM39" s="119"/>
      <c r="EMN39" s="119"/>
      <c r="EMO39" s="119"/>
      <c r="EMP39" s="119"/>
      <c r="EMQ39" s="119"/>
      <c r="EMR39" s="119"/>
      <c r="EMS39" s="119"/>
      <c r="EMT39" s="119"/>
      <c r="EMU39" s="119"/>
      <c r="EMV39" s="119"/>
      <c r="EMW39" s="119"/>
      <c r="EMX39" s="119"/>
      <c r="EMY39" s="119"/>
      <c r="EMZ39" s="119"/>
      <c r="ENA39" s="119"/>
      <c r="ENB39" s="119"/>
      <c r="ENC39" s="119"/>
      <c r="END39" s="119"/>
      <c r="ENE39" s="119"/>
      <c r="ENF39" s="119"/>
      <c r="ENG39" s="119"/>
      <c r="ENH39" s="119"/>
      <c r="ENI39" s="119"/>
      <c r="ENJ39" s="119"/>
      <c r="ENK39" s="119"/>
      <c r="ENL39" s="119"/>
      <c r="ENM39" s="119"/>
      <c r="ENN39" s="119"/>
      <c r="ENO39" s="119"/>
      <c r="ENP39" s="119"/>
      <c r="ENQ39" s="119"/>
      <c r="ENR39" s="119"/>
      <c r="ENS39" s="119"/>
      <c r="ENT39" s="119"/>
      <c r="ENU39" s="119"/>
      <c r="ENV39" s="119"/>
      <c r="ENW39" s="119"/>
      <c r="ENX39" s="119"/>
      <c r="ENY39" s="119"/>
      <c r="ENZ39" s="119"/>
      <c r="EOA39" s="119"/>
      <c r="EOB39" s="119"/>
      <c r="EOC39" s="119"/>
      <c r="EOD39" s="119"/>
      <c r="EOE39" s="119"/>
      <c r="EOF39" s="119"/>
      <c r="EOG39" s="119"/>
      <c r="EOH39" s="119"/>
      <c r="EOI39" s="119"/>
      <c r="EOJ39" s="119"/>
      <c r="EOK39" s="119"/>
      <c r="EOL39" s="119"/>
      <c r="EOM39" s="119"/>
      <c r="EON39" s="119"/>
      <c r="EOO39" s="119"/>
      <c r="EOP39" s="119"/>
      <c r="EOQ39" s="119"/>
      <c r="EOR39" s="119"/>
      <c r="EOS39" s="119"/>
      <c r="EOT39" s="119"/>
      <c r="EOU39" s="119"/>
      <c r="EOV39" s="119"/>
      <c r="EOW39" s="119"/>
      <c r="EOX39" s="119"/>
      <c r="EOY39" s="119"/>
      <c r="EOZ39" s="119"/>
      <c r="EPA39" s="119"/>
      <c r="EPB39" s="119"/>
      <c r="EPC39" s="119"/>
      <c r="EPD39" s="119"/>
      <c r="EPE39" s="119"/>
      <c r="EPF39" s="119"/>
      <c r="EPG39" s="119"/>
      <c r="EPH39" s="119"/>
      <c r="EPI39" s="119"/>
      <c r="EPJ39" s="119"/>
      <c r="EPK39" s="119"/>
      <c r="EPL39" s="119"/>
      <c r="EPM39" s="119"/>
      <c r="EPN39" s="119"/>
      <c r="EPO39" s="119"/>
      <c r="EPP39" s="119"/>
      <c r="EPQ39" s="119"/>
      <c r="EPR39" s="119"/>
      <c r="EPS39" s="119"/>
      <c r="EPT39" s="119"/>
      <c r="EPU39" s="119"/>
      <c r="EPV39" s="119"/>
      <c r="EPW39" s="119"/>
      <c r="EPX39" s="119"/>
      <c r="EPY39" s="119"/>
      <c r="EPZ39" s="119"/>
      <c r="EQA39" s="119"/>
      <c r="EQB39" s="119"/>
      <c r="EQC39" s="119"/>
      <c r="EQD39" s="119"/>
      <c r="EQE39" s="119"/>
      <c r="EQF39" s="119"/>
      <c r="EQG39" s="119"/>
      <c r="EQH39" s="119"/>
      <c r="EQI39" s="119"/>
      <c r="EQJ39" s="119"/>
      <c r="EQK39" s="119"/>
      <c r="EQL39" s="119"/>
      <c r="EQM39" s="119"/>
      <c r="EQN39" s="119"/>
      <c r="EQO39" s="119"/>
      <c r="EQP39" s="119"/>
      <c r="EQQ39" s="119"/>
      <c r="EQR39" s="119"/>
      <c r="EQS39" s="119"/>
      <c r="EQT39" s="119"/>
      <c r="EQU39" s="119"/>
      <c r="EQV39" s="119"/>
      <c r="EQW39" s="119"/>
      <c r="EQX39" s="119"/>
      <c r="EQY39" s="119"/>
      <c r="EQZ39" s="119"/>
      <c r="ERA39" s="119"/>
      <c r="ERB39" s="119"/>
      <c r="ERC39" s="119"/>
      <c r="ERD39" s="119"/>
      <c r="ERE39" s="119"/>
      <c r="ERF39" s="119"/>
      <c r="ERG39" s="119"/>
      <c r="ERH39" s="119"/>
      <c r="ERI39" s="119"/>
      <c r="ERJ39" s="119"/>
      <c r="ERK39" s="119"/>
      <c r="ERL39" s="119"/>
      <c r="ERM39" s="119"/>
      <c r="ERN39" s="119"/>
      <c r="ERO39" s="119"/>
      <c r="ERP39" s="119"/>
      <c r="ERQ39" s="119"/>
      <c r="ERR39" s="119"/>
      <c r="ERS39" s="119"/>
      <c r="ERT39" s="119"/>
      <c r="ERU39" s="119"/>
      <c r="ERV39" s="119"/>
      <c r="ERW39" s="119"/>
      <c r="ERX39" s="119"/>
      <c r="ERY39" s="119"/>
      <c r="ERZ39" s="119"/>
      <c r="ESA39" s="119"/>
      <c r="ESB39" s="119"/>
      <c r="ESC39" s="119"/>
      <c r="ESD39" s="119"/>
      <c r="ESE39" s="119"/>
      <c r="ESF39" s="119"/>
      <c r="ESG39" s="119"/>
      <c r="ESH39" s="119"/>
      <c r="ESI39" s="119"/>
      <c r="ESJ39" s="119"/>
      <c r="ESK39" s="119"/>
      <c r="ESL39" s="119"/>
      <c r="ESM39" s="119"/>
      <c r="ESN39" s="119"/>
      <c r="ESO39" s="119"/>
      <c r="ESP39" s="119"/>
      <c r="ESQ39" s="119"/>
      <c r="ESR39" s="119"/>
      <c r="ESS39" s="119"/>
      <c r="EST39" s="119"/>
      <c r="ESU39" s="119"/>
      <c r="ESV39" s="119"/>
      <c r="ESW39" s="119"/>
      <c r="ESX39" s="119"/>
      <c r="ESY39" s="119"/>
      <c r="ESZ39" s="119"/>
      <c r="ETA39" s="119"/>
      <c r="ETB39" s="119"/>
      <c r="ETC39" s="119"/>
      <c r="ETD39" s="119"/>
      <c r="ETE39" s="119"/>
      <c r="ETF39" s="119"/>
      <c r="ETG39" s="119"/>
      <c r="ETH39" s="119"/>
      <c r="ETI39" s="119"/>
      <c r="ETJ39" s="119"/>
      <c r="ETK39" s="119"/>
      <c r="ETL39" s="119"/>
      <c r="ETM39" s="119"/>
      <c r="ETN39" s="119"/>
      <c r="ETO39" s="119"/>
      <c r="ETP39" s="119"/>
      <c r="ETQ39" s="119"/>
      <c r="ETR39" s="119"/>
      <c r="ETS39" s="119"/>
      <c r="ETT39" s="119"/>
      <c r="ETU39" s="119"/>
      <c r="ETV39" s="119"/>
      <c r="ETW39" s="119"/>
      <c r="ETX39" s="119"/>
      <c r="ETY39" s="119"/>
      <c r="ETZ39" s="119"/>
      <c r="EUA39" s="119"/>
      <c r="EUB39" s="119"/>
      <c r="EUC39" s="119"/>
      <c r="EUD39" s="119"/>
      <c r="EUE39" s="119"/>
      <c r="EUF39" s="119"/>
      <c r="EUG39" s="119"/>
      <c r="EUH39" s="119"/>
      <c r="EUI39" s="119"/>
      <c r="EUJ39" s="119"/>
      <c r="EUK39" s="119"/>
      <c r="EUL39" s="119"/>
      <c r="EUM39" s="119"/>
      <c r="EUN39" s="119"/>
      <c r="EUO39" s="119"/>
      <c r="EUP39" s="119"/>
      <c r="EUQ39" s="119"/>
      <c r="EUR39" s="119"/>
      <c r="EUS39" s="119"/>
      <c r="EUT39" s="119"/>
      <c r="EUU39" s="119"/>
      <c r="EUV39" s="119"/>
      <c r="EUW39" s="119"/>
      <c r="EUX39" s="119"/>
      <c r="EUY39" s="119"/>
      <c r="EUZ39" s="119"/>
      <c r="EVA39" s="119"/>
      <c r="EVB39" s="119"/>
      <c r="EVC39" s="119"/>
      <c r="EVD39" s="119"/>
      <c r="EVE39" s="119"/>
      <c r="EVF39" s="119"/>
      <c r="EVG39" s="119"/>
      <c r="EVH39" s="119"/>
      <c r="EVI39" s="119"/>
      <c r="EVJ39" s="119"/>
      <c r="EVK39" s="119"/>
      <c r="EVL39" s="119"/>
      <c r="EVM39" s="119"/>
      <c r="EVN39" s="119"/>
      <c r="EVO39" s="119"/>
      <c r="EVP39" s="119"/>
      <c r="EVQ39" s="119"/>
      <c r="EVR39" s="119"/>
      <c r="EVS39" s="119"/>
      <c r="EVT39" s="119"/>
      <c r="EVU39" s="119"/>
      <c r="EVV39" s="119"/>
      <c r="EVW39" s="119"/>
      <c r="EVX39" s="119"/>
      <c r="EVY39" s="119"/>
      <c r="EVZ39" s="119"/>
      <c r="EWA39" s="119"/>
      <c r="EWB39" s="119"/>
      <c r="EWC39" s="119"/>
      <c r="EWD39" s="119"/>
      <c r="EWE39" s="119"/>
      <c r="EWF39" s="119"/>
      <c r="EWG39" s="119"/>
      <c r="EWH39" s="119"/>
      <c r="EWI39" s="119"/>
      <c r="EWJ39" s="119"/>
      <c r="EWK39" s="119"/>
      <c r="EWL39" s="119"/>
      <c r="EWM39" s="119"/>
      <c r="EWN39" s="119"/>
      <c r="EWO39" s="119"/>
      <c r="EWP39" s="119"/>
      <c r="EWQ39" s="119"/>
      <c r="EWR39" s="119"/>
      <c r="EWS39" s="119"/>
      <c r="EWT39" s="119"/>
      <c r="EWU39" s="119"/>
      <c r="EWV39" s="119"/>
      <c r="EWW39" s="119"/>
      <c r="EWX39" s="119"/>
      <c r="EWY39" s="119"/>
      <c r="EWZ39" s="119"/>
      <c r="EXA39" s="119"/>
      <c r="EXB39" s="119"/>
      <c r="EXC39" s="119"/>
      <c r="EXD39" s="119"/>
      <c r="EXE39" s="119"/>
      <c r="EXF39" s="119"/>
      <c r="EXG39" s="119"/>
      <c r="EXH39" s="119"/>
      <c r="EXI39" s="119"/>
      <c r="EXJ39" s="119"/>
      <c r="EXK39" s="119"/>
      <c r="EXL39" s="119"/>
      <c r="EXM39" s="119"/>
      <c r="EXN39" s="119"/>
      <c r="EXO39" s="119"/>
      <c r="EXP39" s="119"/>
      <c r="EXQ39" s="119"/>
      <c r="EXR39" s="119"/>
      <c r="EXS39" s="119"/>
      <c r="EXT39" s="119"/>
      <c r="EXU39" s="119"/>
      <c r="EXV39" s="119"/>
      <c r="EXW39" s="119"/>
      <c r="EXX39" s="119"/>
      <c r="EXY39" s="119"/>
      <c r="EXZ39" s="119"/>
      <c r="EYA39" s="119"/>
      <c r="EYB39" s="119"/>
      <c r="EYC39" s="119"/>
      <c r="EYD39" s="119"/>
      <c r="EYE39" s="119"/>
      <c r="EYF39" s="119"/>
      <c r="EYG39" s="119"/>
      <c r="EYH39" s="119"/>
      <c r="EYI39" s="119"/>
      <c r="EYJ39" s="119"/>
      <c r="EYK39" s="119"/>
      <c r="EYL39" s="119"/>
      <c r="EYM39" s="119"/>
      <c r="EYN39" s="119"/>
      <c r="EYO39" s="119"/>
      <c r="EYP39" s="119"/>
      <c r="EYQ39" s="119"/>
      <c r="EYR39" s="119"/>
      <c r="EYS39" s="119"/>
      <c r="EYT39" s="119"/>
      <c r="EYU39" s="119"/>
      <c r="EYV39" s="119"/>
      <c r="EYW39" s="119"/>
      <c r="EYX39" s="119"/>
      <c r="EYY39" s="119"/>
      <c r="EYZ39" s="119"/>
      <c r="EZA39" s="119"/>
      <c r="EZB39" s="119"/>
      <c r="EZC39" s="119"/>
      <c r="EZD39" s="119"/>
      <c r="EZE39" s="119"/>
      <c r="EZF39" s="119"/>
      <c r="EZG39" s="119"/>
      <c r="EZH39" s="119"/>
      <c r="EZI39" s="119"/>
      <c r="EZJ39" s="119"/>
      <c r="EZK39" s="119"/>
      <c r="EZL39" s="119"/>
      <c r="EZM39" s="119"/>
      <c r="EZN39" s="119"/>
      <c r="EZO39" s="119"/>
      <c r="EZP39" s="119"/>
      <c r="EZQ39" s="119"/>
      <c r="EZR39" s="119"/>
      <c r="EZS39" s="119"/>
      <c r="EZT39" s="119"/>
      <c r="EZU39" s="119"/>
      <c r="EZV39" s="119"/>
      <c r="EZW39" s="119"/>
      <c r="EZX39" s="119"/>
      <c r="EZY39" s="119"/>
      <c r="EZZ39" s="119"/>
      <c r="FAA39" s="119"/>
      <c r="FAB39" s="119"/>
      <c r="FAC39" s="119"/>
      <c r="FAD39" s="119"/>
      <c r="FAE39" s="119"/>
      <c r="FAF39" s="119"/>
      <c r="FAG39" s="119"/>
      <c r="FAH39" s="119"/>
      <c r="FAI39" s="119"/>
      <c r="FAJ39" s="119"/>
      <c r="FAK39" s="119"/>
      <c r="FAL39" s="119"/>
      <c r="FAM39" s="119"/>
      <c r="FAN39" s="119"/>
      <c r="FAO39" s="119"/>
      <c r="FAP39" s="119"/>
      <c r="FAQ39" s="119"/>
      <c r="FAR39" s="119"/>
      <c r="FAS39" s="119"/>
      <c r="FAT39" s="119"/>
      <c r="FAU39" s="119"/>
      <c r="FAV39" s="119"/>
      <c r="FAW39" s="119"/>
      <c r="FAX39" s="119"/>
      <c r="FAY39" s="119"/>
      <c r="FAZ39" s="119"/>
      <c r="FBA39" s="119"/>
      <c r="FBB39" s="119"/>
      <c r="FBC39" s="119"/>
      <c r="FBD39" s="119"/>
      <c r="FBE39" s="119"/>
      <c r="FBF39" s="119"/>
      <c r="FBG39" s="119"/>
      <c r="FBH39" s="119"/>
      <c r="FBI39" s="119"/>
      <c r="FBJ39" s="119"/>
      <c r="FBK39" s="119"/>
      <c r="FBL39" s="119"/>
      <c r="FBM39" s="119"/>
      <c r="FBN39" s="119"/>
      <c r="FBO39" s="119"/>
      <c r="FBP39" s="119"/>
      <c r="FBQ39" s="119"/>
      <c r="FBR39" s="119"/>
      <c r="FBS39" s="119"/>
      <c r="FBT39" s="119"/>
      <c r="FBU39" s="119"/>
      <c r="FBV39" s="119"/>
      <c r="FBW39" s="119"/>
      <c r="FBX39" s="119"/>
      <c r="FBY39" s="119"/>
      <c r="FBZ39" s="119"/>
      <c r="FCA39" s="119"/>
      <c r="FCB39" s="119"/>
      <c r="FCC39" s="119"/>
      <c r="FCD39" s="119"/>
      <c r="FCE39" s="119"/>
      <c r="FCF39" s="119"/>
      <c r="FCG39" s="119"/>
      <c r="FCH39" s="119"/>
      <c r="FCI39" s="119"/>
      <c r="FCJ39" s="119"/>
      <c r="FCK39" s="119"/>
      <c r="FCL39" s="119"/>
      <c r="FCM39" s="119"/>
      <c r="FCN39" s="119"/>
      <c r="FCO39" s="119"/>
      <c r="FCP39" s="119"/>
      <c r="FCQ39" s="119"/>
      <c r="FCR39" s="119"/>
      <c r="FCS39" s="119"/>
      <c r="FCT39" s="119"/>
      <c r="FCU39" s="119"/>
      <c r="FCV39" s="119"/>
      <c r="FCW39" s="119"/>
      <c r="FCX39" s="119"/>
      <c r="FCY39" s="119"/>
      <c r="FCZ39" s="119"/>
      <c r="FDA39" s="119"/>
      <c r="FDB39" s="119"/>
      <c r="FDC39" s="119"/>
      <c r="FDD39" s="119"/>
      <c r="FDE39" s="119"/>
      <c r="FDF39" s="119"/>
      <c r="FDG39" s="119"/>
      <c r="FDH39" s="119"/>
      <c r="FDI39" s="119"/>
      <c r="FDJ39" s="119"/>
      <c r="FDK39" s="119"/>
      <c r="FDL39" s="119"/>
      <c r="FDM39" s="119"/>
      <c r="FDN39" s="119"/>
      <c r="FDO39" s="119"/>
      <c r="FDP39" s="119"/>
      <c r="FDQ39" s="119"/>
      <c r="FDR39" s="119"/>
      <c r="FDS39" s="119"/>
      <c r="FDT39" s="119"/>
      <c r="FDU39" s="119"/>
      <c r="FDV39" s="119"/>
      <c r="FDW39" s="119"/>
      <c r="FDX39" s="119"/>
      <c r="FDY39" s="119"/>
      <c r="FDZ39" s="119"/>
      <c r="FEA39" s="119"/>
      <c r="FEB39" s="119"/>
      <c r="FEC39" s="119"/>
      <c r="FED39" s="119"/>
      <c r="FEE39" s="119"/>
      <c r="FEF39" s="119"/>
      <c r="FEG39" s="119"/>
      <c r="FEH39" s="119"/>
      <c r="FEI39" s="119"/>
      <c r="FEJ39" s="119"/>
      <c r="FEK39" s="119"/>
      <c r="FEL39" s="119"/>
      <c r="FEM39" s="119"/>
      <c r="FEN39" s="119"/>
      <c r="FEO39" s="119"/>
      <c r="FEP39" s="119"/>
      <c r="FEQ39" s="119"/>
      <c r="FER39" s="119"/>
      <c r="FES39" s="119"/>
      <c r="FET39" s="119"/>
      <c r="FEU39" s="119"/>
      <c r="FEV39" s="119"/>
      <c r="FEW39" s="119"/>
      <c r="FEX39" s="119"/>
      <c r="FEY39" s="119"/>
      <c r="FEZ39" s="119"/>
      <c r="FFA39" s="119"/>
      <c r="FFB39" s="119"/>
      <c r="FFC39" s="119"/>
      <c r="FFD39" s="119"/>
      <c r="FFE39" s="119"/>
      <c r="FFF39" s="119"/>
      <c r="FFG39" s="119"/>
      <c r="FFH39" s="119"/>
      <c r="FFI39" s="119"/>
      <c r="FFJ39" s="119"/>
      <c r="FFK39" s="119"/>
      <c r="FFL39" s="119"/>
      <c r="FFM39" s="119"/>
      <c r="FFN39" s="119"/>
      <c r="FFO39" s="119"/>
      <c r="FFP39" s="119"/>
      <c r="FFQ39" s="119"/>
      <c r="FFR39" s="119"/>
      <c r="FFS39" s="119"/>
      <c r="FFT39" s="119"/>
      <c r="FFU39" s="119"/>
      <c r="FFV39" s="119"/>
      <c r="FFW39" s="119"/>
      <c r="FFX39" s="119"/>
      <c r="FFY39" s="119"/>
      <c r="FFZ39" s="119"/>
      <c r="FGA39" s="119"/>
      <c r="FGB39" s="119"/>
      <c r="FGC39" s="119"/>
      <c r="FGD39" s="119"/>
      <c r="FGE39" s="119"/>
      <c r="FGF39" s="119"/>
      <c r="FGG39" s="119"/>
      <c r="FGH39" s="119"/>
      <c r="FGI39" s="119"/>
      <c r="FGJ39" s="119"/>
      <c r="FGK39" s="119"/>
      <c r="FGL39" s="119"/>
      <c r="FGM39" s="119"/>
      <c r="FGN39" s="119"/>
      <c r="FGO39" s="119"/>
      <c r="FGP39" s="119"/>
      <c r="FGQ39" s="119"/>
      <c r="FGR39" s="119"/>
      <c r="FGS39" s="119"/>
      <c r="FGT39" s="119"/>
      <c r="FGU39" s="119"/>
      <c r="FGV39" s="119"/>
      <c r="FGW39" s="119"/>
      <c r="FGX39" s="119"/>
      <c r="FGY39" s="119"/>
      <c r="FGZ39" s="119"/>
      <c r="FHA39" s="119"/>
      <c r="FHB39" s="119"/>
      <c r="FHC39" s="119"/>
      <c r="FHD39" s="119"/>
      <c r="FHE39" s="119"/>
      <c r="FHF39" s="119"/>
      <c r="FHG39" s="119"/>
      <c r="FHH39" s="119"/>
      <c r="FHI39" s="119"/>
      <c r="FHJ39" s="119"/>
      <c r="FHK39" s="119"/>
      <c r="FHL39" s="119"/>
      <c r="FHM39" s="119"/>
      <c r="FHN39" s="119"/>
      <c r="FHO39" s="119"/>
      <c r="FHP39" s="119"/>
      <c r="FHQ39" s="119"/>
      <c r="FHR39" s="119"/>
      <c r="FHS39" s="119"/>
      <c r="FHT39" s="119"/>
      <c r="FHU39" s="119"/>
      <c r="FHV39" s="119"/>
      <c r="FHW39" s="119"/>
      <c r="FHX39" s="119"/>
      <c r="FHY39" s="119"/>
      <c r="FHZ39" s="119"/>
      <c r="FIA39" s="119"/>
      <c r="FIB39" s="119"/>
      <c r="FIC39" s="119"/>
      <c r="FID39" s="119"/>
      <c r="FIE39" s="119"/>
      <c r="FIF39" s="119"/>
      <c r="FIG39" s="119"/>
      <c r="FIH39" s="119"/>
      <c r="FII39" s="119"/>
      <c r="FIJ39" s="119"/>
      <c r="FIK39" s="119"/>
      <c r="FIL39" s="119"/>
      <c r="FIM39" s="119"/>
      <c r="FIN39" s="119"/>
      <c r="FIO39" s="119"/>
      <c r="FIP39" s="119"/>
      <c r="FIQ39" s="119"/>
      <c r="FIR39" s="119"/>
      <c r="FIS39" s="119"/>
      <c r="FIT39" s="119"/>
      <c r="FIU39" s="119"/>
      <c r="FIV39" s="119"/>
      <c r="FIW39" s="119"/>
      <c r="FIX39" s="119"/>
      <c r="FIY39" s="119"/>
      <c r="FIZ39" s="119"/>
      <c r="FJA39" s="119"/>
      <c r="FJB39" s="119"/>
      <c r="FJC39" s="119"/>
      <c r="FJD39" s="119"/>
      <c r="FJE39" s="119"/>
      <c r="FJF39" s="119"/>
      <c r="FJG39" s="119"/>
      <c r="FJH39" s="119"/>
      <c r="FJI39" s="119"/>
      <c r="FJJ39" s="119"/>
      <c r="FJK39" s="119"/>
      <c r="FJL39" s="119"/>
      <c r="FJM39" s="119"/>
      <c r="FJN39" s="119"/>
      <c r="FJO39" s="119"/>
      <c r="FJP39" s="119"/>
      <c r="FJQ39" s="119"/>
      <c r="FJR39" s="119"/>
      <c r="FJS39" s="119"/>
      <c r="FJT39" s="119"/>
      <c r="FJU39" s="119"/>
      <c r="FJV39" s="119"/>
      <c r="FJW39" s="119"/>
      <c r="FJX39" s="119"/>
      <c r="FJY39" s="119"/>
      <c r="FJZ39" s="119"/>
      <c r="FKA39" s="119"/>
      <c r="FKB39" s="119"/>
      <c r="FKC39" s="119"/>
      <c r="FKD39" s="119"/>
      <c r="FKE39" s="119"/>
      <c r="FKF39" s="119"/>
      <c r="FKG39" s="119"/>
      <c r="FKH39" s="119"/>
      <c r="FKI39" s="119"/>
      <c r="FKJ39" s="119"/>
      <c r="FKK39" s="119"/>
      <c r="FKL39" s="119"/>
      <c r="FKM39" s="119"/>
      <c r="FKN39" s="119"/>
      <c r="FKO39" s="119"/>
      <c r="FKP39" s="119"/>
      <c r="FKQ39" s="119"/>
      <c r="FKR39" s="119"/>
      <c r="FKS39" s="119"/>
      <c r="FKT39" s="119"/>
      <c r="FKU39" s="119"/>
      <c r="FKV39" s="119"/>
      <c r="FKW39" s="119"/>
      <c r="FKX39" s="119"/>
      <c r="FKY39" s="119"/>
      <c r="FKZ39" s="119"/>
      <c r="FLA39" s="119"/>
      <c r="FLB39" s="119"/>
      <c r="FLC39" s="119"/>
      <c r="FLD39" s="119"/>
      <c r="FLE39" s="119"/>
      <c r="FLF39" s="119"/>
      <c r="FLG39" s="119"/>
      <c r="FLH39" s="119"/>
      <c r="FLI39" s="119"/>
      <c r="FLJ39" s="119"/>
      <c r="FLK39" s="119"/>
      <c r="FLL39" s="119"/>
      <c r="FLM39" s="119"/>
      <c r="FLN39" s="119"/>
      <c r="FLO39" s="119"/>
      <c r="FLP39" s="119"/>
      <c r="FLQ39" s="119"/>
      <c r="FLR39" s="119"/>
      <c r="FLS39" s="119"/>
      <c r="FLT39" s="119"/>
      <c r="FLU39" s="119"/>
      <c r="FLV39" s="119"/>
      <c r="FLW39" s="119"/>
      <c r="FLX39" s="119"/>
      <c r="FLY39" s="119"/>
      <c r="FLZ39" s="119"/>
      <c r="FMA39" s="119"/>
      <c r="FMB39" s="119"/>
      <c r="FMC39" s="119"/>
      <c r="FMD39" s="119"/>
      <c r="FME39" s="119"/>
      <c r="FMF39" s="119"/>
      <c r="FMG39" s="119"/>
      <c r="FMH39" s="119"/>
      <c r="FMI39" s="119"/>
      <c r="FMJ39" s="119"/>
      <c r="FMK39" s="119"/>
      <c r="FML39" s="119"/>
      <c r="FMM39" s="119"/>
      <c r="FMN39" s="119"/>
      <c r="FMO39" s="119"/>
      <c r="FMP39" s="119"/>
      <c r="FMQ39" s="119"/>
      <c r="FMR39" s="119"/>
      <c r="FMS39" s="119"/>
      <c r="FMT39" s="119"/>
      <c r="FMU39" s="119"/>
      <c r="FMV39" s="119"/>
      <c r="FMW39" s="119"/>
      <c r="FMX39" s="119"/>
      <c r="FMY39" s="119"/>
      <c r="FMZ39" s="119"/>
      <c r="FNA39" s="119"/>
      <c r="FNB39" s="119"/>
      <c r="FNC39" s="119"/>
      <c r="FND39" s="119"/>
      <c r="FNE39" s="119"/>
      <c r="FNF39" s="119"/>
      <c r="FNG39" s="119"/>
      <c r="FNH39" s="119"/>
      <c r="FNI39" s="119"/>
      <c r="FNJ39" s="119"/>
      <c r="FNK39" s="119"/>
      <c r="FNL39" s="119"/>
      <c r="FNM39" s="119"/>
      <c r="FNN39" s="119"/>
      <c r="FNO39" s="119"/>
      <c r="FNP39" s="119"/>
      <c r="FNQ39" s="119"/>
      <c r="FNR39" s="119"/>
      <c r="FNS39" s="119"/>
      <c r="FNT39" s="119"/>
      <c r="FNU39" s="119"/>
      <c r="FNV39" s="119"/>
      <c r="FNW39" s="119"/>
      <c r="FNX39" s="119"/>
      <c r="FNY39" s="119"/>
      <c r="FNZ39" s="119"/>
      <c r="FOA39" s="119"/>
      <c r="FOB39" s="119"/>
      <c r="FOC39" s="119"/>
      <c r="FOD39" s="119"/>
      <c r="FOE39" s="119"/>
      <c r="FOF39" s="119"/>
      <c r="FOG39" s="119"/>
      <c r="FOH39" s="119"/>
      <c r="FOI39" s="119"/>
      <c r="FOJ39" s="119"/>
      <c r="FOK39" s="119"/>
      <c r="FOL39" s="119"/>
      <c r="FOM39" s="119"/>
      <c r="FON39" s="119"/>
      <c r="FOO39" s="119"/>
      <c r="FOP39" s="119"/>
      <c r="FOQ39" s="119"/>
      <c r="FOR39" s="119"/>
      <c r="FOS39" s="119"/>
      <c r="FOT39" s="119"/>
      <c r="FOU39" s="119"/>
      <c r="FOV39" s="119"/>
      <c r="FOW39" s="119"/>
      <c r="FOX39" s="119"/>
      <c r="FOY39" s="119"/>
      <c r="FOZ39" s="119"/>
      <c r="FPA39" s="119"/>
      <c r="FPB39" s="119"/>
      <c r="FPC39" s="119"/>
      <c r="FPD39" s="119"/>
      <c r="FPE39" s="119"/>
      <c r="FPF39" s="119"/>
      <c r="FPG39" s="119"/>
      <c r="FPH39" s="119"/>
      <c r="FPI39" s="119"/>
      <c r="FPJ39" s="119"/>
      <c r="FPK39" s="119"/>
      <c r="FPL39" s="119"/>
      <c r="FPM39" s="119"/>
      <c r="FPN39" s="119"/>
      <c r="FPO39" s="119"/>
      <c r="FPP39" s="119"/>
      <c r="FPQ39" s="119"/>
      <c r="FPR39" s="119"/>
      <c r="FPS39" s="119"/>
      <c r="FPT39" s="119"/>
      <c r="FPU39" s="119"/>
      <c r="FPV39" s="119"/>
      <c r="FPW39" s="119"/>
      <c r="FPX39" s="119"/>
      <c r="FPY39" s="119"/>
      <c r="FPZ39" s="119"/>
      <c r="FQA39" s="119"/>
      <c r="FQB39" s="119"/>
      <c r="FQC39" s="119"/>
      <c r="FQD39" s="119"/>
      <c r="FQE39" s="119"/>
      <c r="FQF39" s="119"/>
      <c r="FQG39" s="119"/>
      <c r="FQH39" s="119"/>
      <c r="FQI39" s="119"/>
      <c r="FQJ39" s="119"/>
      <c r="FQK39" s="119"/>
      <c r="FQL39" s="119"/>
      <c r="FQM39" s="119"/>
      <c r="FQN39" s="119"/>
      <c r="FQO39" s="119"/>
      <c r="FQP39" s="119"/>
      <c r="FQQ39" s="119"/>
      <c r="FQR39" s="119"/>
      <c r="FQS39" s="119"/>
      <c r="FQT39" s="119"/>
      <c r="FQU39" s="119"/>
      <c r="FQV39" s="119"/>
      <c r="FQW39" s="119"/>
      <c r="FQX39" s="119"/>
      <c r="FQY39" s="119"/>
      <c r="FQZ39" s="119"/>
      <c r="FRA39" s="119"/>
      <c r="FRB39" s="119"/>
      <c r="FRC39" s="119"/>
      <c r="FRD39" s="119"/>
      <c r="FRE39" s="119"/>
      <c r="FRF39" s="119"/>
      <c r="FRG39" s="119"/>
      <c r="FRH39" s="119"/>
      <c r="FRI39" s="119"/>
      <c r="FRJ39" s="119"/>
      <c r="FRK39" s="119"/>
      <c r="FRL39" s="119"/>
      <c r="FRM39" s="119"/>
      <c r="FRN39" s="119"/>
      <c r="FRO39" s="119"/>
      <c r="FRP39" s="119"/>
      <c r="FRQ39" s="119"/>
      <c r="FRR39" s="119"/>
      <c r="FRS39" s="119"/>
      <c r="FRT39" s="119"/>
      <c r="FRU39" s="119"/>
      <c r="FRV39" s="119"/>
      <c r="FRW39" s="119"/>
      <c r="FRX39" s="119"/>
      <c r="FRY39" s="119"/>
      <c r="FRZ39" s="119"/>
      <c r="FSA39" s="119"/>
      <c r="FSB39" s="119"/>
      <c r="FSC39" s="119"/>
      <c r="FSD39" s="119"/>
      <c r="FSE39" s="119"/>
      <c r="FSF39" s="119"/>
      <c r="FSG39" s="119"/>
      <c r="FSH39" s="119"/>
      <c r="FSI39" s="119"/>
      <c r="FSJ39" s="119"/>
      <c r="FSK39" s="119"/>
      <c r="FSL39" s="119"/>
      <c r="FSM39" s="119"/>
      <c r="FSN39" s="119"/>
      <c r="FSO39" s="119"/>
      <c r="FSP39" s="119"/>
      <c r="FSQ39" s="119"/>
      <c r="FSR39" s="119"/>
      <c r="FSS39" s="119"/>
      <c r="FST39" s="119"/>
      <c r="FSU39" s="119"/>
      <c r="FSV39" s="119"/>
      <c r="FSW39" s="119"/>
      <c r="FSX39" s="119"/>
      <c r="FSY39" s="119"/>
      <c r="FSZ39" s="119"/>
      <c r="FTA39" s="119"/>
      <c r="FTB39" s="119"/>
      <c r="FTC39" s="119"/>
      <c r="FTD39" s="119"/>
      <c r="FTE39" s="119"/>
      <c r="FTF39" s="119"/>
      <c r="FTG39" s="119"/>
      <c r="FTH39" s="119"/>
      <c r="FTI39" s="119"/>
      <c r="FTJ39" s="119"/>
      <c r="FTK39" s="119"/>
      <c r="FTL39" s="119"/>
      <c r="FTM39" s="119"/>
      <c r="FTN39" s="119"/>
      <c r="FTO39" s="119"/>
      <c r="FTP39" s="119"/>
      <c r="FTQ39" s="119"/>
      <c r="FTR39" s="119"/>
      <c r="FTS39" s="119"/>
      <c r="FTT39" s="119"/>
      <c r="FTU39" s="119"/>
      <c r="FTV39" s="119"/>
      <c r="FTW39" s="119"/>
      <c r="FTX39" s="119"/>
      <c r="FTY39" s="119"/>
      <c r="FTZ39" s="119"/>
      <c r="FUA39" s="119"/>
      <c r="FUB39" s="119"/>
      <c r="FUC39" s="119"/>
      <c r="FUD39" s="119"/>
      <c r="FUE39" s="119"/>
      <c r="FUF39" s="119"/>
      <c r="FUG39" s="119"/>
      <c r="FUH39" s="119"/>
      <c r="FUI39" s="119"/>
      <c r="FUJ39" s="119"/>
      <c r="FUK39" s="119"/>
      <c r="FUL39" s="119"/>
      <c r="FUM39" s="119"/>
      <c r="FUN39" s="119"/>
      <c r="FUO39" s="119"/>
      <c r="FUP39" s="119"/>
      <c r="FUQ39" s="119"/>
      <c r="FUR39" s="119"/>
      <c r="FUS39" s="119"/>
      <c r="FUT39" s="119"/>
      <c r="FUU39" s="119"/>
      <c r="FUV39" s="119"/>
      <c r="FUW39" s="119"/>
      <c r="FUX39" s="119"/>
      <c r="FUY39" s="119"/>
      <c r="FUZ39" s="119"/>
      <c r="FVA39" s="119"/>
      <c r="FVB39" s="119"/>
      <c r="FVC39" s="119"/>
      <c r="FVD39" s="119"/>
      <c r="FVE39" s="119"/>
      <c r="FVF39" s="119"/>
      <c r="FVG39" s="119"/>
      <c r="FVH39" s="119"/>
      <c r="FVI39" s="119"/>
      <c r="FVJ39" s="119"/>
      <c r="FVK39" s="119"/>
      <c r="FVL39" s="119"/>
      <c r="FVM39" s="119"/>
      <c r="FVN39" s="119"/>
      <c r="FVO39" s="119"/>
      <c r="FVP39" s="119"/>
      <c r="FVQ39" s="119"/>
      <c r="FVR39" s="119"/>
      <c r="FVS39" s="119"/>
      <c r="FVT39" s="119"/>
      <c r="FVU39" s="119"/>
      <c r="FVV39" s="119"/>
      <c r="FVW39" s="119"/>
      <c r="FVX39" s="119"/>
      <c r="FVY39" s="119"/>
      <c r="FVZ39" s="119"/>
      <c r="FWA39" s="119"/>
      <c r="FWB39" s="119"/>
      <c r="FWC39" s="119"/>
      <c r="FWD39" s="119"/>
      <c r="FWE39" s="119"/>
      <c r="FWF39" s="119"/>
      <c r="FWG39" s="119"/>
      <c r="FWH39" s="119"/>
      <c r="FWI39" s="119"/>
      <c r="FWJ39" s="119"/>
      <c r="FWK39" s="119"/>
      <c r="FWL39" s="119"/>
      <c r="FWM39" s="119"/>
      <c r="FWN39" s="119"/>
      <c r="FWO39" s="119"/>
      <c r="FWP39" s="119"/>
      <c r="FWQ39" s="119"/>
      <c r="FWR39" s="119"/>
      <c r="FWS39" s="119"/>
      <c r="FWT39" s="119"/>
      <c r="FWU39" s="119"/>
      <c r="FWV39" s="119"/>
      <c r="FWW39" s="119"/>
      <c r="FWX39" s="119"/>
      <c r="FWY39" s="119"/>
      <c r="FWZ39" s="119"/>
      <c r="FXA39" s="119"/>
      <c r="FXB39" s="119"/>
      <c r="FXC39" s="119"/>
      <c r="FXD39" s="119"/>
      <c r="FXE39" s="119"/>
      <c r="FXF39" s="119"/>
      <c r="FXG39" s="119"/>
      <c r="FXH39" s="119"/>
      <c r="FXI39" s="119"/>
      <c r="FXJ39" s="119"/>
      <c r="FXK39" s="119"/>
      <c r="FXL39" s="119"/>
      <c r="FXM39" s="119"/>
      <c r="FXN39" s="119"/>
      <c r="FXO39" s="119"/>
      <c r="FXP39" s="119"/>
      <c r="FXQ39" s="119"/>
      <c r="FXR39" s="119"/>
      <c r="FXS39" s="119"/>
      <c r="FXT39" s="119"/>
      <c r="FXU39" s="119"/>
      <c r="FXV39" s="119"/>
      <c r="FXW39" s="119"/>
      <c r="FXX39" s="119"/>
      <c r="FXY39" s="119"/>
      <c r="FXZ39" s="119"/>
      <c r="FYA39" s="119"/>
      <c r="FYB39" s="119"/>
      <c r="FYC39" s="119"/>
      <c r="FYD39" s="119"/>
      <c r="FYE39" s="119"/>
      <c r="FYF39" s="119"/>
      <c r="FYG39" s="119"/>
      <c r="FYH39" s="119"/>
      <c r="FYI39" s="119"/>
      <c r="FYJ39" s="119"/>
      <c r="FYK39" s="119"/>
      <c r="FYL39" s="119"/>
      <c r="FYM39" s="119"/>
      <c r="FYN39" s="119"/>
      <c r="FYO39" s="119"/>
      <c r="FYP39" s="119"/>
      <c r="FYQ39" s="119"/>
      <c r="FYR39" s="119"/>
      <c r="FYS39" s="119"/>
      <c r="FYT39" s="119"/>
      <c r="FYU39" s="119"/>
      <c r="FYV39" s="119"/>
      <c r="FYW39" s="119"/>
      <c r="FYX39" s="119"/>
      <c r="FYY39" s="119"/>
      <c r="FYZ39" s="119"/>
      <c r="FZA39" s="119"/>
      <c r="FZB39" s="119"/>
      <c r="FZC39" s="119"/>
      <c r="FZD39" s="119"/>
      <c r="FZE39" s="119"/>
      <c r="FZF39" s="119"/>
      <c r="FZG39" s="119"/>
      <c r="FZH39" s="119"/>
      <c r="FZI39" s="119"/>
      <c r="FZJ39" s="119"/>
      <c r="FZK39" s="119"/>
      <c r="FZL39" s="119"/>
      <c r="FZM39" s="119"/>
      <c r="FZN39" s="119"/>
      <c r="FZO39" s="119"/>
      <c r="FZP39" s="119"/>
      <c r="FZQ39" s="119"/>
      <c r="FZR39" s="119"/>
      <c r="FZS39" s="119"/>
      <c r="FZT39" s="119"/>
      <c r="FZU39" s="119"/>
      <c r="FZV39" s="119"/>
      <c r="FZW39" s="119"/>
      <c r="FZX39" s="119"/>
      <c r="FZY39" s="119"/>
      <c r="FZZ39" s="119"/>
      <c r="GAA39" s="119"/>
      <c r="GAB39" s="119"/>
      <c r="GAC39" s="119"/>
      <c r="GAD39" s="119"/>
      <c r="GAE39" s="119"/>
      <c r="GAF39" s="119"/>
      <c r="GAG39" s="119"/>
      <c r="GAH39" s="119"/>
      <c r="GAI39" s="119"/>
      <c r="GAJ39" s="119"/>
      <c r="GAK39" s="119"/>
      <c r="GAL39" s="119"/>
      <c r="GAM39" s="119"/>
      <c r="GAN39" s="119"/>
      <c r="GAO39" s="119"/>
      <c r="GAP39" s="119"/>
      <c r="GAQ39" s="119"/>
      <c r="GAR39" s="119"/>
      <c r="GAS39" s="119"/>
      <c r="GAT39" s="119"/>
      <c r="GAU39" s="119"/>
      <c r="GAV39" s="119"/>
      <c r="GAW39" s="119"/>
      <c r="GAX39" s="119"/>
      <c r="GAY39" s="119"/>
      <c r="GAZ39" s="119"/>
      <c r="GBA39" s="119"/>
      <c r="GBB39" s="119"/>
      <c r="GBC39" s="119"/>
      <c r="GBD39" s="119"/>
      <c r="GBE39" s="119"/>
      <c r="GBF39" s="119"/>
      <c r="GBG39" s="119"/>
      <c r="GBH39" s="119"/>
      <c r="GBI39" s="119"/>
      <c r="GBJ39" s="119"/>
      <c r="GBK39" s="119"/>
      <c r="GBL39" s="119"/>
      <c r="GBM39" s="119"/>
      <c r="GBN39" s="119"/>
      <c r="GBO39" s="119"/>
      <c r="GBP39" s="119"/>
      <c r="GBQ39" s="119"/>
      <c r="GBR39" s="119"/>
      <c r="GBS39" s="119"/>
      <c r="GBT39" s="119"/>
      <c r="GBU39" s="119"/>
      <c r="GBV39" s="119"/>
      <c r="GBW39" s="119"/>
      <c r="GBX39" s="119"/>
      <c r="GBY39" s="119"/>
      <c r="GBZ39" s="119"/>
      <c r="GCA39" s="119"/>
      <c r="GCB39" s="119"/>
      <c r="GCC39" s="119"/>
      <c r="GCD39" s="119"/>
      <c r="GCE39" s="119"/>
      <c r="GCF39" s="119"/>
      <c r="GCG39" s="119"/>
      <c r="GCH39" s="119"/>
      <c r="GCI39" s="119"/>
      <c r="GCJ39" s="119"/>
      <c r="GCK39" s="119"/>
      <c r="GCL39" s="119"/>
      <c r="GCM39" s="119"/>
      <c r="GCN39" s="119"/>
      <c r="GCO39" s="119"/>
      <c r="GCP39" s="119"/>
      <c r="GCQ39" s="119"/>
      <c r="GCR39" s="119"/>
      <c r="GCS39" s="119"/>
      <c r="GCT39" s="119"/>
      <c r="GCU39" s="119"/>
      <c r="GCV39" s="119"/>
      <c r="GCW39" s="119"/>
      <c r="GCX39" s="119"/>
      <c r="GCY39" s="119"/>
      <c r="GCZ39" s="119"/>
      <c r="GDA39" s="119"/>
      <c r="GDB39" s="119"/>
      <c r="GDC39" s="119"/>
      <c r="GDD39" s="119"/>
      <c r="GDE39" s="119"/>
      <c r="GDF39" s="119"/>
      <c r="GDG39" s="119"/>
      <c r="GDH39" s="119"/>
      <c r="GDI39" s="119"/>
      <c r="GDJ39" s="119"/>
      <c r="GDK39" s="119"/>
      <c r="GDL39" s="119"/>
      <c r="GDM39" s="119"/>
      <c r="GDN39" s="119"/>
      <c r="GDO39" s="119"/>
      <c r="GDP39" s="119"/>
      <c r="GDQ39" s="119"/>
      <c r="GDR39" s="119"/>
      <c r="GDS39" s="119"/>
      <c r="GDT39" s="119"/>
      <c r="GDU39" s="119"/>
      <c r="GDV39" s="119"/>
      <c r="GDW39" s="119"/>
      <c r="GDX39" s="119"/>
      <c r="GDY39" s="119"/>
      <c r="GDZ39" s="119"/>
      <c r="GEA39" s="119"/>
      <c r="GEB39" s="119"/>
      <c r="GEC39" s="119"/>
      <c r="GED39" s="119"/>
      <c r="GEE39" s="119"/>
      <c r="GEF39" s="119"/>
      <c r="GEG39" s="119"/>
      <c r="GEH39" s="119"/>
      <c r="GEI39" s="119"/>
      <c r="GEJ39" s="119"/>
      <c r="GEK39" s="119"/>
      <c r="GEL39" s="119"/>
      <c r="GEM39" s="119"/>
      <c r="GEN39" s="119"/>
      <c r="GEO39" s="119"/>
      <c r="GEP39" s="119"/>
      <c r="GEQ39" s="119"/>
      <c r="GER39" s="119"/>
      <c r="GES39" s="119"/>
      <c r="GET39" s="119"/>
      <c r="GEU39" s="119"/>
      <c r="GEV39" s="119"/>
      <c r="GEW39" s="119"/>
      <c r="GEX39" s="119"/>
      <c r="GEY39" s="119"/>
      <c r="GEZ39" s="119"/>
      <c r="GFA39" s="119"/>
      <c r="GFB39" s="119"/>
      <c r="GFC39" s="119"/>
      <c r="GFD39" s="119"/>
      <c r="GFE39" s="119"/>
      <c r="GFF39" s="119"/>
      <c r="GFG39" s="119"/>
      <c r="GFH39" s="119"/>
      <c r="GFI39" s="119"/>
      <c r="GFJ39" s="119"/>
      <c r="GFK39" s="119"/>
      <c r="GFL39" s="119"/>
      <c r="GFM39" s="119"/>
      <c r="GFN39" s="119"/>
      <c r="GFO39" s="119"/>
      <c r="GFP39" s="119"/>
      <c r="GFQ39" s="119"/>
      <c r="GFR39" s="119"/>
      <c r="GFS39" s="119"/>
      <c r="GFT39" s="119"/>
      <c r="GFU39" s="119"/>
      <c r="GFV39" s="119"/>
      <c r="GFW39" s="119"/>
      <c r="GFX39" s="119"/>
      <c r="GFY39" s="119"/>
      <c r="GFZ39" s="119"/>
      <c r="GGA39" s="119"/>
      <c r="GGB39" s="119"/>
      <c r="GGC39" s="119"/>
      <c r="GGD39" s="119"/>
      <c r="GGE39" s="119"/>
      <c r="GGF39" s="119"/>
      <c r="GGG39" s="119"/>
      <c r="GGH39" s="119"/>
      <c r="GGI39" s="119"/>
      <c r="GGJ39" s="119"/>
      <c r="GGK39" s="119"/>
      <c r="GGL39" s="119"/>
      <c r="GGM39" s="119"/>
      <c r="GGN39" s="119"/>
      <c r="GGO39" s="119"/>
      <c r="GGP39" s="119"/>
      <c r="GGQ39" s="119"/>
      <c r="GGR39" s="119"/>
      <c r="GGS39" s="119"/>
      <c r="GGT39" s="119"/>
      <c r="GGU39" s="119"/>
      <c r="GGV39" s="119"/>
      <c r="GGW39" s="119"/>
      <c r="GGX39" s="119"/>
      <c r="GGY39" s="119"/>
      <c r="GGZ39" s="119"/>
      <c r="GHA39" s="119"/>
      <c r="GHB39" s="119"/>
      <c r="GHC39" s="119"/>
      <c r="GHD39" s="119"/>
      <c r="GHE39" s="119"/>
      <c r="GHF39" s="119"/>
      <c r="GHG39" s="119"/>
      <c r="GHH39" s="119"/>
      <c r="GHI39" s="119"/>
      <c r="GHJ39" s="119"/>
      <c r="GHK39" s="119"/>
      <c r="GHL39" s="119"/>
      <c r="GHM39" s="119"/>
      <c r="GHN39" s="119"/>
      <c r="GHO39" s="119"/>
      <c r="GHP39" s="119"/>
      <c r="GHQ39" s="119"/>
      <c r="GHR39" s="119"/>
      <c r="GHS39" s="119"/>
      <c r="GHT39" s="119"/>
      <c r="GHU39" s="119"/>
      <c r="GHV39" s="119"/>
      <c r="GHW39" s="119"/>
      <c r="GHX39" s="119"/>
      <c r="GHY39" s="119"/>
      <c r="GHZ39" s="119"/>
      <c r="GIA39" s="119"/>
      <c r="GIB39" s="119"/>
      <c r="GIC39" s="119"/>
      <c r="GID39" s="119"/>
      <c r="GIE39" s="119"/>
      <c r="GIF39" s="119"/>
      <c r="GIG39" s="119"/>
      <c r="GIH39" s="119"/>
      <c r="GII39" s="119"/>
      <c r="GIJ39" s="119"/>
      <c r="GIK39" s="119"/>
      <c r="GIL39" s="119"/>
      <c r="GIM39" s="119"/>
      <c r="GIN39" s="119"/>
      <c r="GIO39" s="119"/>
      <c r="GIP39" s="119"/>
      <c r="GIQ39" s="119"/>
      <c r="GIR39" s="119"/>
      <c r="GIS39" s="119"/>
      <c r="GIT39" s="119"/>
      <c r="GIU39" s="119"/>
      <c r="GIV39" s="119"/>
      <c r="GIW39" s="119"/>
      <c r="GIX39" s="119"/>
      <c r="GIY39" s="119"/>
      <c r="GIZ39" s="119"/>
      <c r="GJA39" s="119"/>
      <c r="GJB39" s="119"/>
      <c r="GJC39" s="119"/>
      <c r="GJD39" s="119"/>
      <c r="GJE39" s="119"/>
      <c r="GJF39" s="119"/>
      <c r="GJG39" s="119"/>
      <c r="GJH39" s="119"/>
      <c r="GJI39" s="119"/>
      <c r="GJJ39" s="119"/>
      <c r="GJK39" s="119"/>
      <c r="GJL39" s="119"/>
      <c r="GJM39" s="119"/>
      <c r="GJN39" s="119"/>
      <c r="GJO39" s="119"/>
      <c r="GJP39" s="119"/>
      <c r="GJQ39" s="119"/>
      <c r="GJR39" s="119"/>
      <c r="GJS39" s="119"/>
      <c r="GJT39" s="119"/>
      <c r="GJU39" s="119"/>
      <c r="GJV39" s="119"/>
      <c r="GJW39" s="119"/>
      <c r="GJX39" s="119"/>
      <c r="GJY39" s="119"/>
      <c r="GJZ39" s="119"/>
      <c r="GKA39" s="119"/>
      <c r="GKB39" s="119"/>
      <c r="GKC39" s="119"/>
      <c r="GKD39" s="119"/>
      <c r="GKE39" s="119"/>
      <c r="GKF39" s="119"/>
      <c r="GKG39" s="119"/>
      <c r="GKH39" s="119"/>
      <c r="GKI39" s="119"/>
      <c r="GKJ39" s="119"/>
      <c r="GKK39" s="119"/>
      <c r="GKL39" s="119"/>
      <c r="GKM39" s="119"/>
      <c r="GKN39" s="119"/>
      <c r="GKO39" s="119"/>
      <c r="GKP39" s="119"/>
      <c r="GKQ39" s="119"/>
      <c r="GKR39" s="119"/>
      <c r="GKS39" s="119"/>
      <c r="GKT39" s="119"/>
      <c r="GKU39" s="119"/>
      <c r="GKV39" s="119"/>
      <c r="GKW39" s="119"/>
      <c r="GKX39" s="119"/>
      <c r="GKY39" s="119"/>
      <c r="GKZ39" s="119"/>
      <c r="GLA39" s="119"/>
      <c r="GLB39" s="119"/>
      <c r="GLC39" s="119"/>
      <c r="GLD39" s="119"/>
      <c r="GLE39" s="119"/>
      <c r="GLF39" s="119"/>
      <c r="GLG39" s="119"/>
      <c r="GLH39" s="119"/>
      <c r="GLI39" s="119"/>
      <c r="GLJ39" s="119"/>
      <c r="GLK39" s="119"/>
      <c r="GLL39" s="119"/>
      <c r="GLM39" s="119"/>
      <c r="GLN39" s="119"/>
      <c r="GLO39" s="119"/>
      <c r="GLP39" s="119"/>
      <c r="GLQ39" s="119"/>
      <c r="GLR39" s="119"/>
      <c r="GLS39" s="119"/>
      <c r="GLT39" s="119"/>
      <c r="GLU39" s="119"/>
      <c r="GLV39" s="119"/>
      <c r="GLW39" s="119"/>
      <c r="GLX39" s="119"/>
      <c r="GLY39" s="119"/>
      <c r="GLZ39" s="119"/>
      <c r="GMA39" s="119"/>
      <c r="GMB39" s="119"/>
      <c r="GMC39" s="119"/>
      <c r="GMD39" s="119"/>
      <c r="GME39" s="119"/>
      <c r="GMF39" s="119"/>
      <c r="GMG39" s="119"/>
      <c r="GMH39" s="119"/>
      <c r="GMI39" s="119"/>
      <c r="GMJ39" s="119"/>
      <c r="GMK39" s="119"/>
      <c r="GML39" s="119"/>
      <c r="GMM39" s="119"/>
      <c r="GMN39" s="119"/>
      <c r="GMO39" s="119"/>
      <c r="GMP39" s="119"/>
      <c r="GMQ39" s="119"/>
      <c r="GMR39" s="119"/>
      <c r="GMS39" s="119"/>
      <c r="GMT39" s="119"/>
      <c r="GMU39" s="119"/>
      <c r="GMV39" s="119"/>
      <c r="GMW39" s="119"/>
      <c r="GMX39" s="119"/>
      <c r="GMY39" s="119"/>
      <c r="GMZ39" s="119"/>
      <c r="GNA39" s="119"/>
      <c r="GNB39" s="119"/>
      <c r="GNC39" s="119"/>
      <c r="GND39" s="119"/>
      <c r="GNE39" s="119"/>
      <c r="GNF39" s="119"/>
      <c r="GNG39" s="119"/>
      <c r="GNH39" s="119"/>
      <c r="GNI39" s="119"/>
      <c r="GNJ39" s="119"/>
      <c r="GNK39" s="119"/>
      <c r="GNL39" s="119"/>
      <c r="GNM39" s="119"/>
      <c r="GNN39" s="119"/>
      <c r="GNO39" s="119"/>
      <c r="GNP39" s="119"/>
      <c r="GNQ39" s="119"/>
      <c r="GNR39" s="119"/>
      <c r="GNS39" s="119"/>
      <c r="GNT39" s="119"/>
      <c r="GNU39" s="119"/>
      <c r="GNV39" s="119"/>
      <c r="GNW39" s="119"/>
      <c r="GNX39" s="119"/>
      <c r="GNY39" s="119"/>
      <c r="GNZ39" s="119"/>
      <c r="GOA39" s="119"/>
      <c r="GOB39" s="119"/>
      <c r="GOC39" s="119"/>
      <c r="GOD39" s="119"/>
      <c r="GOE39" s="119"/>
      <c r="GOF39" s="119"/>
      <c r="GOG39" s="119"/>
      <c r="GOH39" s="119"/>
      <c r="GOI39" s="119"/>
      <c r="GOJ39" s="119"/>
      <c r="GOK39" s="119"/>
      <c r="GOL39" s="119"/>
      <c r="GOM39" s="119"/>
      <c r="GON39" s="119"/>
      <c r="GOO39" s="119"/>
      <c r="GOP39" s="119"/>
      <c r="GOQ39" s="119"/>
      <c r="GOR39" s="119"/>
      <c r="GOS39" s="119"/>
      <c r="GOT39" s="119"/>
      <c r="GOU39" s="119"/>
      <c r="GOV39" s="119"/>
      <c r="GOW39" s="119"/>
      <c r="GOX39" s="119"/>
      <c r="GOY39" s="119"/>
      <c r="GOZ39" s="119"/>
      <c r="GPA39" s="119"/>
      <c r="GPB39" s="119"/>
      <c r="GPC39" s="119"/>
      <c r="GPD39" s="119"/>
      <c r="GPE39" s="119"/>
      <c r="GPF39" s="119"/>
      <c r="GPG39" s="119"/>
      <c r="GPH39" s="119"/>
      <c r="GPI39" s="119"/>
      <c r="GPJ39" s="119"/>
      <c r="GPK39" s="119"/>
      <c r="GPL39" s="119"/>
      <c r="GPM39" s="119"/>
      <c r="GPN39" s="119"/>
      <c r="GPO39" s="119"/>
      <c r="GPP39" s="119"/>
      <c r="GPQ39" s="119"/>
      <c r="GPR39" s="119"/>
      <c r="GPS39" s="119"/>
      <c r="GPT39" s="119"/>
      <c r="GPU39" s="119"/>
      <c r="GPV39" s="119"/>
      <c r="GPW39" s="119"/>
      <c r="GPX39" s="119"/>
      <c r="GPY39" s="119"/>
      <c r="GPZ39" s="119"/>
      <c r="GQA39" s="119"/>
      <c r="GQB39" s="119"/>
      <c r="GQC39" s="119"/>
      <c r="GQD39" s="119"/>
      <c r="GQE39" s="119"/>
      <c r="GQF39" s="119"/>
      <c r="GQG39" s="119"/>
      <c r="GQH39" s="119"/>
      <c r="GQI39" s="119"/>
      <c r="GQJ39" s="119"/>
      <c r="GQK39" s="119"/>
      <c r="GQL39" s="119"/>
      <c r="GQM39" s="119"/>
      <c r="GQN39" s="119"/>
      <c r="GQO39" s="119"/>
      <c r="GQP39" s="119"/>
      <c r="GQQ39" s="119"/>
      <c r="GQR39" s="119"/>
      <c r="GQS39" s="119"/>
      <c r="GQT39" s="119"/>
      <c r="GQU39" s="119"/>
      <c r="GQV39" s="119"/>
      <c r="GQW39" s="119"/>
      <c r="GQX39" s="119"/>
      <c r="GQY39" s="119"/>
      <c r="GQZ39" s="119"/>
      <c r="GRA39" s="119"/>
      <c r="GRB39" s="119"/>
      <c r="GRC39" s="119"/>
      <c r="GRD39" s="119"/>
      <c r="GRE39" s="119"/>
      <c r="GRF39" s="119"/>
      <c r="GRG39" s="119"/>
      <c r="GRH39" s="119"/>
      <c r="GRI39" s="119"/>
      <c r="GRJ39" s="119"/>
      <c r="GRK39" s="119"/>
      <c r="GRL39" s="119"/>
      <c r="GRM39" s="119"/>
      <c r="GRN39" s="119"/>
      <c r="GRO39" s="119"/>
      <c r="GRP39" s="119"/>
      <c r="GRQ39" s="119"/>
      <c r="GRR39" s="119"/>
      <c r="GRS39" s="119"/>
      <c r="GRT39" s="119"/>
      <c r="GRU39" s="119"/>
      <c r="GRV39" s="119"/>
      <c r="GRW39" s="119"/>
      <c r="GRX39" s="119"/>
      <c r="GRY39" s="119"/>
      <c r="GRZ39" s="119"/>
      <c r="GSA39" s="119"/>
      <c r="GSB39" s="119"/>
      <c r="GSC39" s="119"/>
      <c r="GSD39" s="119"/>
      <c r="GSE39" s="119"/>
      <c r="GSF39" s="119"/>
      <c r="GSG39" s="119"/>
      <c r="GSH39" s="119"/>
      <c r="GSI39" s="119"/>
      <c r="GSJ39" s="119"/>
      <c r="GSK39" s="119"/>
      <c r="GSL39" s="119"/>
      <c r="GSM39" s="119"/>
      <c r="GSN39" s="119"/>
      <c r="GSO39" s="119"/>
      <c r="GSP39" s="119"/>
      <c r="GSQ39" s="119"/>
      <c r="GSR39" s="119"/>
      <c r="GSS39" s="119"/>
      <c r="GST39" s="119"/>
      <c r="GSU39" s="119"/>
      <c r="GSV39" s="119"/>
      <c r="GSW39" s="119"/>
      <c r="GSX39" s="119"/>
      <c r="GSY39" s="119"/>
      <c r="GSZ39" s="119"/>
      <c r="GTA39" s="119"/>
      <c r="GTB39" s="119"/>
      <c r="GTC39" s="119"/>
      <c r="GTD39" s="119"/>
      <c r="GTE39" s="119"/>
      <c r="GTF39" s="119"/>
      <c r="GTG39" s="119"/>
      <c r="GTH39" s="119"/>
      <c r="GTI39" s="119"/>
      <c r="GTJ39" s="119"/>
      <c r="GTK39" s="119"/>
      <c r="GTL39" s="119"/>
      <c r="GTM39" s="119"/>
      <c r="GTN39" s="119"/>
      <c r="GTO39" s="119"/>
      <c r="GTP39" s="119"/>
      <c r="GTQ39" s="119"/>
      <c r="GTR39" s="119"/>
      <c r="GTS39" s="119"/>
      <c r="GTT39" s="119"/>
      <c r="GTU39" s="119"/>
      <c r="GTV39" s="119"/>
      <c r="GTW39" s="119"/>
      <c r="GTX39" s="119"/>
      <c r="GTY39" s="119"/>
      <c r="GTZ39" s="119"/>
      <c r="GUA39" s="119"/>
      <c r="GUB39" s="119"/>
      <c r="GUC39" s="119"/>
      <c r="GUD39" s="119"/>
      <c r="GUE39" s="119"/>
      <c r="GUF39" s="119"/>
      <c r="GUG39" s="119"/>
      <c r="GUH39" s="119"/>
      <c r="GUI39" s="119"/>
      <c r="GUJ39" s="119"/>
      <c r="GUK39" s="119"/>
      <c r="GUL39" s="119"/>
      <c r="GUM39" s="119"/>
      <c r="GUN39" s="119"/>
      <c r="GUO39" s="119"/>
      <c r="GUP39" s="119"/>
      <c r="GUQ39" s="119"/>
      <c r="GUR39" s="119"/>
      <c r="GUS39" s="119"/>
      <c r="GUT39" s="119"/>
      <c r="GUU39" s="119"/>
      <c r="GUV39" s="119"/>
      <c r="GUW39" s="119"/>
      <c r="GUX39" s="119"/>
      <c r="GUY39" s="119"/>
      <c r="GUZ39" s="119"/>
      <c r="GVA39" s="119"/>
      <c r="GVB39" s="119"/>
      <c r="GVC39" s="119"/>
      <c r="GVD39" s="119"/>
      <c r="GVE39" s="119"/>
      <c r="GVF39" s="119"/>
      <c r="GVG39" s="119"/>
      <c r="GVH39" s="119"/>
      <c r="GVI39" s="119"/>
      <c r="GVJ39" s="119"/>
      <c r="GVK39" s="119"/>
      <c r="GVL39" s="119"/>
      <c r="GVM39" s="119"/>
      <c r="GVN39" s="119"/>
      <c r="GVO39" s="119"/>
      <c r="GVP39" s="119"/>
      <c r="GVQ39" s="119"/>
      <c r="GVR39" s="119"/>
      <c r="GVS39" s="119"/>
      <c r="GVT39" s="119"/>
      <c r="GVU39" s="119"/>
      <c r="GVV39" s="119"/>
      <c r="GVW39" s="119"/>
      <c r="GVX39" s="119"/>
      <c r="GVY39" s="119"/>
      <c r="GVZ39" s="119"/>
      <c r="GWA39" s="119"/>
      <c r="GWB39" s="119"/>
      <c r="GWC39" s="119"/>
      <c r="GWD39" s="119"/>
      <c r="GWE39" s="119"/>
      <c r="GWF39" s="119"/>
      <c r="GWG39" s="119"/>
      <c r="GWH39" s="119"/>
      <c r="GWI39" s="119"/>
      <c r="GWJ39" s="119"/>
      <c r="GWK39" s="119"/>
      <c r="GWL39" s="119"/>
      <c r="GWM39" s="119"/>
      <c r="GWN39" s="119"/>
      <c r="GWO39" s="119"/>
      <c r="GWP39" s="119"/>
      <c r="GWQ39" s="119"/>
      <c r="GWR39" s="119"/>
      <c r="GWS39" s="119"/>
      <c r="GWT39" s="119"/>
      <c r="GWU39" s="119"/>
      <c r="GWV39" s="119"/>
      <c r="GWW39" s="119"/>
      <c r="GWX39" s="119"/>
      <c r="GWY39" s="119"/>
      <c r="GWZ39" s="119"/>
      <c r="GXA39" s="119"/>
      <c r="GXB39" s="119"/>
      <c r="GXC39" s="119"/>
      <c r="GXD39" s="119"/>
      <c r="GXE39" s="119"/>
      <c r="GXF39" s="119"/>
      <c r="GXG39" s="119"/>
      <c r="GXH39" s="119"/>
      <c r="GXI39" s="119"/>
      <c r="GXJ39" s="119"/>
      <c r="GXK39" s="119"/>
      <c r="GXL39" s="119"/>
      <c r="GXM39" s="119"/>
      <c r="GXN39" s="119"/>
      <c r="GXO39" s="119"/>
      <c r="GXP39" s="119"/>
      <c r="GXQ39" s="119"/>
      <c r="GXR39" s="119"/>
      <c r="GXS39" s="119"/>
      <c r="GXT39" s="119"/>
      <c r="GXU39" s="119"/>
      <c r="GXV39" s="119"/>
      <c r="GXW39" s="119"/>
      <c r="GXX39" s="119"/>
      <c r="GXY39" s="119"/>
      <c r="GXZ39" s="119"/>
      <c r="GYA39" s="119"/>
      <c r="GYB39" s="119"/>
      <c r="GYC39" s="119"/>
      <c r="GYD39" s="119"/>
      <c r="GYE39" s="119"/>
      <c r="GYF39" s="119"/>
      <c r="GYG39" s="119"/>
      <c r="GYH39" s="119"/>
      <c r="GYI39" s="119"/>
      <c r="GYJ39" s="119"/>
      <c r="GYK39" s="119"/>
      <c r="GYL39" s="119"/>
      <c r="GYM39" s="119"/>
      <c r="GYN39" s="119"/>
      <c r="GYO39" s="119"/>
      <c r="GYP39" s="119"/>
      <c r="GYQ39" s="119"/>
      <c r="GYR39" s="119"/>
      <c r="GYS39" s="119"/>
      <c r="GYT39" s="119"/>
      <c r="GYU39" s="119"/>
      <c r="GYV39" s="119"/>
      <c r="GYW39" s="119"/>
      <c r="GYX39" s="119"/>
      <c r="GYY39" s="119"/>
      <c r="GYZ39" s="119"/>
      <c r="GZA39" s="119"/>
      <c r="GZB39" s="119"/>
      <c r="GZC39" s="119"/>
      <c r="GZD39" s="119"/>
      <c r="GZE39" s="119"/>
      <c r="GZF39" s="119"/>
      <c r="GZG39" s="119"/>
      <c r="GZH39" s="119"/>
      <c r="GZI39" s="119"/>
      <c r="GZJ39" s="119"/>
      <c r="GZK39" s="119"/>
      <c r="GZL39" s="119"/>
      <c r="GZM39" s="119"/>
      <c r="GZN39" s="119"/>
      <c r="GZO39" s="119"/>
      <c r="GZP39" s="119"/>
      <c r="GZQ39" s="119"/>
      <c r="GZR39" s="119"/>
      <c r="GZS39" s="119"/>
      <c r="GZT39" s="119"/>
      <c r="GZU39" s="119"/>
      <c r="GZV39" s="119"/>
      <c r="GZW39" s="119"/>
      <c r="GZX39" s="119"/>
      <c r="GZY39" s="119"/>
      <c r="GZZ39" s="119"/>
      <c r="HAA39" s="119"/>
      <c r="HAB39" s="119"/>
      <c r="HAC39" s="119"/>
      <c r="HAD39" s="119"/>
      <c r="HAE39" s="119"/>
      <c r="HAF39" s="119"/>
      <c r="HAG39" s="119"/>
      <c r="HAH39" s="119"/>
      <c r="HAI39" s="119"/>
      <c r="HAJ39" s="119"/>
      <c r="HAK39" s="119"/>
      <c r="HAL39" s="119"/>
      <c r="HAM39" s="119"/>
      <c r="HAN39" s="119"/>
      <c r="HAO39" s="119"/>
      <c r="HAP39" s="119"/>
      <c r="HAQ39" s="119"/>
      <c r="HAR39" s="119"/>
      <c r="HAS39" s="119"/>
      <c r="HAT39" s="119"/>
      <c r="HAU39" s="119"/>
      <c r="HAV39" s="119"/>
      <c r="HAW39" s="119"/>
      <c r="HAX39" s="119"/>
      <c r="HAY39" s="119"/>
      <c r="HAZ39" s="119"/>
      <c r="HBA39" s="119"/>
      <c r="HBB39" s="119"/>
      <c r="HBC39" s="119"/>
      <c r="HBD39" s="119"/>
      <c r="HBE39" s="119"/>
      <c r="HBF39" s="119"/>
      <c r="HBG39" s="119"/>
      <c r="HBH39" s="119"/>
      <c r="HBI39" s="119"/>
      <c r="HBJ39" s="119"/>
      <c r="HBK39" s="119"/>
      <c r="HBL39" s="119"/>
      <c r="HBM39" s="119"/>
      <c r="HBN39" s="119"/>
      <c r="HBO39" s="119"/>
      <c r="HBP39" s="119"/>
      <c r="HBQ39" s="119"/>
      <c r="HBR39" s="119"/>
      <c r="HBS39" s="119"/>
      <c r="HBT39" s="119"/>
      <c r="HBU39" s="119"/>
      <c r="HBV39" s="119"/>
      <c r="HBW39" s="119"/>
      <c r="HBX39" s="119"/>
      <c r="HBY39" s="119"/>
      <c r="HBZ39" s="119"/>
      <c r="HCA39" s="119"/>
      <c r="HCB39" s="119"/>
      <c r="HCC39" s="119"/>
      <c r="HCD39" s="119"/>
      <c r="HCE39" s="119"/>
      <c r="HCF39" s="119"/>
      <c r="HCG39" s="119"/>
      <c r="HCH39" s="119"/>
      <c r="HCI39" s="119"/>
      <c r="HCJ39" s="119"/>
      <c r="HCK39" s="119"/>
      <c r="HCL39" s="119"/>
      <c r="HCM39" s="119"/>
      <c r="HCN39" s="119"/>
      <c r="HCO39" s="119"/>
      <c r="HCP39" s="119"/>
      <c r="HCQ39" s="119"/>
      <c r="HCR39" s="119"/>
      <c r="HCS39" s="119"/>
      <c r="HCT39" s="119"/>
      <c r="HCU39" s="119"/>
      <c r="HCV39" s="119"/>
      <c r="HCW39" s="119"/>
      <c r="HCX39" s="119"/>
      <c r="HCY39" s="119"/>
      <c r="HCZ39" s="119"/>
      <c r="HDA39" s="119"/>
      <c r="HDB39" s="119"/>
      <c r="HDC39" s="119"/>
      <c r="HDD39" s="119"/>
      <c r="HDE39" s="119"/>
      <c r="HDF39" s="119"/>
      <c r="HDG39" s="119"/>
      <c r="HDH39" s="119"/>
      <c r="HDI39" s="119"/>
      <c r="HDJ39" s="119"/>
      <c r="HDK39" s="119"/>
      <c r="HDL39" s="119"/>
      <c r="HDM39" s="119"/>
      <c r="HDN39" s="119"/>
      <c r="HDO39" s="119"/>
      <c r="HDP39" s="119"/>
      <c r="HDQ39" s="119"/>
      <c r="HDR39" s="119"/>
      <c r="HDS39" s="119"/>
      <c r="HDT39" s="119"/>
      <c r="HDU39" s="119"/>
      <c r="HDV39" s="119"/>
      <c r="HDW39" s="119"/>
      <c r="HDX39" s="119"/>
      <c r="HDY39" s="119"/>
      <c r="HDZ39" s="119"/>
      <c r="HEA39" s="119"/>
      <c r="HEB39" s="119"/>
      <c r="HEC39" s="119"/>
      <c r="HED39" s="119"/>
      <c r="HEE39" s="119"/>
      <c r="HEF39" s="119"/>
      <c r="HEG39" s="119"/>
      <c r="HEH39" s="119"/>
      <c r="HEI39" s="119"/>
      <c r="HEJ39" s="119"/>
      <c r="HEK39" s="119"/>
      <c r="HEL39" s="119"/>
      <c r="HEM39" s="119"/>
      <c r="HEN39" s="119"/>
      <c r="HEO39" s="119"/>
      <c r="HEP39" s="119"/>
      <c r="HEQ39" s="119"/>
      <c r="HER39" s="119"/>
      <c r="HES39" s="119"/>
      <c r="HET39" s="119"/>
      <c r="HEU39" s="119"/>
      <c r="HEV39" s="119"/>
      <c r="HEW39" s="119"/>
      <c r="HEX39" s="119"/>
      <c r="HEY39" s="119"/>
      <c r="HEZ39" s="119"/>
      <c r="HFA39" s="119"/>
      <c r="HFB39" s="119"/>
      <c r="HFC39" s="119"/>
      <c r="HFD39" s="119"/>
      <c r="HFE39" s="119"/>
      <c r="HFF39" s="119"/>
      <c r="HFG39" s="119"/>
      <c r="HFH39" s="119"/>
      <c r="HFI39" s="119"/>
      <c r="HFJ39" s="119"/>
      <c r="HFK39" s="119"/>
      <c r="HFL39" s="119"/>
      <c r="HFM39" s="119"/>
      <c r="HFN39" s="119"/>
      <c r="HFO39" s="119"/>
      <c r="HFP39" s="119"/>
      <c r="HFQ39" s="119"/>
      <c r="HFR39" s="119"/>
      <c r="HFS39" s="119"/>
      <c r="HFT39" s="119"/>
      <c r="HFU39" s="119"/>
      <c r="HFV39" s="119"/>
      <c r="HFW39" s="119"/>
      <c r="HFX39" s="119"/>
      <c r="HFY39" s="119"/>
      <c r="HFZ39" s="119"/>
      <c r="HGA39" s="119"/>
      <c r="HGB39" s="119"/>
      <c r="HGC39" s="119"/>
      <c r="HGD39" s="119"/>
      <c r="HGE39" s="119"/>
      <c r="HGF39" s="119"/>
      <c r="HGG39" s="119"/>
      <c r="HGH39" s="119"/>
      <c r="HGI39" s="119"/>
      <c r="HGJ39" s="119"/>
      <c r="HGK39" s="119"/>
      <c r="HGL39" s="119"/>
      <c r="HGM39" s="119"/>
      <c r="HGN39" s="119"/>
      <c r="HGO39" s="119"/>
      <c r="HGP39" s="119"/>
      <c r="HGQ39" s="119"/>
      <c r="HGR39" s="119"/>
      <c r="HGS39" s="119"/>
      <c r="HGT39" s="119"/>
      <c r="HGU39" s="119"/>
      <c r="HGV39" s="119"/>
      <c r="HGW39" s="119"/>
      <c r="HGX39" s="119"/>
      <c r="HGY39" s="119"/>
      <c r="HGZ39" s="119"/>
      <c r="HHA39" s="119"/>
      <c r="HHB39" s="119"/>
      <c r="HHC39" s="119"/>
      <c r="HHD39" s="119"/>
      <c r="HHE39" s="119"/>
      <c r="HHF39" s="119"/>
      <c r="HHG39" s="119"/>
      <c r="HHH39" s="119"/>
      <c r="HHI39" s="119"/>
      <c r="HHJ39" s="119"/>
      <c r="HHK39" s="119"/>
      <c r="HHL39" s="119"/>
      <c r="HHM39" s="119"/>
      <c r="HHN39" s="119"/>
      <c r="HHO39" s="119"/>
      <c r="HHP39" s="119"/>
      <c r="HHQ39" s="119"/>
      <c r="HHR39" s="119"/>
      <c r="HHS39" s="119"/>
      <c r="HHT39" s="119"/>
      <c r="HHU39" s="119"/>
      <c r="HHV39" s="119"/>
      <c r="HHW39" s="119"/>
      <c r="HHX39" s="119"/>
      <c r="HHY39" s="119"/>
      <c r="HHZ39" s="119"/>
      <c r="HIA39" s="119"/>
      <c r="HIB39" s="119"/>
      <c r="HIC39" s="119"/>
      <c r="HID39" s="119"/>
      <c r="HIE39" s="119"/>
      <c r="HIF39" s="119"/>
      <c r="HIG39" s="119"/>
      <c r="HIH39" s="119"/>
      <c r="HII39" s="119"/>
      <c r="HIJ39" s="119"/>
      <c r="HIK39" s="119"/>
      <c r="HIL39" s="119"/>
      <c r="HIM39" s="119"/>
      <c r="HIN39" s="119"/>
      <c r="HIO39" s="119"/>
      <c r="HIP39" s="119"/>
      <c r="HIQ39" s="119"/>
      <c r="HIR39" s="119"/>
      <c r="HIS39" s="119"/>
      <c r="HIT39" s="119"/>
      <c r="HIU39" s="119"/>
      <c r="HIV39" s="119"/>
      <c r="HIW39" s="119"/>
      <c r="HIX39" s="119"/>
      <c r="HIY39" s="119"/>
      <c r="HIZ39" s="119"/>
      <c r="HJA39" s="119"/>
      <c r="HJB39" s="119"/>
      <c r="HJC39" s="119"/>
      <c r="HJD39" s="119"/>
      <c r="HJE39" s="119"/>
      <c r="HJF39" s="119"/>
      <c r="HJG39" s="119"/>
      <c r="HJH39" s="119"/>
      <c r="HJI39" s="119"/>
      <c r="HJJ39" s="119"/>
      <c r="HJK39" s="119"/>
      <c r="HJL39" s="119"/>
      <c r="HJM39" s="119"/>
      <c r="HJN39" s="119"/>
      <c r="HJO39" s="119"/>
      <c r="HJP39" s="119"/>
      <c r="HJQ39" s="119"/>
      <c r="HJR39" s="119"/>
      <c r="HJS39" s="119"/>
      <c r="HJT39" s="119"/>
      <c r="HJU39" s="119"/>
      <c r="HJV39" s="119"/>
      <c r="HJW39" s="119"/>
      <c r="HJX39" s="119"/>
      <c r="HJY39" s="119"/>
      <c r="HJZ39" s="119"/>
      <c r="HKA39" s="119"/>
      <c r="HKB39" s="119"/>
      <c r="HKC39" s="119"/>
      <c r="HKD39" s="119"/>
      <c r="HKE39" s="119"/>
      <c r="HKF39" s="119"/>
      <c r="HKG39" s="119"/>
      <c r="HKH39" s="119"/>
      <c r="HKI39" s="119"/>
      <c r="HKJ39" s="119"/>
      <c r="HKK39" s="119"/>
      <c r="HKL39" s="119"/>
      <c r="HKM39" s="119"/>
      <c r="HKN39" s="119"/>
      <c r="HKO39" s="119"/>
      <c r="HKP39" s="119"/>
      <c r="HKQ39" s="119"/>
      <c r="HKR39" s="119"/>
      <c r="HKS39" s="119"/>
      <c r="HKT39" s="119"/>
      <c r="HKU39" s="119"/>
      <c r="HKV39" s="119"/>
      <c r="HKW39" s="119"/>
      <c r="HKX39" s="119"/>
      <c r="HKY39" s="119"/>
      <c r="HKZ39" s="119"/>
      <c r="HLA39" s="119"/>
      <c r="HLB39" s="119"/>
      <c r="HLC39" s="119"/>
      <c r="HLD39" s="119"/>
      <c r="HLE39" s="119"/>
      <c r="HLF39" s="119"/>
      <c r="HLG39" s="119"/>
      <c r="HLH39" s="119"/>
      <c r="HLI39" s="119"/>
      <c r="HLJ39" s="119"/>
      <c r="HLK39" s="119"/>
      <c r="HLL39" s="119"/>
      <c r="HLM39" s="119"/>
      <c r="HLN39" s="119"/>
      <c r="HLO39" s="119"/>
      <c r="HLP39" s="119"/>
      <c r="HLQ39" s="119"/>
      <c r="HLR39" s="119"/>
      <c r="HLS39" s="119"/>
      <c r="HLT39" s="119"/>
      <c r="HLU39" s="119"/>
      <c r="HLV39" s="119"/>
      <c r="HLW39" s="119"/>
      <c r="HLX39" s="119"/>
      <c r="HLY39" s="119"/>
      <c r="HLZ39" s="119"/>
      <c r="HMA39" s="119"/>
      <c r="HMB39" s="119"/>
      <c r="HMC39" s="119"/>
      <c r="HMD39" s="119"/>
      <c r="HME39" s="119"/>
      <c r="HMF39" s="119"/>
      <c r="HMG39" s="119"/>
      <c r="HMH39" s="119"/>
      <c r="HMI39" s="119"/>
      <c r="HMJ39" s="119"/>
      <c r="HMK39" s="119"/>
      <c r="HML39" s="119"/>
      <c r="HMM39" s="119"/>
      <c r="HMN39" s="119"/>
      <c r="HMO39" s="119"/>
      <c r="HMP39" s="119"/>
      <c r="HMQ39" s="119"/>
      <c r="HMR39" s="119"/>
      <c r="HMS39" s="119"/>
      <c r="HMT39" s="119"/>
      <c r="HMU39" s="119"/>
      <c r="HMV39" s="119"/>
      <c r="HMW39" s="119"/>
      <c r="HMX39" s="119"/>
      <c r="HMY39" s="119"/>
      <c r="HMZ39" s="119"/>
      <c r="HNA39" s="119"/>
      <c r="HNB39" s="119"/>
      <c r="HNC39" s="119"/>
      <c r="HND39" s="119"/>
      <c r="HNE39" s="119"/>
      <c r="HNF39" s="119"/>
      <c r="HNG39" s="119"/>
      <c r="HNH39" s="119"/>
      <c r="HNI39" s="119"/>
      <c r="HNJ39" s="119"/>
      <c r="HNK39" s="119"/>
      <c r="HNL39" s="119"/>
      <c r="HNM39" s="119"/>
      <c r="HNN39" s="119"/>
      <c r="HNO39" s="119"/>
      <c r="HNP39" s="119"/>
      <c r="HNQ39" s="119"/>
      <c r="HNR39" s="119"/>
      <c r="HNS39" s="119"/>
      <c r="HNT39" s="119"/>
      <c r="HNU39" s="119"/>
      <c r="HNV39" s="119"/>
      <c r="HNW39" s="119"/>
      <c r="HNX39" s="119"/>
      <c r="HNY39" s="119"/>
      <c r="HNZ39" s="119"/>
      <c r="HOA39" s="119"/>
      <c r="HOB39" s="119"/>
      <c r="HOC39" s="119"/>
      <c r="HOD39" s="119"/>
      <c r="HOE39" s="119"/>
      <c r="HOF39" s="119"/>
      <c r="HOG39" s="119"/>
      <c r="HOH39" s="119"/>
      <c r="HOI39" s="119"/>
      <c r="HOJ39" s="119"/>
      <c r="HOK39" s="119"/>
      <c r="HOL39" s="119"/>
      <c r="HOM39" s="119"/>
      <c r="HON39" s="119"/>
      <c r="HOO39" s="119"/>
      <c r="HOP39" s="119"/>
      <c r="HOQ39" s="119"/>
      <c r="HOR39" s="119"/>
      <c r="HOS39" s="119"/>
      <c r="HOT39" s="119"/>
      <c r="HOU39" s="119"/>
      <c r="HOV39" s="119"/>
      <c r="HOW39" s="119"/>
      <c r="HOX39" s="119"/>
      <c r="HOY39" s="119"/>
      <c r="HOZ39" s="119"/>
      <c r="HPA39" s="119"/>
      <c r="HPB39" s="119"/>
      <c r="HPC39" s="119"/>
      <c r="HPD39" s="119"/>
      <c r="HPE39" s="119"/>
      <c r="HPF39" s="119"/>
      <c r="HPG39" s="119"/>
      <c r="HPH39" s="119"/>
      <c r="HPI39" s="119"/>
      <c r="HPJ39" s="119"/>
      <c r="HPK39" s="119"/>
      <c r="HPL39" s="119"/>
      <c r="HPM39" s="119"/>
      <c r="HPN39" s="119"/>
      <c r="HPO39" s="119"/>
      <c r="HPP39" s="119"/>
      <c r="HPQ39" s="119"/>
      <c r="HPR39" s="119"/>
      <c r="HPS39" s="119"/>
      <c r="HPT39" s="119"/>
      <c r="HPU39" s="119"/>
      <c r="HPV39" s="119"/>
      <c r="HPW39" s="119"/>
      <c r="HPX39" s="119"/>
      <c r="HPY39" s="119"/>
      <c r="HPZ39" s="119"/>
      <c r="HQA39" s="119"/>
      <c r="HQB39" s="119"/>
      <c r="HQC39" s="119"/>
      <c r="HQD39" s="119"/>
      <c r="HQE39" s="119"/>
      <c r="HQF39" s="119"/>
      <c r="HQG39" s="119"/>
      <c r="HQH39" s="119"/>
      <c r="HQI39" s="119"/>
      <c r="HQJ39" s="119"/>
      <c r="HQK39" s="119"/>
      <c r="HQL39" s="119"/>
      <c r="HQM39" s="119"/>
      <c r="HQN39" s="119"/>
      <c r="HQO39" s="119"/>
      <c r="HQP39" s="119"/>
      <c r="HQQ39" s="119"/>
      <c r="HQR39" s="119"/>
      <c r="HQS39" s="119"/>
      <c r="HQT39" s="119"/>
      <c r="HQU39" s="119"/>
      <c r="HQV39" s="119"/>
      <c r="HQW39" s="119"/>
      <c r="HQX39" s="119"/>
      <c r="HQY39" s="119"/>
      <c r="HQZ39" s="119"/>
      <c r="HRA39" s="119"/>
      <c r="HRB39" s="119"/>
      <c r="HRC39" s="119"/>
      <c r="HRD39" s="119"/>
      <c r="HRE39" s="119"/>
      <c r="HRF39" s="119"/>
      <c r="HRG39" s="119"/>
      <c r="HRH39" s="119"/>
      <c r="HRI39" s="119"/>
      <c r="HRJ39" s="119"/>
      <c r="HRK39" s="119"/>
      <c r="HRL39" s="119"/>
      <c r="HRM39" s="119"/>
      <c r="HRN39" s="119"/>
      <c r="HRO39" s="119"/>
      <c r="HRP39" s="119"/>
      <c r="HRQ39" s="119"/>
      <c r="HRR39" s="119"/>
      <c r="HRS39" s="119"/>
      <c r="HRT39" s="119"/>
      <c r="HRU39" s="119"/>
      <c r="HRV39" s="119"/>
      <c r="HRW39" s="119"/>
      <c r="HRX39" s="119"/>
      <c r="HRY39" s="119"/>
      <c r="HRZ39" s="119"/>
      <c r="HSA39" s="119"/>
      <c r="HSB39" s="119"/>
      <c r="HSC39" s="119"/>
      <c r="HSD39" s="119"/>
      <c r="HSE39" s="119"/>
      <c r="HSF39" s="119"/>
      <c r="HSG39" s="119"/>
      <c r="HSH39" s="119"/>
      <c r="HSI39" s="119"/>
      <c r="HSJ39" s="119"/>
      <c r="HSK39" s="119"/>
      <c r="HSL39" s="119"/>
      <c r="HSM39" s="119"/>
      <c r="HSN39" s="119"/>
      <c r="HSO39" s="119"/>
      <c r="HSP39" s="119"/>
      <c r="HSQ39" s="119"/>
      <c r="HSR39" s="119"/>
      <c r="HSS39" s="119"/>
      <c r="HST39" s="119"/>
      <c r="HSU39" s="119"/>
      <c r="HSV39" s="119"/>
      <c r="HSW39" s="119"/>
      <c r="HSX39" s="119"/>
      <c r="HSY39" s="119"/>
      <c r="HSZ39" s="119"/>
      <c r="HTA39" s="119"/>
      <c r="HTB39" s="119"/>
      <c r="HTC39" s="119"/>
      <c r="HTD39" s="119"/>
      <c r="HTE39" s="119"/>
      <c r="HTF39" s="119"/>
      <c r="HTG39" s="119"/>
      <c r="HTH39" s="119"/>
      <c r="HTI39" s="119"/>
      <c r="HTJ39" s="119"/>
      <c r="HTK39" s="119"/>
      <c r="HTL39" s="119"/>
      <c r="HTM39" s="119"/>
      <c r="HTN39" s="119"/>
      <c r="HTO39" s="119"/>
      <c r="HTP39" s="119"/>
      <c r="HTQ39" s="119"/>
      <c r="HTR39" s="119"/>
      <c r="HTS39" s="119"/>
      <c r="HTT39" s="119"/>
      <c r="HTU39" s="119"/>
      <c r="HTV39" s="119"/>
      <c r="HTW39" s="119"/>
      <c r="HTX39" s="119"/>
      <c r="HTY39" s="119"/>
      <c r="HTZ39" s="119"/>
      <c r="HUA39" s="119"/>
      <c r="HUB39" s="119"/>
      <c r="HUC39" s="119"/>
      <c r="HUD39" s="119"/>
      <c r="HUE39" s="119"/>
      <c r="HUF39" s="119"/>
      <c r="HUG39" s="119"/>
      <c r="HUH39" s="119"/>
      <c r="HUI39" s="119"/>
      <c r="HUJ39" s="119"/>
      <c r="HUK39" s="119"/>
      <c r="HUL39" s="119"/>
      <c r="HUM39" s="119"/>
      <c r="HUN39" s="119"/>
      <c r="HUO39" s="119"/>
      <c r="HUP39" s="119"/>
      <c r="HUQ39" s="119"/>
      <c r="HUR39" s="119"/>
      <c r="HUS39" s="119"/>
      <c r="HUT39" s="119"/>
      <c r="HUU39" s="119"/>
      <c r="HUV39" s="119"/>
      <c r="HUW39" s="119"/>
      <c r="HUX39" s="119"/>
      <c r="HUY39" s="119"/>
      <c r="HUZ39" s="119"/>
      <c r="HVA39" s="119"/>
      <c r="HVB39" s="119"/>
      <c r="HVC39" s="119"/>
      <c r="HVD39" s="119"/>
      <c r="HVE39" s="119"/>
      <c r="HVF39" s="119"/>
      <c r="HVG39" s="119"/>
      <c r="HVH39" s="119"/>
      <c r="HVI39" s="119"/>
      <c r="HVJ39" s="119"/>
      <c r="HVK39" s="119"/>
      <c r="HVL39" s="119"/>
      <c r="HVM39" s="119"/>
      <c r="HVN39" s="119"/>
      <c r="HVO39" s="119"/>
      <c r="HVP39" s="119"/>
      <c r="HVQ39" s="119"/>
      <c r="HVR39" s="119"/>
      <c r="HVS39" s="119"/>
      <c r="HVT39" s="119"/>
      <c r="HVU39" s="119"/>
      <c r="HVV39" s="119"/>
      <c r="HVW39" s="119"/>
      <c r="HVX39" s="119"/>
      <c r="HVY39" s="119"/>
      <c r="HVZ39" s="119"/>
      <c r="HWA39" s="119"/>
      <c r="HWB39" s="119"/>
      <c r="HWC39" s="119"/>
      <c r="HWD39" s="119"/>
      <c r="HWE39" s="119"/>
      <c r="HWF39" s="119"/>
      <c r="HWG39" s="119"/>
      <c r="HWH39" s="119"/>
      <c r="HWI39" s="119"/>
      <c r="HWJ39" s="119"/>
      <c r="HWK39" s="119"/>
      <c r="HWL39" s="119"/>
      <c r="HWM39" s="119"/>
      <c r="HWN39" s="119"/>
      <c r="HWO39" s="119"/>
      <c r="HWP39" s="119"/>
      <c r="HWQ39" s="119"/>
      <c r="HWR39" s="119"/>
      <c r="HWS39" s="119"/>
      <c r="HWT39" s="119"/>
      <c r="HWU39" s="119"/>
      <c r="HWV39" s="119"/>
      <c r="HWW39" s="119"/>
      <c r="HWX39" s="119"/>
      <c r="HWY39" s="119"/>
      <c r="HWZ39" s="119"/>
      <c r="HXA39" s="119"/>
      <c r="HXB39" s="119"/>
      <c r="HXC39" s="119"/>
      <c r="HXD39" s="119"/>
      <c r="HXE39" s="119"/>
      <c r="HXF39" s="119"/>
      <c r="HXG39" s="119"/>
      <c r="HXH39" s="119"/>
      <c r="HXI39" s="119"/>
      <c r="HXJ39" s="119"/>
      <c r="HXK39" s="119"/>
      <c r="HXL39" s="119"/>
      <c r="HXM39" s="119"/>
      <c r="HXN39" s="119"/>
      <c r="HXO39" s="119"/>
      <c r="HXP39" s="119"/>
      <c r="HXQ39" s="119"/>
      <c r="HXR39" s="119"/>
      <c r="HXS39" s="119"/>
      <c r="HXT39" s="119"/>
      <c r="HXU39" s="119"/>
      <c r="HXV39" s="119"/>
      <c r="HXW39" s="119"/>
      <c r="HXX39" s="119"/>
      <c r="HXY39" s="119"/>
      <c r="HXZ39" s="119"/>
      <c r="HYA39" s="119"/>
      <c r="HYB39" s="119"/>
      <c r="HYC39" s="119"/>
      <c r="HYD39" s="119"/>
      <c r="HYE39" s="119"/>
      <c r="HYF39" s="119"/>
      <c r="HYG39" s="119"/>
      <c r="HYH39" s="119"/>
      <c r="HYI39" s="119"/>
      <c r="HYJ39" s="119"/>
      <c r="HYK39" s="119"/>
      <c r="HYL39" s="119"/>
      <c r="HYM39" s="119"/>
      <c r="HYN39" s="119"/>
      <c r="HYO39" s="119"/>
      <c r="HYP39" s="119"/>
      <c r="HYQ39" s="119"/>
      <c r="HYR39" s="119"/>
      <c r="HYS39" s="119"/>
      <c r="HYT39" s="119"/>
      <c r="HYU39" s="119"/>
      <c r="HYV39" s="119"/>
      <c r="HYW39" s="119"/>
      <c r="HYX39" s="119"/>
      <c r="HYY39" s="119"/>
      <c r="HYZ39" s="119"/>
      <c r="HZA39" s="119"/>
      <c r="HZB39" s="119"/>
      <c r="HZC39" s="119"/>
      <c r="HZD39" s="119"/>
      <c r="HZE39" s="119"/>
      <c r="HZF39" s="119"/>
      <c r="HZG39" s="119"/>
      <c r="HZH39" s="119"/>
      <c r="HZI39" s="119"/>
      <c r="HZJ39" s="119"/>
      <c r="HZK39" s="119"/>
      <c r="HZL39" s="119"/>
      <c r="HZM39" s="119"/>
      <c r="HZN39" s="119"/>
      <c r="HZO39" s="119"/>
      <c r="HZP39" s="119"/>
      <c r="HZQ39" s="119"/>
      <c r="HZR39" s="119"/>
      <c r="HZS39" s="119"/>
      <c r="HZT39" s="119"/>
      <c r="HZU39" s="119"/>
      <c r="HZV39" s="119"/>
      <c r="HZW39" s="119"/>
      <c r="HZX39" s="119"/>
      <c r="HZY39" s="119"/>
      <c r="HZZ39" s="119"/>
      <c r="IAA39" s="119"/>
      <c r="IAB39" s="119"/>
      <c r="IAC39" s="119"/>
      <c r="IAD39" s="119"/>
      <c r="IAE39" s="119"/>
      <c r="IAF39" s="119"/>
      <c r="IAG39" s="119"/>
      <c r="IAH39" s="119"/>
      <c r="IAI39" s="119"/>
      <c r="IAJ39" s="119"/>
      <c r="IAK39" s="119"/>
      <c r="IAL39" s="119"/>
      <c r="IAM39" s="119"/>
      <c r="IAN39" s="119"/>
      <c r="IAO39" s="119"/>
      <c r="IAP39" s="119"/>
      <c r="IAQ39" s="119"/>
      <c r="IAR39" s="119"/>
      <c r="IAS39" s="119"/>
      <c r="IAT39" s="119"/>
      <c r="IAU39" s="119"/>
      <c r="IAV39" s="119"/>
      <c r="IAW39" s="119"/>
      <c r="IAX39" s="119"/>
      <c r="IAY39" s="119"/>
      <c r="IAZ39" s="119"/>
      <c r="IBA39" s="119"/>
      <c r="IBB39" s="119"/>
      <c r="IBC39" s="119"/>
      <c r="IBD39" s="119"/>
      <c r="IBE39" s="119"/>
      <c r="IBF39" s="119"/>
      <c r="IBG39" s="119"/>
      <c r="IBH39" s="119"/>
      <c r="IBI39" s="119"/>
      <c r="IBJ39" s="119"/>
      <c r="IBK39" s="119"/>
      <c r="IBL39" s="119"/>
      <c r="IBM39" s="119"/>
      <c r="IBN39" s="119"/>
      <c r="IBO39" s="119"/>
      <c r="IBP39" s="119"/>
      <c r="IBQ39" s="119"/>
      <c r="IBR39" s="119"/>
      <c r="IBS39" s="119"/>
      <c r="IBT39" s="119"/>
      <c r="IBU39" s="119"/>
      <c r="IBV39" s="119"/>
      <c r="IBW39" s="119"/>
      <c r="IBX39" s="119"/>
      <c r="IBY39" s="119"/>
      <c r="IBZ39" s="119"/>
      <c r="ICA39" s="119"/>
      <c r="ICB39" s="119"/>
      <c r="ICC39" s="119"/>
      <c r="ICD39" s="119"/>
      <c r="ICE39" s="119"/>
      <c r="ICF39" s="119"/>
      <c r="ICG39" s="119"/>
      <c r="ICH39" s="119"/>
      <c r="ICI39" s="119"/>
      <c r="ICJ39" s="119"/>
      <c r="ICK39" s="119"/>
      <c r="ICL39" s="119"/>
      <c r="ICM39" s="119"/>
      <c r="ICN39" s="119"/>
      <c r="ICO39" s="119"/>
      <c r="ICP39" s="119"/>
      <c r="ICQ39" s="119"/>
      <c r="ICR39" s="119"/>
      <c r="ICS39" s="119"/>
      <c r="ICT39" s="119"/>
      <c r="ICU39" s="119"/>
      <c r="ICV39" s="119"/>
      <c r="ICW39" s="119"/>
      <c r="ICX39" s="119"/>
      <c r="ICY39" s="119"/>
      <c r="ICZ39" s="119"/>
      <c r="IDA39" s="119"/>
      <c r="IDB39" s="119"/>
      <c r="IDC39" s="119"/>
      <c r="IDD39" s="119"/>
      <c r="IDE39" s="119"/>
      <c r="IDF39" s="119"/>
      <c r="IDG39" s="119"/>
      <c r="IDH39" s="119"/>
      <c r="IDI39" s="119"/>
      <c r="IDJ39" s="119"/>
      <c r="IDK39" s="119"/>
      <c r="IDL39" s="119"/>
      <c r="IDM39" s="119"/>
      <c r="IDN39" s="119"/>
      <c r="IDO39" s="119"/>
      <c r="IDP39" s="119"/>
      <c r="IDQ39" s="119"/>
      <c r="IDR39" s="119"/>
      <c r="IDS39" s="119"/>
      <c r="IDT39" s="119"/>
      <c r="IDU39" s="119"/>
      <c r="IDV39" s="119"/>
      <c r="IDW39" s="119"/>
      <c r="IDX39" s="119"/>
      <c r="IDY39" s="119"/>
      <c r="IDZ39" s="119"/>
      <c r="IEA39" s="119"/>
      <c r="IEB39" s="119"/>
      <c r="IEC39" s="119"/>
      <c r="IED39" s="119"/>
      <c r="IEE39" s="119"/>
      <c r="IEF39" s="119"/>
      <c r="IEG39" s="119"/>
      <c r="IEH39" s="119"/>
      <c r="IEI39" s="119"/>
      <c r="IEJ39" s="119"/>
      <c r="IEK39" s="119"/>
      <c r="IEL39" s="119"/>
      <c r="IEM39" s="119"/>
      <c r="IEN39" s="119"/>
      <c r="IEO39" s="119"/>
      <c r="IEP39" s="119"/>
      <c r="IEQ39" s="119"/>
      <c r="IER39" s="119"/>
      <c r="IES39" s="119"/>
      <c r="IET39" s="119"/>
      <c r="IEU39" s="119"/>
      <c r="IEV39" s="119"/>
      <c r="IEW39" s="119"/>
      <c r="IEX39" s="119"/>
      <c r="IEY39" s="119"/>
      <c r="IEZ39" s="119"/>
      <c r="IFA39" s="119"/>
      <c r="IFB39" s="119"/>
      <c r="IFC39" s="119"/>
      <c r="IFD39" s="119"/>
      <c r="IFE39" s="119"/>
      <c r="IFF39" s="119"/>
      <c r="IFG39" s="119"/>
      <c r="IFH39" s="119"/>
      <c r="IFI39" s="119"/>
      <c r="IFJ39" s="119"/>
      <c r="IFK39" s="119"/>
      <c r="IFL39" s="119"/>
      <c r="IFM39" s="119"/>
      <c r="IFN39" s="119"/>
      <c r="IFO39" s="119"/>
      <c r="IFP39" s="119"/>
      <c r="IFQ39" s="119"/>
      <c r="IFR39" s="119"/>
      <c r="IFS39" s="119"/>
      <c r="IFT39" s="119"/>
      <c r="IFU39" s="119"/>
      <c r="IFV39" s="119"/>
      <c r="IFW39" s="119"/>
      <c r="IFX39" s="119"/>
      <c r="IFY39" s="119"/>
      <c r="IFZ39" s="119"/>
      <c r="IGA39" s="119"/>
      <c r="IGB39" s="119"/>
      <c r="IGC39" s="119"/>
      <c r="IGD39" s="119"/>
      <c r="IGE39" s="119"/>
      <c r="IGF39" s="119"/>
      <c r="IGG39" s="119"/>
      <c r="IGH39" s="119"/>
      <c r="IGI39" s="119"/>
      <c r="IGJ39" s="119"/>
      <c r="IGK39" s="119"/>
      <c r="IGL39" s="119"/>
      <c r="IGM39" s="119"/>
      <c r="IGN39" s="119"/>
      <c r="IGO39" s="119"/>
      <c r="IGP39" s="119"/>
      <c r="IGQ39" s="119"/>
      <c r="IGR39" s="119"/>
      <c r="IGS39" s="119"/>
      <c r="IGT39" s="119"/>
      <c r="IGU39" s="119"/>
      <c r="IGV39" s="119"/>
      <c r="IGW39" s="119"/>
      <c r="IGX39" s="119"/>
      <c r="IGY39" s="119"/>
      <c r="IGZ39" s="119"/>
      <c r="IHA39" s="119"/>
      <c r="IHB39" s="119"/>
      <c r="IHC39" s="119"/>
      <c r="IHD39" s="119"/>
      <c r="IHE39" s="119"/>
      <c r="IHF39" s="119"/>
      <c r="IHG39" s="119"/>
      <c r="IHH39" s="119"/>
      <c r="IHI39" s="119"/>
      <c r="IHJ39" s="119"/>
      <c r="IHK39" s="119"/>
      <c r="IHL39" s="119"/>
      <c r="IHM39" s="119"/>
      <c r="IHN39" s="119"/>
      <c r="IHO39" s="119"/>
      <c r="IHP39" s="119"/>
      <c r="IHQ39" s="119"/>
      <c r="IHR39" s="119"/>
      <c r="IHS39" s="119"/>
      <c r="IHT39" s="119"/>
      <c r="IHU39" s="119"/>
      <c r="IHV39" s="119"/>
      <c r="IHW39" s="119"/>
      <c r="IHX39" s="119"/>
      <c r="IHY39" s="119"/>
      <c r="IHZ39" s="119"/>
      <c r="IIA39" s="119"/>
      <c r="IIB39" s="119"/>
      <c r="IIC39" s="119"/>
      <c r="IID39" s="119"/>
      <c r="IIE39" s="119"/>
      <c r="IIF39" s="119"/>
      <c r="IIG39" s="119"/>
      <c r="IIH39" s="119"/>
      <c r="III39" s="119"/>
      <c r="IIJ39" s="119"/>
      <c r="IIK39" s="119"/>
      <c r="IIL39" s="119"/>
      <c r="IIM39" s="119"/>
      <c r="IIN39" s="119"/>
      <c r="IIO39" s="119"/>
      <c r="IIP39" s="119"/>
      <c r="IIQ39" s="119"/>
      <c r="IIR39" s="119"/>
      <c r="IIS39" s="119"/>
      <c r="IIT39" s="119"/>
      <c r="IIU39" s="119"/>
      <c r="IIV39" s="119"/>
      <c r="IIW39" s="119"/>
      <c r="IIX39" s="119"/>
      <c r="IIY39" s="119"/>
      <c r="IIZ39" s="119"/>
      <c r="IJA39" s="119"/>
      <c r="IJB39" s="119"/>
      <c r="IJC39" s="119"/>
      <c r="IJD39" s="119"/>
      <c r="IJE39" s="119"/>
      <c r="IJF39" s="119"/>
      <c r="IJG39" s="119"/>
      <c r="IJH39" s="119"/>
      <c r="IJI39" s="119"/>
      <c r="IJJ39" s="119"/>
      <c r="IJK39" s="119"/>
      <c r="IJL39" s="119"/>
      <c r="IJM39" s="119"/>
      <c r="IJN39" s="119"/>
      <c r="IJO39" s="119"/>
      <c r="IJP39" s="119"/>
      <c r="IJQ39" s="119"/>
      <c r="IJR39" s="119"/>
      <c r="IJS39" s="119"/>
      <c r="IJT39" s="119"/>
      <c r="IJU39" s="119"/>
      <c r="IJV39" s="119"/>
      <c r="IJW39" s="119"/>
      <c r="IJX39" s="119"/>
      <c r="IJY39" s="119"/>
      <c r="IJZ39" s="119"/>
      <c r="IKA39" s="119"/>
      <c r="IKB39" s="119"/>
      <c r="IKC39" s="119"/>
      <c r="IKD39" s="119"/>
      <c r="IKE39" s="119"/>
      <c r="IKF39" s="119"/>
      <c r="IKG39" s="119"/>
      <c r="IKH39" s="119"/>
      <c r="IKI39" s="119"/>
      <c r="IKJ39" s="119"/>
      <c r="IKK39" s="119"/>
      <c r="IKL39" s="119"/>
      <c r="IKM39" s="119"/>
      <c r="IKN39" s="119"/>
      <c r="IKO39" s="119"/>
      <c r="IKP39" s="119"/>
      <c r="IKQ39" s="119"/>
      <c r="IKR39" s="119"/>
      <c r="IKS39" s="119"/>
      <c r="IKT39" s="119"/>
      <c r="IKU39" s="119"/>
      <c r="IKV39" s="119"/>
      <c r="IKW39" s="119"/>
      <c r="IKX39" s="119"/>
      <c r="IKY39" s="119"/>
      <c r="IKZ39" s="119"/>
      <c r="ILA39" s="119"/>
      <c r="ILB39" s="119"/>
      <c r="ILC39" s="119"/>
      <c r="ILD39" s="119"/>
      <c r="ILE39" s="119"/>
      <c r="ILF39" s="119"/>
      <c r="ILG39" s="119"/>
      <c r="ILH39" s="119"/>
      <c r="ILI39" s="119"/>
      <c r="ILJ39" s="119"/>
      <c r="ILK39" s="119"/>
      <c r="ILL39" s="119"/>
      <c r="ILM39" s="119"/>
      <c r="ILN39" s="119"/>
      <c r="ILO39" s="119"/>
      <c r="ILP39" s="119"/>
      <c r="ILQ39" s="119"/>
      <c r="ILR39" s="119"/>
      <c r="ILS39" s="119"/>
      <c r="ILT39" s="119"/>
      <c r="ILU39" s="119"/>
      <c r="ILV39" s="119"/>
      <c r="ILW39" s="119"/>
      <c r="ILX39" s="119"/>
      <c r="ILY39" s="119"/>
      <c r="ILZ39" s="119"/>
      <c r="IMA39" s="119"/>
      <c r="IMB39" s="119"/>
      <c r="IMC39" s="119"/>
      <c r="IMD39" s="119"/>
      <c r="IME39" s="119"/>
      <c r="IMF39" s="119"/>
      <c r="IMG39" s="119"/>
      <c r="IMH39" s="119"/>
      <c r="IMI39" s="119"/>
      <c r="IMJ39" s="119"/>
      <c r="IMK39" s="119"/>
      <c r="IML39" s="119"/>
      <c r="IMM39" s="119"/>
      <c r="IMN39" s="119"/>
      <c r="IMO39" s="119"/>
      <c r="IMP39" s="119"/>
      <c r="IMQ39" s="119"/>
      <c r="IMR39" s="119"/>
      <c r="IMS39" s="119"/>
      <c r="IMT39" s="119"/>
      <c r="IMU39" s="119"/>
      <c r="IMV39" s="119"/>
      <c r="IMW39" s="119"/>
      <c r="IMX39" s="119"/>
      <c r="IMY39" s="119"/>
      <c r="IMZ39" s="119"/>
      <c r="INA39" s="119"/>
      <c r="INB39" s="119"/>
      <c r="INC39" s="119"/>
      <c r="IND39" s="119"/>
      <c r="INE39" s="119"/>
      <c r="INF39" s="119"/>
      <c r="ING39" s="119"/>
      <c r="INH39" s="119"/>
      <c r="INI39" s="119"/>
      <c r="INJ39" s="119"/>
      <c r="INK39" s="119"/>
      <c r="INL39" s="119"/>
      <c r="INM39" s="119"/>
      <c r="INN39" s="119"/>
      <c r="INO39" s="119"/>
      <c r="INP39" s="119"/>
      <c r="INQ39" s="119"/>
      <c r="INR39" s="119"/>
      <c r="INS39" s="119"/>
      <c r="INT39" s="119"/>
      <c r="INU39" s="119"/>
      <c r="INV39" s="119"/>
      <c r="INW39" s="119"/>
      <c r="INX39" s="119"/>
      <c r="INY39" s="119"/>
      <c r="INZ39" s="119"/>
      <c r="IOA39" s="119"/>
      <c r="IOB39" s="119"/>
      <c r="IOC39" s="119"/>
      <c r="IOD39" s="119"/>
      <c r="IOE39" s="119"/>
      <c r="IOF39" s="119"/>
      <c r="IOG39" s="119"/>
      <c r="IOH39" s="119"/>
      <c r="IOI39" s="119"/>
      <c r="IOJ39" s="119"/>
      <c r="IOK39" s="119"/>
      <c r="IOL39" s="119"/>
      <c r="IOM39" s="119"/>
      <c r="ION39" s="119"/>
      <c r="IOO39" s="119"/>
      <c r="IOP39" s="119"/>
      <c r="IOQ39" s="119"/>
      <c r="IOR39" s="119"/>
      <c r="IOS39" s="119"/>
      <c r="IOT39" s="119"/>
      <c r="IOU39" s="119"/>
      <c r="IOV39" s="119"/>
      <c r="IOW39" s="119"/>
      <c r="IOX39" s="119"/>
      <c r="IOY39" s="119"/>
      <c r="IOZ39" s="119"/>
      <c r="IPA39" s="119"/>
      <c r="IPB39" s="119"/>
      <c r="IPC39" s="119"/>
      <c r="IPD39" s="119"/>
      <c r="IPE39" s="119"/>
      <c r="IPF39" s="119"/>
      <c r="IPG39" s="119"/>
      <c r="IPH39" s="119"/>
      <c r="IPI39" s="119"/>
      <c r="IPJ39" s="119"/>
      <c r="IPK39" s="119"/>
      <c r="IPL39" s="119"/>
      <c r="IPM39" s="119"/>
      <c r="IPN39" s="119"/>
      <c r="IPO39" s="119"/>
      <c r="IPP39" s="119"/>
      <c r="IPQ39" s="119"/>
      <c r="IPR39" s="119"/>
      <c r="IPS39" s="119"/>
      <c r="IPT39" s="119"/>
      <c r="IPU39" s="119"/>
      <c r="IPV39" s="119"/>
      <c r="IPW39" s="119"/>
      <c r="IPX39" s="119"/>
      <c r="IPY39" s="119"/>
      <c r="IPZ39" s="119"/>
      <c r="IQA39" s="119"/>
      <c r="IQB39" s="119"/>
      <c r="IQC39" s="119"/>
      <c r="IQD39" s="119"/>
      <c r="IQE39" s="119"/>
      <c r="IQF39" s="119"/>
      <c r="IQG39" s="119"/>
      <c r="IQH39" s="119"/>
      <c r="IQI39" s="119"/>
      <c r="IQJ39" s="119"/>
      <c r="IQK39" s="119"/>
      <c r="IQL39" s="119"/>
      <c r="IQM39" s="119"/>
      <c r="IQN39" s="119"/>
      <c r="IQO39" s="119"/>
      <c r="IQP39" s="119"/>
      <c r="IQQ39" s="119"/>
      <c r="IQR39" s="119"/>
      <c r="IQS39" s="119"/>
      <c r="IQT39" s="119"/>
      <c r="IQU39" s="119"/>
      <c r="IQV39" s="119"/>
      <c r="IQW39" s="119"/>
      <c r="IQX39" s="119"/>
      <c r="IQY39" s="119"/>
      <c r="IQZ39" s="119"/>
      <c r="IRA39" s="119"/>
      <c r="IRB39" s="119"/>
      <c r="IRC39" s="119"/>
      <c r="IRD39" s="119"/>
      <c r="IRE39" s="119"/>
      <c r="IRF39" s="119"/>
      <c r="IRG39" s="119"/>
      <c r="IRH39" s="119"/>
      <c r="IRI39" s="119"/>
      <c r="IRJ39" s="119"/>
      <c r="IRK39" s="119"/>
      <c r="IRL39" s="119"/>
      <c r="IRM39" s="119"/>
      <c r="IRN39" s="119"/>
      <c r="IRO39" s="119"/>
      <c r="IRP39" s="119"/>
      <c r="IRQ39" s="119"/>
      <c r="IRR39" s="119"/>
      <c r="IRS39" s="119"/>
      <c r="IRT39" s="119"/>
      <c r="IRU39" s="119"/>
      <c r="IRV39" s="119"/>
      <c r="IRW39" s="119"/>
      <c r="IRX39" s="119"/>
      <c r="IRY39" s="119"/>
      <c r="IRZ39" s="119"/>
      <c r="ISA39" s="119"/>
      <c r="ISB39" s="119"/>
      <c r="ISC39" s="119"/>
      <c r="ISD39" s="119"/>
      <c r="ISE39" s="119"/>
      <c r="ISF39" s="119"/>
      <c r="ISG39" s="119"/>
      <c r="ISH39" s="119"/>
      <c r="ISI39" s="119"/>
      <c r="ISJ39" s="119"/>
      <c r="ISK39" s="119"/>
      <c r="ISL39" s="119"/>
      <c r="ISM39" s="119"/>
      <c r="ISN39" s="119"/>
      <c r="ISO39" s="119"/>
      <c r="ISP39" s="119"/>
      <c r="ISQ39" s="119"/>
      <c r="ISR39" s="119"/>
      <c r="ISS39" s="119"/>
      <c r="IST39" s="119"/>
      <c r="ISU39" s="119"/>
      <c r="ISV39" s="119"/>
      <c r="ISW39" s="119"/>
      <c r="ISX39" s="119"/>
      <c r="ISY39" s="119"/>
      <c r="ISZ39" s="119"/>
      <c r="ITA39" s="119"/>
      <c r="ITB39" s="119"/>
      <c r="ITC39" s="119"/>
      <c r="ITD39" s="119"/>
      <c r="ITE39" s="119"/>
      <c r="ITF39" s="119"/>
      <c r="ITG39" s="119"/>
      <c r="ITH39" s="119"/>
      <c r="ITI39" s="119"/>
      <c r="ITJ39" s="119"/>
      <c r="ITK39" s="119"/>
      <c r="ITL39" s="119"/>
      <c r="ITM39" s="119"/>
      <c r="ITN39" s="119"/>
      <c r="ITO39" s="119"/>
      <c r="ITP39" s="119"/>
      <c r="ITQ39" s="119"/>
      <c r="ITR39" s="119"/>
      <c r="ITS39" s="119"/>
      <c r="ITT39" s="119"/>
      <c r="ITU39" s="119"/>
      <c r="ITV39" s="119"/>
      <c r="ITW39" s="119"/>
      <c r="ITX39" s="119"/>
      <c r="ITY39" s="119"/>
      <c r="ITZ39" s="119"/>
      <c r="IUA39" s="119"/>
      <c r="IUB39" s="119"/>
      <c r="IUC39" s="119"/>
      <c r="IUD39" s="119"/>
      <c r="IUE39" s="119"/>
      <c r="IUF39" s="119"/>
      <c r="IUG39" s="119"/>
      <c r="IUH39" s="119"/>
      <c r="IUI39" s="119"/>
      <c r="IUJ39" s="119"/>
      <c r="IUK39" s="119"/>
      <c r="IUL39" s="119"/>
      <c r="IUM39" s="119"/>
      <c r="IUN39" s="119"/>
      <c r="IUO39" s="119"/>
      <c r="IUP39" s="119"/>
      <c r="IUQ39" s="119"/>
      <c r="IUR39" s="119"/>
      <c r="IUS39" s="119"/>
      <c r="IUT39" s="119"/>
      <c r="IUU39" s="119"/>
      <c r="IUV39" s="119"/>
      <c r="IUW39" s="119"/>
      <c r="IUX39" s="119"/>
      <c r="IUY39" s="119"/>
      <c r="IUZ39" s="119"/>
      <c r="IVA39" s="119"/>
      <c r="IVB39" s="119"/>
      <c r="IVC39" s="119"/>
      <c r="IVD39" s="119"/>
      <c r="IVE39" s="119"/>
      <c r="IVF39" s="119"/>
      <c r="IVG39" s="119"/>
      <c r="IVH39" s="119"/>
      <c r="IVI39" s="119"/>
      <c r="IVJ39" s="119"/>
      <c r="IVK39" s="119"/>
      <c r="IVL39" s="119"/>
      <c r="IVM39" s="119"/>
      <c r="IVN39" s="119"/>
      <c r="IVO39" s="119"/>
      <c r="IVP39" s="119"/>
      <c r="IVQ39" s="119"/>
      <c r="IVR39" s="119"/>
      <c r="IVS39" s="119"/>
      <c r="IVT39" s="119"/>
      <c r="IVU39" s="119"/>
      <c r="IVV39" s="119"/>
      <c r="IVW39" s="119"/>
      <c r="IVX39" s="119"/>
      <c r="IVY39" s="119"/>
      <c r="IVZ39" s="119"/>
      <c r="IWA39" s="119"/>
      <c r="IWB39" s="119"/>
      <c r="IWC39" s="119"/>
      <c r="IWD39" s="119"/>
      <c r="IWE39" s="119"/>
      <c r="IWF39" s="119"/>
      <c r="IWG39" s="119"/>
      <c r="IWH39" s="119"/>
      <c r="IWI39" s="119"/>
      <c r="IWJ39" s="119"/>
      <c r="IWK39" s="119"/>
      <c r="IWL39" s="119"/>
      <c r="IWM39" s="119"/>
      <c r="IWN39" s="119"/>
      <c r="IWO39" s="119"/>
      <c r="IWP39" s="119"/>
      <c r="IWQ39" s="119"/>
      <c r="IWR39" s="119"/>
      <c r="IWS39" s="119"/>
      <c r="IWT39" s="119"/>
      <c r="IWU39" s="119"/>
      <c r="IWV39" s="119"/>
      <c r="IWW39" s="119"/>
      <c r="IWX39" s="119"/>
      <c r="IWY39" s="119"/>
      <c r="IWZ39" s="119"/>
      <c r="IXA39" s="119"/>
      <c r="IXB39" s="119"/>
      <c r="IXC39" s="119"/>
      <c r="IXD39" s="119"/>
      <c r="IXE39" s="119"/>
      <c r="IXF39" s="119"/>
      <c r="IXG39" s="119"/>
      <c r="IXH39" s="119"/>
      <c r="IXI39" s="119"/>
      <c r="IXJ39" s="119"/>
      <c r="IXK39" s="119"/>
      <c r="IXL39" s="119"/>
      <c r="IXM39" s="119"/>
      <c r="IXN39" s="119"/>
      <c r="IXO39" s="119"/>
      <c r="IXP39" s="119"/>
      <c r="IXQ39" s="119"/>
      <c r="IXR39" s="119"/>
      <c r="IXS39" s="119"/>
      <c r="IXT39" s="119"/>
      <c r="IXU39" s="119"/>
      <c r="IXV39" s="119"/>
      <c r="IXW39" s="119"/>
      <c r="IXX39" s="119"/>
      <c r="IXY39" s="119"/>
      <c r="IXZ39" s="119"/>
      <c r="IYA39" s="119"/>
      <c r="IYB39" s="119"/>
      <c r="IYC39" s="119"/>
      <c r="IYD39" s="119"/>
      <c r="IYE39" s="119"/>
      <c r="IYF39" s="119"/>
      <c r="IYG39" s="119"/>
      <c r="IYH39" s="119"/>
      <c r="IYI39" s="119"/>
      <c r="IYJ39" s="119"/>
      <c r="IYK39" s="119"/>
      <c r="IYL39" s="119"/>
      <c r="IYM39" s="119"/>
      <c r="IYN39" s="119"/>
      <c r="IYO39" s="119"/>
      <c r="IYP39" s="119"/>
      <c r="IYQ39" s="119"/>
      <c r="IYR39" s="119"/>
      <c r="IYS39" s="119"/>
      <c r="IYT39" s="119"/>
      <c r="IYU39" s="119"/>
      <c r="IYV39" s="119"/>
      <c r="IYW39" s="119"/>
      <c r="IYX39" s="119"/>
      <c r="IYY39" s="119"/>
      <c r="IYZ39" s="119"/>
      <c r="IZA39" s="119"/>
      <c r="IZB39" s="119"/>
      <c r="IZC39" s="119"/>
      <c r="IZD39" s="119"/>
      <c r="IZE39" s="119"/>
      <c r="IZF39" s="119"/>
      <c r="IZG39" s="119"/>
      <c r="IZH39" s="119"/>
      <c r="IZI39" s="119"/>
      <c r="IZJ39" s="119"/>
      <c r="IZK39" s="119"/>
      <c r="IZL39" s="119"/>
      <c r="IZM39" s="119"/>
      <c r="IZN39" s="119"/>
      <c r="IZO39" s="119"/>
      <c r="IZP39" s="119"/>
      <c r="IZQ39" s="119"/>
      <c r="IZR39" s="119"/>
      <c r="IZS39" s="119"/>
      <c r="IZT39" s="119"/>
      <c r="IZU39" s="119"/>
      <c r="IZV39" s="119"/>
      <c r="IZW39" s="119"/>
      <c r="IZX39" s="119"/>
      <c r="IZY39" s="119"/>
      <c r="IZZ39" s="119"/>
      <c r="JAA39" s="119"/>
      <c r="JAB39" s="119"/>
      <c r="JAC39" s="119"/>
      <c r="JAD39" s="119"/>
      <c r="JAE39" s="119"/>
      <c r="JAF39" s="119"/>
      <c r="JAG39" s="119"/>
      <c r="JAH39" s="119"/>
      <c r="JAI39" s="119"/>
      <c r="JAJ39" s="119"/>
      <c r="JAK39" s="119"/>
      <c r="JAL39" s="119"/>
      <c r="JAM39" s="119"/>
      <c r="JAN39" s="119"/>
      <c r="JAO39" s="119"/>
      <c r="JAP39" s="119"/>
      <c r="JAQ39" s="119"/>
      <c r="JAR39" s="119"/>
      <c r="JAS39" s="119"/>
      <c r="JAT39" s="119"/>
      <c r="JAU39" s="119"/>
      <c r="JAV39" s="119"/>
      <c r="JAW39" s="119"/>
      <c r="JAX39" s="119"/>
      <c r="JAY39" s="119"/>
      <c r="JAZ39" s="119"/>
      <c r="JBA39" s="119"/>
      <c r="JBB39" s="119"/>
      <c r="JBC39" s="119"/>
      <c r="JBD39" s="119"/>
      <c r="JBE39" s="119"/>
      <c r="JBF39" s="119"/>
      <c r="JBG39" s="119"/>
      <c r="JBH39" s="119"/>
      <c r="JBI39" s="119"/>
      <c r="JBJ39" s="119"/>
      <c r="JBK39" s="119"/>
      <c r="JBL39" s="119"/>
      <c r="JBM39" s="119"/>
      <c r="JBN39" s="119"/>
      <c r="JBO39" s="119"/>
      <c r="JBP39" s="119"/>
      <c r="JBQ39" s="119"/>
      <c r="JBR39" s="119"/>
      <c r="JBS39" s="119"/>
      <c r="JBT39" s="119"/>
      <c r="JBU39" s="119"/>
      <c r="JBV39" s="119"/>
      <c r="JBW39" s="119"/>
      <c r="JBX39" s="119"/>
      <c r="JBY39" s="119"/>
      <c r="JBZ39" s="119"/>
      <c r="JCA39" s="119"/>
      <c r="JCB39" s="119"/>
      <c r="JCC39" s="119"/>
      <c r="JCD39" s="119"/>
      <c r="JCE39" s="119"/>
      <c r="JCF39" s="119"/>
      <c r="JCG39" s="119"/>
      <c r="JCH39" s="119"/>
      <c r="JCI39" s="119"/>
      <c r="JCJ39" s="119"/>
      <c r="JCK39" s="119"/>
      <c r="JCL39" s="119"/>
      <c r="JCM39" s="119"/>
      <c r="JCN39" s="119"/>
      <c r="JCO39" s="119"/>
      <c r="JCP39" s="119"/>
      <c r="JCQ39" s="119"/>
      <c r="JCR39" s="119"/>
      <c r="JCS39" s="119"/>
      <c r="JCT39" s="119"/>
      <c r="JCU39" s="119"/>
      <c r="JCV39" s="119"/>
      <c r="JCW39" s="119"/>
      <c r="JCX39" s="119"/>
      <c r="JCY39" s="119"/>
      <c r="JCZ39" s="119"/>
      <c r="JDA39" s="119"/>
      <c r="JDB39" s="119"/>
      <c r="JDC39" s="119"/>
      <c r="JDD39" s="119"/>
      <c r="JDE39" s="119"/>
      <c r="JDF39" s="119"/>
      <c r="JDG39" s="119"/>
      <c r="JDH39" s="119"/>
      <c r="JDI39" s="119"/>
      <c r="JDJ39" s="119"/>
      <c r="JDK39" s="119"/>
      <c r="JDL39" s="119"/>
      <c r="JDM39" s="119"/>
      <c r="JDN39" s="119"/>
      <c r="JDO39" s="119"/>
      <c r="JDP39" s="119"/>
      <c r="JDQ39" s="119"/>
      <c r="JDR39" s="119"/>
      <c r="JDS39" s="119"/>
      <c r="JDT39" s="119"/>
      <c r="JDU39" s="119"/>
      <c r="JDV39" s="119"/>
      <c r="JDW39" s="119"/>
      <c r="JDX39" s="119"/>
      <c r="JDY39" s="119"/>
      <c r="JDZ39" s="119"/>
      <c r="JEA39" s="119"/>
      <c r="JEB39" s="119"/>
      <c r="JEC39" s="119"/>
      <c r="JED39" s="119"/>
      <c r="JEE39" s="119"/>
      <c r="JEF39" s="119"/>
      <c r="JEG39" s="119"/>
      <c r="JEH39" s="119"/>
      <c r="JEI39" s="119"/>
      <c r="JEJ39" s="119"/>
      <c r="JEK39" s="119"/>
      <c r="JEL39" s="119"/>
      <c r="JEM39" s="119"/>
      <c r="JEN39" s="119"/>
      <c r="JEO39" s="119"/>
      <c r="JEP39" s="119"/>
      <c r="JEQ39" s="119"/>
      <c r="JER39" s="119"/>
      <c r="JES39" s="119"/>
      <c r="JET39" s="119"/>
      <c r="JEU39" s="119"/>
      <c r="JEV39" s="119"/>
      <c r="JEW39" s="119"/>
      <c r="JEX39" s="119"/>
      <c r="JEY39" s="119"/>
      <c r="JEZ39" s="119"/>
      <c r="JFA39" s="119"/>
      <c r="JFB39" s="119"/>
      <c r="JFC39" s="119"/>
      <c r="JFD39" s="119"/>
      <c r="JFE39" s="119"/>
      <c r="JFF39" s="119"/>
      <c r="JFG39" s="119"/>
      <c r="JFH39" s="119"/>
      <c r="JFI39" s="119"/>
      <c r="JFJ39" s="119"/>
      <c r="JFK39" s="119"/>
      <c r="JFL39" s="119"/>
      <c r="JFM39" s="119"/>
      <c r="JFN39" s="119"/>
      <c r="JFO39" s="119"/>
      <c r="JFP39" s="119"/>
      <c r="JFQ39" s="119"/>
      <c r="JFR39" s="119"/>
      <c r="JFS39" s="119"/>
      <c r="JFT39" s="119"/>
      <c r="JFU39" s="119"/>
      <c r="JFV39" s="119"/>
      <c r="JFW39" s="119"/>
      <c r="JFX39" s="119"/>
      <c r="JFY39" s="119"/>
      <c r="JFZ39" s="119"/>
      <c r="JGA39" s="119"/>
      <c r="JGB39" s="119"/>
      <c r="JGC39" s="119"/>
      <c r="JGD39" s="119"/>
      <c r="JGE39" s="119"/>
      <c r="JGF39" s="119"/>
      <c r="JGG39" s="119"/>
      <c r="JGH39" s="119"/>
      <c r="JGI39" s="119"/>
      <c r="JGJ39" s="119"/>
      <c r="JGK39" s="119"/>
      <c r="JGL39" s="119"/>
      <c r="JGM39" s="119"/>
      <c r="JGN39" s="119"/>
      <c r="JGO39" s="119"/>
      <c r="JGP39" s="119"/>
      <c r="JGQ39" s="119"/>
      <c r="JGR39" s="119"/>
      <c r="JGS39" s="119"/>
      <c r="JGT39" s="119"/>
      <c r="JGU39" s="119"/>
      <c r="JGV39" s="119"/>
      <c r="JGW39" s="119"/>
      <c r="JGX39" s="119"/>
      <c r="JGY39" s="119"/>
      <c r="JGZ39" s="119"/>
      <c r="JHA39" s="119"/>
      <c r="JHB39" s="119"/>
      <c r="JHC39" s="119"/>
      <c r="JHD39" s="119"/>
      <c r="JHE39" s="119"/>
      <c r="JHF39" s="119"/>
      <c r="JHG39" s="119"/>
      <c r="JHH39" s="119"/>
      <c r="JHI39" s="119"/>
      <c r="JHJ39" s="119"/>
      <c r="JHK39" s="119"/>
      <c r="JHL39" s="119"/>
      <c r="JHM39" s="119"/>
      <c r="JHN39" s="119"/>
      <c r="JHO39" s="119"/>
      <c r="JHP39" s="119"/>
      <c r="JHQ39" s="119"/>
      <c r="JHR39" s="119"/>
      <c r="JHS39" s="119"/>
      <c r="JHT39" s="119"/>
      <c r="JHU39" s="119"/>
      <c r="JHV39" s="119"/>
      <c r="JHW39" s="119"/>
      <c r="JHX39" s="119"/>
      <c r="JHY39" s="119"/>
      <c r="JHZ39" s="119"/>
      <c r="JIA39" s="119"/>
      <c r="JIB39" s="119"/>
      <c r="JIC39" s="119"/>
      <c r="JID39" s="119"/>
      <c r="JIE39" s="119"/>
      <c r="JIF39" s="119"/>
      <c r="JIG39" s="119"/>
      <c r="JIH39" s="119"/>
      <c r="JII39" s="119"/>
      <c r="JIJ39" s="119"/>
      <c r="JIK39" s="119"/>
      <c r="JIL39" s="119"/>
      <c r="JIM39" s="119"/>
      <c r="JIN39" s="119"/>
      <c r="JIO39" s="119"/>
      <c r="JIP39" s="119"/>
      <c r="JIQ39" s="119"/>
      <c r="JIR39" s="119"/>
      <c r="JIS39" s="119"/>
      <c r="JIT39" s="119"/>
      <c r="JIU39" s="119"/>
      <c r="JIV39" s="119"/>
      <c r="JIW39" s="119"/>
      <c r="JIX39" s="119"/>
      <c r="JIY39" s="119"/>
      <c r="JIZ39" s="119"/>
      <c r="JJA39" s="119"/>
      <c r="JJB39" s="119"/>
      <c r="JJC39" s="119"/>
      <c r="JJD39" s="119"/>
      <c r="JJE39" s="119"/>
      <c r="JJF39" s="119"/>
      <c r="JJG39" s="119"/>
      <c r="JJH39" s="119"/>
      <c r="JJI39" s="119"/>
      <c r="JJJ39" s="119"/>
      <c r="JJK39" s="119"/>
      <c r="JJL39" s="119"/>
      <c r="JJM39" s="119"/>
      <c r="JJN39" s="119"/>
      <c r="JJO39" s="119"/>
      <c r="JJP39" s="119"/>
      <c r="JJQ39" s="119"/>
      <c r="JJR39" s="119"/>
      <c r="JJS39" s="119"/>
      <c r="JJT39" s="119"/>
      <c r="JJU39" s="119"/>
      <c r="JJV39" s="119"/>
      <c r="JJW39" s="119"/>
      <c r="JJX39" s="119"/>
      <c r="JJY39" s="119"/>
      <c r="JJZ39" s="119"/>
      <c r="JKA39" s="119"/>
      <c r="JKB39" s="119"/>
      <c r="JKC39" s="119"/>
      <c r="JKD39" s="119"/>
      <c r="JKE39" s="119"/>
      <c r="JKF39" s="119"/>
      <c r="JKG39" s="119"/>
      <c r="JKH39" s="119"/>
      <c r="JKI39" s="119"/>
      <c r="JKJ39" s="119"/>
      <c r="JKK39" s="119"/>
      <c r="JKL39" s="119"/>
      <c r="JKM39" s="119"/>
      <c r="JKN39" s="119"/>
      <c r="JKO39" s="119"/>
      <c r="JKP39" s="119"/>
      <c r="JKQ39" s="119"/>
      <c r="JKR39" s="119"/>
      <c r="JKS39" s="119"/>
      <c r="JKT39" s="119"/>
      <c r="JKU39" s="119"/>
      <c r="JKV39" s="119"/>
      <c r="JKW39" s="119"/>
      <c r="JKX39" s="119"/>
      <c r="JKY39" s="119"/>
      <c r="JKZ39" s="119"/>
      <c r="JLA39" s="119"/>
      <c r="JLB39" s="119"/>
      <c r="JLC39" s="119"/>
      <c r="JLD39" s="119"/>
      <c r="JLE39" s="119"/>
      <c r="JLF39" s="119"/>
      <c r="JLG39" s="119"/>
      <c r="JLH39" s="119"/>
      <c r="JLI39" s="119"/>
      <c r="JLJ39" s="119"/>
      <c r="JLK39" s="119"/>
      <c r="JLL39" s="119"/>
      <c r="JLM39" s="119"/>
      <c r="JLN39" s="119"/>
      <c r="JLO39" s="119"/>
      <c r="JLP39" s="119"/>
      <c r="JLQ39" s="119"/>
      <c r="JLR39" s="119"/>
      <c r="JLS39" s="119"/>
      <c r="JLT39" s="119"/>
      <c r="JLU39" s="119"/>
      <c r="JLV39" s="119"/>
      <c r="JLW39" s="119"/>
      <c r="JLX39" s="119"/>
      <c r="JLY39" s="119"/>
      <c r="JLZ39" s="119"/>
      <c r="JMA39" s="119"/>
      <c r="JMB39" s="119"/>
      <c r="JMC39" s="119"/>
      <c r="JMD39" s="119"/>
      <c r="JME39" s="119"/>
      <c r="JMF39" s="119"/>
      <c r="JMG39" s="119"/>
      <c r="JMH39" s="119"/>
      <c r="JMI39" s="119"/>
      <c r="JMJ39" s="119"/>
      <c r="JMK39" s="119"/>
      <c r="JML39" s="119"/>
      <c r="JMM39" s="119"/>
      <c r="JMN39" s="119"/>
      <c r="JMO39" s="119"/>
      <c r="JMP39" s="119"/>
      <c r="JMQ39" s="119"/>
      <c r="JMR39" s="119"/>
      <c r="JMS39" s="119"/>
      <c r="JMT39" s="119"/>
      <c r="JMU39" s="119"/>
      <c r="JMV39" s="119"/>
      <c r="JMW39" s="119"/>
      <c r="JMX39" s="119"/>
      <c r="JMY39" s="119"/>
      <c r="JMZ39" s="119"/>
      <c r="JNA39" s="119"/>
      <c r="JNB39" s="119"/>
      <c r="JNC39" s="119"/>
      <c r="JND39" s="119"/>
      <c r="JNE39" s="119"/>
      <c r="JNF39" s="119"/>
      <c r="JNG39" s="119"/>
      <c r="JNH39" s="119"/>
      <c r="JNI39" s="119"/>
      <c r="JNJ39" s="119"/>
      <c r="JNK39" s="119"/>
      <c r="JNL39" s="119"/>
      <c r="JNM39" s="119"/>
      <c r="JNN39" s="119"/>
      <c r="JNO39" s="119"/>
      <c r="JNP39" s="119"/>
      <c r="JNQ39" s="119"/>
      <c r="JNR39" s="119"/>
      <c r="JNS39" s="119"/>
      <c r="JNT39" s="119"/>
      <c r="JNU39" s="119"/>
      <c r="JNV39" s="119"/>
      <c r="JNW39" s="119"/>
      <c r="JNX39" s="119"/>
      <c r="JNY39" s="119"/>
      <c r="JNZ39" s="119"/>
      <c r="JOA39" s="119"/>
      <c r="JOB39" s="119"/>
      <c r="JOC39" s="119"/>
      <c r="JOD39" s="119"/>
      <c r="JOE39" s="119"/>
      <c r="JOF39" s="119"/>
      <c r="JOG39" s="119"/>
      <c r="JOH39" s="119"/>
      <c r="JOI39" s="119"/>
      <c r="JOJ39" s="119"/>
      <c r="JOK39" s="119"/>
      <c r="JOL39" s="119"/>
      <c r="JOM39" s="119"/>
      <c r="JON39" s="119"/>
      <c r="JOO39" s="119"/>
      <c r="JOP39" s="119"/>
      <c r="JOQ39" s="119"/>
      <c r="JOR39" s="119"/>
      <c r="JOS39" s="119"/>
      <c r="JOT39" s="119"/>
      <c r="JOU39" s="119"/>
      <c r="JOV39" s="119"/>
      <c r="JOW39" s="119"/>
      <c r="JOX39" s="119"/>
      <c r="JOY39" s="119"/>
      <c r="JOZ39" s="119"/>
      <c r="JPA39" s="119"/>
      <c r="JPB39" s="119"/>
      <c r="JPC39" s="119"/>
      <c r="JPD39" s="119"/>
      <c r="JPE39" s="119"/>
      <c r="JPF39" s="119"/>
      <c r="JPG39" s="119"/>
      <c r="JPH39" s="119"/>
      <c r="JPI39" s="119"/>
      <c r="JPJ39" s="119"/>
      <c r="JPK39" s="119"/>
      <c r="JPL39" s="119"/>
      <c r="JPM39" s="119"/>
      <c r="JPN39" s="119"/>
      <c r="JPO39" s="119"/>
      <c r="JPP39" s="119"/>
      <c r="JPQ39" s="119"/>
      <c r="JPR39" s="119"/>
      <c r="JPS39" s="119"/>
      <c r="JPT39" s="119"/>
      <c r="JPU39" s="119"/>
      <c r="JPV39" s="119"/>
      <c r="JPW39" s="119"/>
      <c r="JPX39" s="119"/>
      <c r="JPY39" s="119"/>
      <c r="JPZ39" s="119"/>
      <c r="JQA39" s="119"/>
      <c r="JQB39" s="119"/>
      <c r="JQC39" s="119"/>
      <c r="JQD39" s="119"/>
      <c r="JQE39" s="119"/>
      <c r="JQF39" s="119"/>
      <c r="JQG39" s="119"/>
      <c r="JQH39" s="119"/>
      <c r="JQI39" s="119"/>
      <c r="JQJ39" s="119"/>
      <c r="JQK39" s="119"/>
      <c r="JQL39" s="119"/>
      <c r="JQM39" s="119"/>
      <c r="JQN39" s="119"/>
      <c r="JQO39" s="119"/>
      <c r="JQP39" s="119"/>
      <c r="JQQ39" s="119"/>
      <c r="JQR39" s="119"/>
      <c r="JQS39" s="119"/>
      <c r="JQT39" s="119"/>
      <c r="JQU39" s="119"/>
      <c r="JQV39" s="119"/>
      <c r="JQW39" s="119"/>
      <c r="JQX39" s="119"/>
      <c r="JQY39" s="119"/>
      <c r="JQZ39" s="119"/>
      <c r="JRA39" s="119"/>
      <c r="JRB39" s="119"/>
      <c r="JRC39" s="119"/>
      <c r="JRD39" s="119"/>
      <c r="JRE39" s="119"/>
      <c r="JRF39" s="119"/>
      <c r="JRG39" s="119"/>
      <c r="JRH39" s="119"/>
      <c r="JRI39" s="119"/>
      <c r="JRJ39" s="119"/>
      <c r="JRK39" s="119"/>
      <c r="JRL39" s="119"/>
      <c r="JRM39" s="119"/>
      <c r="JRN39" s="119"/>
      <c r="JRO39" s="119"/>
      <c r="JRP39" s="119"/>
      <c r="JRQ39" s="119"/>
      <c r="JRR39" s="119"/>
      <c r="JRS39" s="119"/>
      <c r="JRT39" s="119"/>
      <c r="JRU39" s="119"/>
      <c r="JRV39" s="119"/>
      <c r="JRW39" s="119"/>
      <c r="JRX39" s="119"/>
      <c r="JRY39" s="119"/>
      <c r="JRZ39" s="119"/>
      <c r="JSA39" s="119"/>
      <c r="JSB39" s="119"/>
      <c r="JSC39" s="119"/>
      <c r="JSD39" s="119"/>
      <c r="JSE39" s="119"/>
      <c r="JSF39" s="119"/>
      <c r="JSG39" s="119"/>
      <c r="JSH39" s="119"/>
      <c r="JSI39" s="119"/>
      <c r="JSJ39" s="119"/>
      <c r="JSK39" s="119"/>
      <c r="JSL39" s="119"/>
      <c r="JSM39" s="119"/>
      <c r="JSN39" s="119"/>
      <c r="JSO39" s="119"/>
      <c r="JSP39" s="119"/>
      <c r="JSQ39" s="119"/>
      <c r="JSR39" s="119"/>
      <c r="JSS39" s="119"/>
      <c r="JST39" s="119"/>
      <c r="JSU39" s="119"/>
      <c r="JSV39" s="119"/>
      <c r="JSW39" s="119"/>
      <c r="JSX39" s="119"/>
      <c r="JSY39" s="119"/>
      <c r="JSZ39" s="119"/>
      <c r="JTA39" s="119"/>
      <c r="JTB39" s="119"/>
      <c r="JTC39" s="119"/>
      <c r="JTD39" s="119"/>
      <c r="JTE39" s="119"/>
      <c r="JTF39" s="119"/>
      <c r="JTG39" s="119"/>
      <c r="JTH39" s="119"/>
      <c r="JTI39" s="119"/>
      <c r="JTJ39" s="119"/>
      <c r="JTK39" s="119"/>
      <c r="JTL39" s="119"/>
      <c r="JTM39" s="119"/>
      <c r="JTN39" s="119"/>
      <c r="JTO39" s="119"/>
      <c r="JTP39" s="119"/>
      <c r="JTQ39" s="119"/>
      <c r="JTR39" s="119"/>
      <c r="JTS39" s="119"/>
      <c r="JTT39" s="119"/>
      <c r="JTU39" s="119"/>
      <c r="JTV39" s="119"/>
      <c r="JTW39" s="119"/>
      <c r="JTX39" s="119"/>
      <c r="JTY39" s="119"/>
      <c r="JTZ39" s="119"/>
      <c r="JUA39" s="119"/>
      <c r="JUB39" s="119"/>
      <c r="JUC39" s="119"/>
      <c r="JUD39" s="119"/>
      <c r="JUE39" s="119"/>
      <c r="JUF39" s="119"/>
      <c r="JUG39" s="119"/>
      <c r="JUH39" s="119"/>
      <c r="JUI39" s="119"/>
      <c r="JUJ39" s="119"/>
      <c r="JUK39" s="119"/>
      <c r="JUL39" s="119"/>
      <c r="JUM39" s="119"/>
      <c r="JUN39" s="119"/>
      <c r="JUO39" s="119"/>
      <c r="JUP39" s="119"/>
      <c r="JUQ39" s="119"/>
      <c r="JUR39" s="119"/>
      <c r="JUS39" s="119"/>
      <c r="JUT39" s="119"/>
      <c r="JUU39" s="119"/>
      <c r="JUV39" s="119"/>
      <c r="JUW39" s="119"/>
      <c r="JUX39" s="119"/>
      <c r="JUY39" s="119"/>
      <c r="JUZ39" s="119"/>
      <c r="JVA39" s="119"/>
      <c r="JVB39" s="119"/>
      <c r="JVC39" s="119"/>
      <c r="JVD39" s="119"/>
      <c r="JVE39" s="119"/>
      <c r="JVF39" s="119"/>
      <c r="JVG39" s="119"/>
      <c r="JVH39" s="119"/>
      <c r="JVI39" s="119"/>
      <c r="JVJ39" s="119"/>
      <c r="JVK39" s="119"/>
      <c r="JVL39" s="119"/>
      <c r="JVM39" s="119"/>
      <c r="JVN39" s="119"/>
      <c r="JVO39" s="119"/>
      <c r="JVP39" s="119"/>
      <c r="JVQ39" s="119"/>
      <c r="JVR39" s="119"/>
      <c r="JVS39" s="119"/>
      <c r="JVT39" s="119"/>
      <c r="JVU39" s="119"/>
      <c r="JVV39" s="119"/>
      <c r="JVW39" s="119"/>
      <c r="JVX39" s="119"/>
      <c r="JVY39" s="119"/>
      <c r="JVZ39" s="119"/>
      <c r="JWA39" s="119"/>
      <c r="JWB39" s="119"/>
      <c r="JWC39" s="119"/>
      <c r="JWD39" s="119"/>
      <c r="JWE39" s="119"/>
      <c r="JWF39" s="119"/>
      <c r="JWG39" s="119"/>
      <c r="JWH39" s="119"/>
      <c r="JWI39" s="119"/>
      <c r="JWJ39" s="119"/>
      <c r="JWK39" s="119"/>
      <c r="JWL39" s="119"/>
      <c r="JWM39" s="119"/>
      <c r="JWN39" s="119"/>
      <c r="JWO39" s="119"/>
      <c r="JWP39" s="119"/>
      <c r="JWQ39" s="119"/>
      <c r="JWR39" s="119"/>
      <c r="JWS39" s="119"/>
      <c r="JWT39" s="119"/>
      <c r="JWU39" s="119"/>
      <c r="JWV39" s="119"/>
      <c r="JWW39" s="119"/>
      <c r="JWX39" s="119"/>
      <c r="JWY39" s="119"/>
      <c r="JWZ39" s="119"/>
      <c r="JXA39" s="119"/>
      <c r="JXB39" s="119"/>
      <c r="JXC39" s="119"/>
      <c r="JXD39" s="119"/>
      <c r="JXE39" s="119"/>
      <c r="JXF39" s="119"/>
      <c r="JXG39" s="119"/>
      <c r="JXH39" s="119"/>
      <c r="JXI39" s="119"/>
      <c r="JXJ39" s="119"/>
      <c r="JXK39" s="119"/>
      <c r="JXL39" s="119"/>
      <c r="JXM39" s="119"/>
      <c r="JXN39" s="119"/>
      <c r="JXO39" s="119"/>
      <c r="JXP39" s="119"/>
      <c r="JXQ39" s="119"/>
      <c r="JXR39" s="119"/>
      <c r="JXS39" s="119"/>
      <c r="JXT39" s="119"/>
      <c r="JXU39" s="119"/>
      <c r="JXV39" s="119"/>
      <c r="JXW39" s="119"/>
      <c r="JXX39" s="119"/>
      <c r="JXY39" s="119"/>
      <c r="JXZ39" s="119"/>
      <c r="JYA39" s="119"/>
      <c r="JYB39" s="119"/>
      <c r="JYC39" s="119"/>
      <c r="JYD39" s="119"/>
      <c r="JYE39" s="119"/>
      <c r="JYF39" s="119"/>
      <c r="JYG39" s="119"/>
      <c r="JYH39" s="119"/>
      <c r="JYI39" s="119"/>
      <c r="JYJ39" s="119"/>
      <c r="JYK39" s="119"/>
      <c r="JYL39" s="119"/>
      <c r="JYM39" s="119"/>
      <c r="JYN39" s="119"/>
      <c r="JYO39" s="119"/>
      <c r="JYP39" s="119"/>
      <c r="JYQ39" s="119"/>
      <c r="JYR39" s="119"/>
      <c r="JYS39" s="119"/>
      <c r="JYT39" s="119"/>
      <c r="JYU39" s="119"/>
      <c r="JYV39" s="119"/>
      <c r="JYW39" s="119"/>
      <c r="JYX39" s="119"/>
      <c r="JYY39" s="119"/>
      <c r="JYZ39" s="119"/>
      <c r="JZA39" s="119"/>
      <c r="JZB39" s="119"/>
      <c r="JZC39" s="119"/>
      <c r="JZD39" s="119"/>
      <c r="JZE39" s="119"/>
      <c r="JZF39" s="119"/>
      <c r="JZG39" s="119"/>
      <c r="JZH39" s="119"/>
      <c r="JZI39" s="119"/>
      <c r="JZJ39" s="119"/>
      <c r="JZK39" s="119"/>
      <c r="JZL39" s="119"/>
      <c r="JZM39" s="119"/>
      <c r="JZN39" s="119"/>
      <c r="JZO39" s="119"/>
      <c r="JZP39" s="119"/>
      <c r="JZQ39" s="119"/>
      <c r="JZR39" s="119"/>
      <c r="JZS39" s="119"/>
      <c r="JZT39" s="119"/>
      <c r="JZU39" s="119"/>
      <c r="JZV39" s="119"/>
      <c r="JZW39" s="119"/>
      <c r="JZX39" s="119"/>
      <c r="JZY39" s="119"/>
      <c r="JZZ39" s="119"/>
      <c r="KAA39" s="119"/>
      <c r="KAB39" s="119"/>
      <c r="KAC39" s="119"/>
      <c r="KAD39" s="119"/>
      <c r="KAE39" s="119"/>
      <c r="KAF39" s="119"/>
      <c r="KAG39" s="119"/>
      <c r="KAH39" s="119"/>
      <c r="KAI39" s="119"/>
      <c r="KAJ39" s="119"/>
      <c r="KAK39" s="119"/>
      <c r="KAL39" s="119"/>
      <c r="KAM39" s="119"/>
      <c r="KAN39" s="119"/>
      <c r="KAO39" s="119"/>
      <c r="KAP39" s="119"/>
      <c r="KAQ39" s="119"/>
      <c r="KAR39" s="119"/>
      <c r="KAS39" s="119"/>
      <c r="KAT39" s="119"/>
      <c r="KAU39" s="119"/>
      <c r="KAV39" s="119"/>
      <c r="KAW39" s="119"/>
      <c r="KAX39" s="119"/>
      <c r="KAY39" s="119"/>
      <c r="KAZ39" s="119"/>
      <c r="KBA39" s="119"/>
      <c r="KBB39" s="119"/>
      <c r="KBC39" s="119"/>
      <c r="KBD39" s="119"/>
      <c r="KBE39" s="119"/>
      <c r="KBF39" s="119"/>
      <c r="KBG39" s="119"/>
      <c r="KBH39" s="119"/>
      <c r="KBI39" s="119"/>
      <c r="KBJ39" s="119"/>
      <c r="KBK39" s="119"/>
      <c r="KBL39" s="119"/>
      <c r="KBM39" s="119"/>
      <c r="KBN39" s="119"/>
      <c r="KBO39" s="119"/>
      <c r="KBP39" s="119"/>
      <c r="KBQ39" s="119"/>
      <c r="KBR39" s="119"/>
      <c r="KBS39" s="119"/>
      <c r="KBT39" s="119"/>
      <c r="KBU39" s="119"/>
      <c r="KBV39" s="119"/>
      <c r="KBW39" s="119"/>
      <c r="KBX39" s="119"/>
      <c r="KBY39" s="119"/>
      <c r="KBZ39" s="119"/>
      <c r="KCA39" s="119"/>
      <c r="KCB39" s="119"/>
      <c r="KCC39" s="119"/>
      <c r="KCD39" s="119"/>
      <c r="KCE39" s="119"/>
      <c r="KCF39" s="119"/>
      <c r="KCG39" s="119"/>
      <c r="KCH39" s="119"/>
      <c r="KCI39" s="119"/>
      <c r="KCJ39" s="119"/>
      <c r="KCK39" s="119"/>
      <c r="KCL39" s="119"/>
      <c r="KCM39" s="119"/>
      <c r="KCN39" s="119"/>
      <c r="KCO39" s="119"/>
      <c r="KCP39" s="119"/>
      <c r="KCQ39" s="119"/>
      <c r="KCR39" s="119"/>
      <c r="KCS39" s="119"/>
      <c r="KCT39" s="119"/>
      <c r="KCU39" s="119"/>
      <c r="KCV39" s="119"/>
      <c r="KCW39" s="119"/>
      <c r="KCX39" s="119"/>
      <c r="KCY39" s="119"/>
      <c r="KCZ39" s="119"/>
      <c r="KDA39" s="119"/>
      <c r="KDB39" s="119"/>
      <c r="KDC39" s="119"/>
      <c r="KDD39" s="119"/>
      <c r="KDE39" s="119"/>
      <c r="KDF39" s="119"/>
      <c r="KDG39" s="119"/>
      <c r="KDH39" s="119"/>
      <c r="KDI39" s="119"/>
      <c r="KDJ39" s="119"/>
      <c r="KDK39" s="119"/>
      <c r="KDL39" s="119"/>
      <c r="KDM39" s="119"/>
      <c r="KDN39" s="119"/>
      <c r="KDO39" s="119"/>
      <c r="KDP39" s="119"/>
      <c r="KDQ39" s="119"/>
      <c r="KDR39" s="119"/>
      <c r="KDS39" s="119"/>
      <c r="KDT39" s="119"/>
      <c r="KDU39" s="119"/>
      <c r="KDV39" s="119"/>
      <c r="KDW39" s="119"/>
      <c r="KDX39" s="119"/>
      <c r="KDY39" s="119"/>
      <c r="KDZ39" s="119"/>
      <c r="KEA39" s="119"/>
      <c r="KEB39" s="119"/>
      <c r="KEC39" s="119"/>
      <c r="KED39" s="119"/>
      <c r="KEE39" s="119"/>
      <c r="KEF39" s="119"/>
      <c r="KEG39" s="119"/>
      <c r="KEH39" s="119"/>
      <c r="KEI39" s="119"/>
      <c r="KEJ39" s="119"/>
      <c r="KEK39" s="119"/>
      <c r="KEL39" s="119"/>
      <c r="KEM39" s="119"/>
      <c r="KEN39" s="119"/>
      <c r="KEO39" s="119"/>
      <c r="KEP39" s="119"/>
      <c r="KEQ39" s="119"/>
      <c r="KER39" s="119"/>
      <c r="KES39" s="119"/>
      <c r="KET39" s="119"/>
      <c r="KEU39" s="119"/>
      <c r="KEV39" s="119"/>
      <c r="KEW39" s="119"/>
      <c r="KEX39" s="119"/>
      <c r="KEY39" s="119"/>
      <c r="KEZ39" s="119"/>
      <c r="KFA39" s="119"/>
      <c r="KFB39" s="119"/>
      <c r="KFC39" s="119"/>
      <c r="KFD39" s="119"/>
      <c r="KFE39" s="119"/>
      <c r="KFF39" s="119"/>
      <c r="KFG39" s="119"/>
      <c r="KFH39" s="119"/>
      <c r="KFI39" s="119"/>
      <c r="KFJ39" s="119"/>
      <c r="KFK39" s="119"/>
      <c r="KFL39" s="119"/>
      <c r="KFM39" s="119"/>
      <c r="KFN39" s="119"/>
      <c r="KFO39" s="119"/>
      <c r="KFP39" s="119"/>
      <c r="KFQ39" s="119"/>
      <c r="KFR39" s="119"/>
      <c r="KFS39" s="119"/>
      <c r="KFT39" s="119"/>
      <c r="KFU39" s="119"/>
      <c r="KFV39" s="119"/>
      <c r="KFW39" s="119"/>
      <c r="KFX39" s="119"/>
      <c r="KFY39" s="119"/>
      <c r="KFZ39" s="119"/>
      <c r="KGA39" s="119"/>
      <c r="KGB39" s="119"/>
      <c r="KGC39" s="119"/>
      <c r="KGD39" s="119"/>
      <c r="KGE39" s="119"/>
      <c r="KGF39" s="119"/>
      <c r="KGG39" s="119"/>
      <c r="KGH39" s="119"/>
      <c r="KGI39" s="119"/>
      <c r="KGJ39" s="119"/>
      <c r="KGK39" s="119"/>
      <c r="KGL39" s="119"/>
      <c r="KGM39" s="119"/>
      <c r="KGN39" s="119"/>
      <c r="KGO39" s="119"/>
      <c r="KGP39" s="119"/>
      <c r="KGQ39" s="119"/>
      <c r="KGR39" s="119"/>
      <c r="KGS39" s="119"/>
      <c r="KGT39" s="119"/>
      <c r="KGU39" s="119"/>
      <c r="KGV39" s="119"/>
      <c r="KGW39" s="119"/>
      <c r="KGX39" s="119"/>
      <c r="KGY39" s="119"/>
      <c r="KGZ39" s="119"/>
      <c r="KHA39" s="119"/>
      <c r="KHB39" s="119"/>
      <c r="KHC39" s="119"/>
      <c r="KHD39" s="119"/>
      <c r="KHE39" s="119"/>
      <c r="KHF39" s="119"/>
      <c r="KHG39" s="119"/>
      <c r="KHH39" s="119"/>
      <c r="KHI39" s="119"/>
      <c r="KHJ39" s="119"/>
      <c r="KHK39" s="119"/>
      <c r="KHL39" s="119"/>
      <c r="KHM39" s="119"/>
      <c r="KHN39" s="119"/>
      <c r="KHO39" s="119"/>
      <c r="KHP39" s="119"/>
      <c r="KHQ39" s="119"/>
      <c r="KHR39" s="119"/>
      <c r="KHS39" s="119"/>
      <c r="KHT39" s="119"/>
      <c r="KHU39" s="119"/>
      <c r="KHV39" s="119"/>
      <c r="KHW39" s="119"/>
      <c r="KHX39" s="119"/>
      <c r="KHY39" s="119"/>
      <c r="KHZ39" s="119"/>
      <c r="KIA39" s="119"/>
      <c r="KIB39" s="119"/>
      <c r="KIC39" s="119"/>
      <c r="KID39" s="119"/>
      <c r="KIE39" s="119"/>
      <c r="KIF39" s="119"/>
      <c r="KIG39" s="119"/>
      <c r="KIH39" s="119"/>
      <c r="KII39" s="119"/>
      <c r="KIJ39" s="119"/>
      <c r="KIK39" s="119"/>
      <c r="KIL39" s="119"/>
      <c r="KIM39" s="119"/>
      <c r="KIN39" s="119"/>
      <c r="KIO39" s="119"/>
      <c r="KIP39" s="119"/>
      <c r="KIQ39" s="119"/>
      <c r="KIR39" s="119"/>
      <c r="KIS39" s="119"/>
      <c r="KIT39" s="119"/>
      <c r="KIU39" s="119"/>
      <c r="KIV39" s="119"/>
      <c r="KIW39" s="119"/>
      <c r="KIX39" s="119"/>
      <c r="KIY39" s="119"/>
      <c r="KIZ39" s="119"/>
      <c r="KJA39" s="119"/>
      <c r="KJB39" s="119"/>
      <c r="KJC39" s="119"/>
      <c r="KJD39" s="119"/>
      <c r="KJE39" s="119"/>
      <c r="KJF39" s="119"/>
      <c r="KJG39" s="119"/>
      <c r="KJH39" s="119"/>
      <c r="KJI39" s="119"/>
      <c r="KJJ39" s="119"/>
      <c r="KJK39" s="119"/>
      <c r="KJL39" s="119"/>
      <c r="KJM39" s="119"/>
      <c r="KJN39" s="119"/>
      <c r="KJO39" s="119"/>
      <c r="KJP39" s="119"/>
      <c r="KJQ39" s="119"/>
      <c r="KJR39" s="119"/>
      <c r="KJS39" s="119"/>
      <c r="KJT39" s="119"/>
      <c r="KJU39" s="119"/>
      <c r="KJV39" s="119"/>
      <c r="KJW39" s="119"/>
      <c r="KJX39" s="119"/>
      <c r="KJY39" s="119"/>
      <c r="KJZ39" s="119"/>
      <c r="KKA39" s="119"/>
      <c r="KKB39" s="119"/>
      <c r="KKC39" s="119"/>
      <c r="KKD39" s="119"/>
      <c r="KKE39" s="119"/>
      <c r="KKF39" s="119"/>
      <c r="KKG39" s="119"/>
      <c r="KKH39" s="119"/>
      <c r="KKI39" s="119"/>
      <c r="KKJ39" s="119"/>
      <c r="KKK39" s="119"/>
      <c r="KKL39" s="119"/>
      <c r="KKM39" s="119"/>
      <c r="KKN39" s="119"/>
      <c r="KKO39" s="119"/>
      <c r="KKP39" s="119"/>
      <c r="KKQ39" s="119"/>
      <c r="KKR39" s="119"/>
      <c r="KKS39" s="119"/>
      <c r="KKT39" s="119"/>
      <c r="KKU39" s="119"/>
      <c r="KKV39" s="119"/>
      <c r="KKW39" s="119"/>
      <c r="KKX39" s="119"/>
      <c r="KKY39" s="119"/>
      <c r="KKZ39" s="119"/>
      <c r="KLA39" s="119"/>
      <c r="KLB39" s="119"/>
      <c r="KLC39" s="119"/>
      <c r="KLD39" s="119"/>
      <c r="KLE39" s="119"/>
      <c r="KLF39" s="119"/>
      <c r="KLG39" s="119"/>
      <c r="KLH39" s="119"/>
      <c r="KLI39" s="119"/>
      <c r="KLJ39" s="119"/>
      <c r="KLK39" s="119"/>
      <c r="KLL39" s="119"/>
      <c r="KLM39" s="119"/>
      <c r="KLN39" s="119"/>
      <c r="KLO39" s="119"/>
      <c r="KLP39" s="119"/>
      <c r="KLQ39" s="119"/>
      <c r="KLR39" s="119"/>
      <c r="KLS39" s="119"/>
      <c r="KLT39" s="119"/>
      <c r="KLU39" s="119"/>
      <c r="KLV39" s="119"/>
      <c r="KLW39" s="119"/>
      <c r="KLX39" s="119"/>
      <c r="KLY39" s="119"/>
      <c r="KLZ39" s="119"/>
      <c r="KMA39" s="119"/>
      <c r="KMB39" s="119"/>
      <c r="KMC39" s="119"/>
      <c r="KMD39" s="119"/>
      <c r="KME39" s="119"/>
      <c r="KMF39" s="119"/>
      <c r="KMG39" s="119"/>
      <c r="KMH39" s="119"/>
      <c r="KMI39" s="119"/>
      <c r="KMJ39" s="119"/>
      <c r="KMK39" s="119"/>
      <c r="KML39" s="119"/>
      <c r="KMM39" s="119"/>
      <c r="KMN39" s="119"/>
      <c r="KMO39" s="119"/>
      <c r="KMP39" s="119"/>
      <c r="KMQ39" s="119"/>
      <c r="KMR39" s="119"/>
      <c r="KMS39" s="119"/>
      <c r="KMT39" s="119"/>
      <c r="KMU39" s="119"/>
      <c r="KMV39" s="119"/>
      <c r="KMW39" s="119"/>
      <c r="KMX39" s="119"/>
      <c r="KMY39" s="119"/>
      <c r="KMZ39" s="119"/>
      <c r="KNA39" s="119"/>
      <c r="KNB39" s="119"/>
      <c r="KNC39" s="119"/>
      <c r="KND39" s="119"/>
      <c r="KNE39" s="119"/>
      <c r="KNF39" s="119"/>
      <c r="KNG39" s="119"/>
      <c r="KNH39" s="119"/>
      <c r="KNI39" s="119"/>
      <c r="KNJ39" s="119"/>
      <c r="KNK39" s="119"/>
      <c r="KNL39" s="119"/>
      <c r="KNM39" s="119"/>
      <c r="KNN39" s="119"/>
      <c r="KNO39" s="119"/>
      <c r="KNP39" s="119"/>
      <c r="KNQ39" s="119"/>
      <c r="KNR39" s="119"/>
      <c r="KNS39" s="119"/>
      <c r="KNT39" s="119"/>
      <c r="KNU39" s="119"/>
      <c r="KNV39" s="119"/>
      <c r="KNW39" s="119"/>
      <c r="KNX39" s="119"/>
      <c r="KNY39" s="119"/>
      <c r="KNZ39" s="119"/>
      <c r="KOA39" s="119"/>
      <c r="KOB39" s="119"/>
      <c r="KOC39" s="119"/>
      <c r="KOD39" s="119"/>
      <c r="KOE39" s="119"/>
      <c r="KOF39" s="119"/>
      <c r="KOG39" s="119"/>
      <c r="KOH39" s="119"/>
      <c r="KOI39" s="119"/>
      <c r="KOJ39" s="119"/>
      <c r="KOK39" s="119"/>
      <c r="KOL39" s="119"/>
      <c r="KOM39" s="119"/>
      <c r="KON39" s="119"/>
      <c r="KOO39" s="119"/>
      <c r="KOP39" s="119"/>
      <c r="KOQ39" s="119"/>
      <c r="KOR39" s="119"/>
      <c r="KOS39" s="119"/>
      <c r="KOT39" s="119"/>
      <c r="KOU39" s="119"/>
      <c r="KOV39" s="119"/>
      <c r="KOW39" s="119"/>
      <c r="KOX39" s="119"/>
      <c r="KOY39" s="119"/>
      <c r="KOZ39" s="119"/>
      <c r="KPA39" s="119"/>
      <c r="KPB39" s="119"/>
      <c r="KPC39" s="119"/>
      <c r="KPD39" s="119"/>
      <c r="KPE39" s="119"/>
      <c r="KPF39" s="119"/>
      <c r="KPG39" s="119"/>
      <c r="KPH39" s="119"/>
      <c r="KPI39" s="119"/>
      <c r="KPJ39" s="119"/>
      <c r="KPK39" s="119"/>
      <c r="KPL39" s="119"/>
      <c r="KPM39" s="119"/>
      <c r="KPN39" s="119"/>
      <c r="KPO39" s="119"/>
      <c r="KPP39" s="119"/>
      <c r="KPQ39" s="119"/>
      <c r="KPR39" s="119"/>
      <c r="KPS39" s="119"/>
      <c r="KPT39" s="119"/>
      <c r="KPU39" s="119"/>
      <c r="KPV39" s="119"/>
      <c r="KPW39" s="119"/>
      <c r="KPX39" s="119"/>
      <c r="KPY39" s="119"/>
      <c r="KPZ39" s="119"/>
      <c r="KQA39" s="119"/>
      <c r="KQB39" s="119"/>
      <c r="KQC39" s="119"/>
      <c r="KQD39" s="119"/>
      <c r="KQE39" s="119"/>
      <c r="KQF39" s="119"/>
      <c r="KQG39" s="119"/>
      <c r="KQH39" s="119"/>
      <c r="KQI39" s="119"/>
      <c r="KQJ39" s="119"/>
      <c r="KQK39" s="119"/>
      <c r="KQL39" s="119"/>
      <c r="KQM39" s="119"/>
      <c r="KQN39" s="119"/>
      <c r="KQO39" s="119"/>
      <c r="KQP39" s="119"/>
      <c r="KQQ39" s="119"/>
      <c r="KQR39" s="119"/>
      <c r="KQS39" s="119"/>
      <c r="KQT39" s="119"/>
      <c r="KQU39" s="119"/>
      <c r="KQV39" s="119"/>
      <c r="KQW39" s="119"/>
      <c r="KQX39" s="119"/>
      <c r="KQY39" s="119"/>
      <c r="KQZ39" s="119"/>
      <c r="KRA39" s="119"/>
      <c r="KRB39" s="119"/>
      <c r="KRC39" s="119"/>
      <c r="KRD39" s="119"/>
      <c r="KRE39" s="119"/>
      <c r="KRF39" s="119"/>
      <c r="KRG39" s="119"/>
      <c r="KRH39" s="119"/>
      <c r="KRI39" s="119"/>
      <c r="KRJ39" s="119"/>
      <c r="KRK39" s="119"/>
      <c r="KRL39" s="119"/>
      <c r="KRM39" s="119"/>
      <c r="KRN39" s="119"/>
      <c r="KRO39" s="119"/>
      <c r="KRP39" s="119"/>
      <c r="KRQ39" s="119"/>
      <c r="KRR39" s="119"/>
      <c r="KRS39" s="119"/>
      <c r="KRT39" s="119"/>
      <c r="KRU39" s="119"/>
      <c r="KRV39" s="119"/>
      <c r="KRW39" s="119"/>
      <c r="KRX39" s="119"/>
      <c r="KRY39" s="119"/>
      <c r="KRZ39" s="119"/>
      <c r="KSA39" s="119"/>
      <c r="KSB39" s="119"/>
      <c r="KSC39" s="119"/>
      <c r="KSD39" s="119"/>
      <c r="KSE39" s="119"/>
      <c r="KSF39" s="119"/>
      <c r="KSG39" s="119"/>
      <c r="KSH39" s="119"/>
      <c r="KSI39" s="119"/>
      <c r="KSJ39" s="119"/>
      <c r="KSK39" s="119"/>
      <c r="KSL39" s="119"/>
      <c r="KSM39" s="119"/>
      <c r="KSN39" s="119"/>
      <c r="KSO39" s="119"/>
      <c r="KSP39" s="119"/>
      <c r="KSQ39" s="119"/>
      <c r="KSR39" s="119"/>
      <c r="KSS39" s="119"/>
      <c r="KST39" s="119"/>
      <c r="KSU39" s="119"/>
      <c r="KSV39" s="119"/>
      <c r="KSW39" s="119"/>
      <c r="KSX39" s="119"/>
      <c r="KSY39" s="119"/>
      <c r="KSZ39" s="119"/>
      <c r="KTA39" s="119"/>
      <c r="KTB39" s="119"/>
      <c r="KTC39" s="119"/>
      <c r="KTD39" s="119"/>
      <c r="KTE39" s="119"/>
      <c r="KTF39" s="119"/>
      <c r="KTG39" s="119"/>
      <c r="KTH39" s="119"/>
      <c r="KTI39" s="119"/>
      <c r="KTJ39" s="119"/>
      <c r="KTK39" s="119"/>
      <c r="KTL39" s="119"/>
      <c r="KTM39" s="119"/>
      <c r="KTN39" s="119"/>
      <c r="KTO39" s="119"/>
      <c r="KTP39" s="119"/>
      <c r="KTQ39" s="119"/>
      <c r="KTR39" s="119"/>
      <c r="KTS39" s="119"/>
      <c r="KTT39" s="119"/>
      <c r="KTU39" s="119"/>
      <c r="KTV39" s="119"/>
      <c r="KTW39" s="119"/>
      <c r="KTX39" s="119"/>
      <c r="KTY39" s="119"/>
      <c r="KTZ39" s="119"/>
      <c r="KUA39" s="119"/>
      <c r="KUB39" s="119"/>
      <c r="KUC39" s="119"/>
      <c r="KUD39" s="119"/>
      <c r="KUE39" s="119"/>
      <c r="KUF39" s="119"/>
      <c r="KUG39" s="119"/>
      <c r="KUH39" s="119"/>
      <c r="KUI39" s="119"/>
      <c r="KUJ39" s="119"/>
      <c r="KUK39" s="119"/>
      <c r="KUL39" s="119"/>
      <c r="KUM39" s="119"/>
      <c r="KUN39" s="119"/>
      <c r="KUO39" s="119"/>
      <c r="KUP39" s="119"/>
      <c r="KUQ39" s="119"/>
      <c r="KUR39" s="119"/>
      <c r="KUS39" s="119"/>
      <c r="KUT39" s="119"/>
      <c r="KUU39" s="119"/>
      <c r="KUV39" s="119"/>
      <c r="KUW39" s="119"/>
      <c r="KUX39" s="119"/>
      <c r="KUY39" s="119"/>
      <c r="KUZ39" s="119"/>
      <c r="KVA39" s="119"/>
      <c r="KVB39" s="119"/>
      <c r="KVC39" s="119"/>
      <c r="KVD39" s="119"/>
      <c r="KVE39" s="119"/>
      <c r="KVF39" s="119"/>
      <c r="KVG39" s="119"/>
      <c r="KVH39" s="119"/>
      <c r="KVI39" s="119"/>
      <c r="KVJ39" s="119"/>
      <c r="KVK39" s="119"/>
      <c r="KVL39" s="119"/>
      <c r="KVM39" s="119"/>
      <c r="KVN39" s="119"/>
      <c r="KVO39" s="119"/>
      <c r="KVP39" s="119"/>
      <c r="KVQ39" s="119"/>
      <c r="KVR39" s="119"/>
      <c r="KVS39" s="119"/>
      <c r="KVT39" s="119"/>
      <c r="KVU39" s="119"/>
      <c r="KVV39" s="119"/>
      <c r="KVW39" s="119"/>
      <c r="KVX39" s="119"/>
      <c r="KVY39" s="119"/>
      <c r="KVZ39" s="119"/>
      <c r="KWA39" s="119"/>
      <c r="KWB39" s="119"/>
      <c r="KWC39" s="119"/>
      <c r="KWD39" s="119"/>
      <c r="KWE39" s="119"/>
      <c r="KWF39" s="119"/>
      <c r="KWG39" s="119"/>
      <c r="KWH39" s="119"/>
      <c r="KWI39" s="119"/>
      <c r="KWJ39" s="119"/>
      <c r="KWK39" s="119"/>
      <c r="KWL39" s="119"/>
      <c r="KWM39" s="119"/>
      <c r="KWN39" s="119"/>
      <c r="KWO39" s="119"/>
      <c r="KWP39" s="119"/>
      <c r="KWQ39" s="119"/>
      <c r="KWR39" s="119"/>
      <c r="KWS39" s="119"/>
      <c r="KWT39" s="119"/>
      <c r="KWU39" s="119"/>
      <c r="KWV39" s="119"/>
      <c r="KWW39" s="119"/>
      <c r="KWX39" s="119"/>
      <c r="KWY39" s="119"/>
      <c r="KWZ39" s="119"/>
      <c r="KXA39" s="119"/>
      <c r="KXB39" s="119"/>
      <c r="KXC39" s="119"/>
      <c r="KXD39" s="119"/>
      <c r="KXE39" s="119"/>
      <c r="KXF39" s="119"/>
      <c r="KXG39" s="119"/>
      <c r="KXH39" s="119"/>
      <c r="KXI39" s="119"/>
      <c r="KXJ39" s="119"/>
      <c r="KXK39" s="119"/>
      <c r="KXL39" s="119"/>
      <c r="KXM39" s="119"/>
      <c r="KXN39" s="119"/>
      <c r="KXO39" s="119"/>
      <c r="KXP39" s="119"/>
      <c r="KXQ39" s="119"/>
      <c r="KXR39" s="119"/>
      <c r="KXS39" s="119"/>
      <c r="KXT39" s="119"/>
      <c r="KXU39" s="119"/>
      <c r="KXV39" s="119"/>
      <c r="KXW39" s="119"/>
      <c r="KXX39" s="119"/>
      <c r="KXY39" s="119"/>
      <c r="KXZ39" s="119"/>
      <c r="KYA39" s="119"/>
      <c r="KYB39" s="119"/>
      <c r="KYC39" s="119"/>
      <c r="KYD39" s="119"/>
      <c r="KYE39" s="119"/>
      <c r="KYF39" s="119"/>
      <c r="KYG39" s="119"/>
      <c r="KYH39" s="119"/>
      <c r="KYI39" s="119"/>
      <c r="KYJ39" s="119"/>
      <c r="KYK39" s="119"/>
      <c r="KYL39" s="119"/>
      <c r="KYM39" s="119"/>
      <c r="KYN39" s="119"/>
      <c r="KYO39" s="119"/>
      <c r="KYP39" s="119"/>
      <c r="KYQ39" s="119"/>
      <c r="KYR39" s="119"/>
      <c r="KYS39" s="119"/>
      <c r="KYT39" s="119"/>
      <c r="KYU39" s="119"/>
      <c r="KYV39" s="119"/>
      <c r="KYW39" s="119"/>
      <c r="KYX39" s="119"/>
      <c r="KYY39" s="119"/>
      <c r="KYZ39" s="119"/>
      <c r="KZA39" s="119"/>
      <c r="KZB39" s="119"/>
      <c r="KZC39" s="119"/>
      <c r="KZD39" s="119"/>
      <c r="KZE39" s="119"/>
      <c r="KZF39" s="119"/>
      <c r="KZG39" s="119"/>
      <c r="KZH39" s="119"/>
      <c r="KZI39" s="119"/>
      <c r="KZJ39" s="119"/>
      <c r="KZK39" s="119"/>
      <c r="KZL39" s="119"/>
      <c r="KZM39" s="119"/>
      <c r="KZN39" s="119"/>
      <c r="KZO39" s="119"/>
      <c r="KZP39" s="119"/>
      <c r="KZQ39" s="119"/>
      <c r="KZR39" s="119"/>
      <c r="KZS39" s="119"/>
      <c r="KZT39" s="119"/>
      <c r="KZU39" s="119"/>
      <c r="KZV39" s="119"/>
      <c r="KZW39" s="119"/>
      <c r="KZX39" s="119"/>
      <c r="KZY39" s="119"/>
      <c r="KZZ39" s="119"/>
      <c r="LAA39" s="119"/>
      <c r="LAB39" s="119"/>
      <c r="LAC39" s="119"/>
      <c r="LAD39" s="119"/>
      <c r="LAE39" s="119"/>
      <c r="LAF39" s="119"/>
      <c r="LAG39" s="119"/>
      <c r="LAH39" s="119"/>
      <c r="LAI39" s="119"/>
      <c r="LAJ39" s="119"/>
      <c r="LAK39" s="119"/>
      <c r="LAL39" s="119"/>
      <c r="LAM39" s="119"/>
      <c r="LAN39" s="119"/>
      <c r="LAO39" s="119"/>
      <c r="LAP39" s="119"/>
      <c r="LAQ39" s="119"/>
      <c r="LAR39" s="119"/>
      <c r="LAS39" s="119"/>
      <c r="LAT39" s="119"/>
      <c r="LAU39" s="119"/>
      <c r="LAV39" s="119"/>
      <c r="LAW39" s="119"/>
      <c r="LAX39" s="119"/>
      <c r="LAY39" s="119"/>
      <c r="LAZ39" s="119"/>
      <c r="LBA39" s="119"/>
      <c r="LBB39" s="119"/>
      <c r="LBC39" s="119"/>
      <c r="LBD39" s="119"/>
      <c r="LBE39" s="119"/>
      <c r="LBF39" s="119"/>
      <c r="LBG39" s="119"/>
      <c r="LBH39" s="119"/>
      <c r="LBI39" s="119"/>
      <c r="LBJ39" s="119"/>
      <c r="LBK39" s="119"/>
      <c r="LBL39" s="119"/>
      <c r="LBM39" s="119"/>
      <c r="LBN39" s="119"/>
      <c r="LBO39" s="119"/>
      <c r="LBP39" s="119"/>
      <c r="LBQ39" s="119"/>
      <c r="LBR39" s="119"/>
      <c r="LBS39" s="119"/>
      <c r="LBT39" s="119"/>
      <c r="LBU39" s="119"/>
      <c r="LBV39" s="119"/>
      <c r="LBW39" s="119"/>
      <c r="LBX39" s="119"/>
      <c r="LBY39" s="119"/>
      <c r="LBZ39" s="119"/>
      <c r="LCA39" s="119"/>
      <c r="LCB39" s="119"/>
      <c r="LCC39" s="119"/>
      <c r="LCD39" s="119"/>
      <c r="LCE39" s="119"/>
      <c r="LCF39" s="119"/>
      <c r="LCG39" s="119"/>
      <c r="LCH39" s="119"/>
      <c r="LCI39" s="119"/>
      <c r="LCJ39" s="119"/>
      <c r="LCK39" s="119"/>
      <c r="LCL39" s="119"/>
      <c r="LCM39" s="119"/>
      <c r="LCN39" s="119"/>
      <c r="LCO39" s="119"/>
      <c r="LCP39" s="119"/>
      <c r="LCQ39" s="119"/>
      <c r="LCR39" s="119"/>
      <c r="LCS39" s="119"/>
      <c r="LCT39" s="119"/>
      <c r="LCU39" s="119"/>
      <c r="LCV39" s="119"/>
      <c r="LCW39" s="119"/>
      <c r="LCX39" s="119"/>
      <c r="LCY39" s="119"/>
      <c r="LCZ39" s="119"/>
      <c r="LDA39" s="119"/>
      <c r="LDB39" s="119"/>
      <c r="LDC39" s="119"/>
      <c r="LDD39" s="119"/>
      <c r="LDE39" s="119"/>
      <c r="LDF39" s="119"/>
      <c r="LDG39" s="119"/>
      <c r="LDH39" s="119"/>
      <c r="LDI39" s="119"/>
      <c r="LDJ39" s="119"/>
      <c r="LDK39" s="119"/>
      <c r="LDL39" s="119"/>
      <c r="LDM39" s="119"/>
      <c r="LDN39" s="119"/>
      <c r="LDO39" s="119"/>
      <c r="LDP39" s="119"/>
      <c r="LDQ39" s="119"/>
      <c r="LDR39" s="119"/>
      <c r="LDS39" s="119"/>
      <c r="LDT39" s="119"/>
      <c r="LDU39" s="119"/>
      <c r="LDV39" s="119"/>
      <c r="LDW39" s="119"/>
      <c r="LDX39" s="119"/>
      <c r="LDY39" s="119"/>
      <c r="LDZ39" s="119"/>
      <c r="LEA39" s="119"/>
      <c r="LEB39" s="119"/>
      <c r="LEC39" s="119"/>
      <c r="LED39" s="119"/>
      <c r="LEE39" s="119"/>
      <c r="LEF39" s="119"/>
      <c r="LEG39" s="119"/>
      <c r="LEH39" s="119"/>
      <c r="LEI39" s="119"/>
      <c r="LEJ39" s="119"/>
      <c r="LEK39" s="119"/>
      <c r="LEL39" s="119"/>
      <c r="LEM39" s="119"/>
      <c r="LEN39" s="119"/>
      <c r="LEO39" s="119"/>
      <c r="LEP39" s="119"/>
      <c r="LEQ39" s="119"/>
      <c r="LER39" s="119"/>
      <c r="LES39" s="119"/>
      <c r="LET39" s="119"/>
      <c r="LEU39" s="119"/>
      <c r="LEV39" s="119"/>
      <c r="LEW39" s="119"/>
      <c r="LEX39" s="119"/>
      <c r="LEY39" s="119"/>
      <c r="LEZ39" s="119"/>
      <c r="LFA39" s="119"/>
      <c r="LFB39" s="119"/>
      <c r="LFC39" s="119"/>
      <c r="LFD39" s="119"/>
      <c r="LFE39" s="119"/>
      <c r="LFF39" s="119"/>
      <c r="LFG39" s="119"/>
      <c r="LFH39" s="119"/>
      <c r="LFI39" s="119"/>
      <c r="LFJ39" s="119"/>
      <c r="LFK39" s="119"/>
      <c r="LFL39" s="119"/>
      <c r="LFM39" s="119"/>
      <c r="LFN39" s="119"/>
      <c r="LFO39" s="119"/>
      <c r="LFP39" s="119"/>
      <c r="LFQ39" s="119"/>
      <c r="LFR39" s="119"/>
      <c r="LFS39" s="119"/>
      <c r="LFT39" s="119"/>
      <c r="LFU39" s="119"/>
      <c r="LFV39" s="119"/>
      <c r="LFW39" s="119"/>
      <c r="LFX39" s="119"/>
      <c r="LFY39" s="119"/>
      <c r="LFZ39" s="119"/>
      <c r="LGA39" s="119"/>
      <c r="LGB39" s="119"/>
      <c r="LGC39" s="119"/>
      <c r="LGD39" s="119"/>
      <c r="LGE39" s="119"/>
      <c r="LGF39" s="119"/>
      <c r="LGG39" s="119"/>
      <c r="LGH39" s="119"/>
      <c r="LGI39" s="119"/>
      <c r="LGJ39" s="119"/>
      <c r="LGK39" s="119"/>
      <c r="LGL39" s="119"/>
      <c r="LGM39" s="119"/>
      <c r="LGN39" s="119"/>
      <c r="LGO39" s="119"/>
      <c r="LGP39" s="119"/>
      <c r="LGQ39" s="119"/>
      <c r="LGR39" s="119"/>
      <c r="LGS39" s="119"/>
      <c r="LGT39" s="119"/>
      <c r="LGU39" s="119"/>
      <c r="LGV39" s="119"/>
      <c r="LGW39" s="119"/>
      <c r="LGX39" s="119"/>
      <c r="LGY39" s="119"/>
      <c r="LGZ39" s="119"/>
      <c r="LHA39" s="119"/>
      <c r="LHB39" s="119"/>
      <c r="LHC39" s="119"/>
      <c r="LHD39" s="119"/>
      <c r="LHE39" s="119"/>
      <c r="LHF39" s="119"/>
      <c r="LHG39" s="119"/>
      <c r="LHH39" s="119"/>
      <c r="LHI39" s="119"/>
      <c r="LHJ39" s="119"/>
      <c r="LHK39" s="119"/>
      <c r="LHL39" s="119"/>
      <c r="LHM39" s="119"/>
      <c r="LHN39" s="119"/>
      <c r="LHO39" s="119"/>
      <c r="LHP39" s="119"/>
      <c r="LHQ39" s="119"/>
      <c r="LHR39" s="119"/>
      <c r="LHS39" s="119"/>
      <c r="LHT39" s="119"/>
      <c r="LHU39" s="119"/>
      <c r="LHV39" s="119"/>
      <c r="LHW39" s="119"/>
      <c r="LHX39" s="119"/>
      <c r="LHY39" s="119"/>
      <c r="LHZ39" s="119"/>
      <c r="LIA39" s="119"/>
      <c r="LIB39" s="119"/>
      <c r="LIC39" s="119"/>
      <c r="LID39" s="119"/>
      <c r="LIE39" s="119"/>
      <c r="LIF39" s="119"/>
      <c r="LIG39" s="119"/>
      <c r="LIH39" s="119"/>
      <c r="LII39" s="119"/>
      <c r="LIJ39" s="119"/>
      <c r="LIK39" s="119"/>
      <c r="LIL39" s="119"/>
      <c r="LIM39" s="119"/>
      <c r="LIN39" s="119"/>
      <c r="LIO39" s="119"/>
      <c r="LIP39" s="119"/>
      <c r="LIQ39" s="119"/>
      <c r="LIR39" s="119"/>
      <c r="LIS39" s="119"/>
      <c r="LIT39" s="119"/>
      <c r="LIU39" s="119"/>
      <c r="LIV39" s="119"/>
      <c r="LIW39" s="119"/>
      <c r="LIX39" s="119"/>
      <c r="LIY39" s="119"/>
      <c r="LIZ39" s="119"/>
      <c r="LJA39" s="119"/>
      <c r="LJB39" s="119"/>
      <c r="LJC39" s="119"/>
      <c r="LJD39" s="119"/>
      <c r="LJE39" s="119"/>
      <c r="LJF39" s="119"/>
      <c r="LJG39" s="119"/>
      <c r="LJH39" s="119"/>
      <c r="LJI39" s="119"/>
      <c r="LJJ39" s="119"/>
      <c r="LJK39" s="119"/>
      <c r="LJL39" s="119"/>
      <c r="LJM39" s="119"/>
      <c r="LJN39" s="119"/>
      <c r="LJO39" s="119"/>
      <c r="LJP39" s="119"/>
      <c r="LJQ39" s="119"/>
      <c r="LJR39" s="119"/>
      <c r="LJS39" s="119"/>
      <c r="LJT39" s="119"/>
      <c r="LJU39" s="119"/>
      <c r="LJV39" s="119"/>
      <c r="LJW39" s="119"/>
      <c r="LJX39" s="119"/>
      <c r="LJY39" s="119"/>
      <c r="LJZ39" s="119"/>
      <c r="LKA39" s="119"/>
      <c r="LKB39" s="119"/>
      <c r="LKC39" s="119"/>
      <c r="LKD39" s="119"/>
      <c r="LKE39" s="119"/>
      <c r="LKF39" s="119"/>
      <c r="LKG39" s="119"/>
      <c r="LKH39" s="119"/>
      <c r="LKI39" s="119"/>
      <c r="LKJ39" s="119"/>
      <c r="LKK39" s="119"/>
      <c r="LKL39" s="119"/>
      <c r="LKM39" s="119"/>
      <c r="LKN39" s="119"/>
      <c r="LKO39" s="119"/>
      <c r="LKP39" s="119"/>
      <c r="LKQ39" s="119"/>
      <c r="LKR39" s="119"/>
      <c r="LKS39" s="119"/>
      <c r="LKT39" s="119"/>
      <c r="LKU39" s="119"/>
      <c r="LKV39" s="119"/>
      <c r="LKW39" s="119"/>
      <c r="LKX39" s="119"/>
      <c r="LKY39" s="119"/>
      <c r="LKZ39" s="119"/>
      <c r="LLA39" s="119"/>
      <c r="LLB39" s="119"/>
      <c r="LLC39" s="119"/>
      <c r="LLD39" s="119"/>
      <c r="LLE39" s="119"/>
      <c r="LLF39" s="119"/>
      <c r="LLG39" s="119"/>
      <c r="LLH39" s="119"/>
      <c r="LLI39" s="119"/>
      <c r="LLJ39" s="119"/>
      <c r="LLK39" s="119"/>
      <c r="LLL39" s="119"/>
      <c r="LLM39" s="119"/>
      <c r="LLN39" s="119"/>
      <c r="LLO39" s="119"/>
      <c r="LLP39" s="119"/>
      <c r="LLQ39" s="119"/>
      <c r="LLR39" s="119"/>
      <c r="LLS39" s="119"/>
      <c r="LLT39" s="119"/>
      <c r="LLU39" s="119"/>
      <c r="LLV39" s="119"/>
      <c r="LLW39" s="119"/>
      <c r="LLX39" s="119"/>
      <c r="LLY39" s="119"/>
      <c r="LLZ39" s="119"/>
      <c r="LMA39" s="119"/>
      <c r="LMB39" s="119"/>
      <c r="LMC39" s="119"/>
      <c r="LMD39" s="119"/>
      <c r="LME39" s="119"/>
      <c r="LMF39" s="119"/>
      <c r="LMG39" s="119"/>
      <c r="LMH39" s="119"/>
      <c r="LMI39" s="119"/>
      <c r="LMJ39" s="119"/>
      <c r="LMK39" s="119"/>
      <c r="LML39" s="119"/>
      <c r="LMM39" s="119"/>
      <c r="LMN39" s="119"/>
      <c r="LMO39" s="119"/>
      <c r="LMP39" s="119"/>
      <c r="LMQ39" s="119"/>
      <c r="LMR39" s="119"/>
      <c r="LMS39" s="119"/>
      <c r="LMT39" s="119"/>
      <c r="LMU39" s="119"/>
      <c r="LMV39" s="119"/>
      <c r="LMW39" s="119"/>
      <c r="LMX39" s="119"/>
      <c r="LMY39" s="119"/>
      <c r="LMZ39" s="119"/>
      <c r="LNA39" s="119"/>
      <c r="LNB39" s="119"/>
      <c r="LNC39" s="119"/>
      <c r="LND39" s="119"/>
      <c r="LNE39" s="119"/>
      <c r="LNF39" s="119"/>
      <c r="LNG39" s="119"/>
      <c r="LNH39" s="119"/>
      <c r="LNI39" s="119"/>
      <c r="LNJ39" s="119"/>
      <c r="LNK39" s="119"/>
      <c r="LNL39" s="119"/>
      <c r="LNM39" s="119"/>
      <c r="LNN39" s="119"/>
      <c r="LNO39" s="119"/>
      <c r="LNP39" s="119"/>
      <c r="LNQ39" s="119"/>
      <c r="LNR39" s="119"/>
      <c r="LNS39" s="119"/>
      <c r="LNT39" s="119"/>
      <c r="LNU39" s="119"/>
      <c r="LNV39" s="119"/>
      <c r="LNW39" s="119"/>
      <c r="LNX39" s="119"/>
      <c r="LNY39" s="119"/>
      <c r="LNZ39" s="119"/>
      <c r="LOA39" s="119"/>
      <c r="LOB39" s="119"/>
      <c r="LOC39" s="119"/>
      <c r="LOD39" s="119"/>
      <c r="LOE39" s="119"/>
      <c r="LOF39" s="119"/>
      <c r="LOG39" s="119"/>
      <c r="LOH39" s="119"/>
      <c r="LOI39" s="119"/>
      <c r="LOJ39" s="119"/>
      <c r="LOK39" s="119"/>
      <c r="LOL39" s="119"/>
      <c r="LOM39" s="119"/>
      <c r="LON39" s="119"/>
      <c r="LOO39" s="119"/>
      <c r="LOP39" s="119"/>
      <c r="LOQ39" s="119"/>
      <c r="LOR39" s="119"/>
      <c r="LOS39" s="119"/>
      <c r="LOT39" s="119"/>
      <c r="LOU39" s="119"/>
      <c r="LOV39" s="119"/>
      <c r="LOW39" s="119"/>
      <c r="LOX39" s="119"/>
      <c r="LOY39" s="119"/>
      <c r="LOZ39" s="119"/>
      <c r="LPA39" s="119"/>
      <c r="LPB39" s="119"/>
      <c r="LPC39" s="119"/>
      <c r="LPD39" s="119"/>
      <c r="LPE39" s="119"/>
      <c r="LPF39" s="119"/>
      <c r="LPG39" s="119"/>
      <c r="LPH39" s="119"/>
      <c r="LPI39" s="119"/>
      <c r="LPJ39" s="119"/>
      <c r="LPK39" s="119"/>
      <c r="LPL39" s="119"/>
      <c r="LPM39" s="119"/>
      <c r="LPN39" s="119"/>
      <c r="LPO39" s="119"/>
      <c r="LPP39" s="119"/>
      <c r="LPQ39" s="119"/>
      <c r="LPR39" s="119"/>
      <c r="LPS39" s="119"/>
      <c r="LPT39" s="119"/>
      <c r="LPU39" s="119"/>
      <c r="LPV39" s="119"/>
      <c r="LPW39" s="119"/>
      <c r="LPX39" s="119"/>
      <c r="LPY39" s="119"/>
      <c r="LPZ39" s="119"/>
      <c r="LQA39" s="119"/>
      <c r="LQB39" s="119"/>
      <c r="LQC39" s="119"/>
      <c r="LQD39" s="119"/>
      <c r="LQE39" s="119"/>
      <c r="LQF39" s="119"/>
      <c r="LQG39" s="119"/>
      <c r="LQH39" s="119"/>
      <c r="LQI39" s="119"/>
      <c r="LQJ39" s="119"/>
      <c r="LQK39" s="119"/>
      <c r="LQL39" s="119"/>
      <c r="LQM39" s="119"/>
      <c r="LQN39" s="119"/>
      <c r="LQO39" s="119"/>
      <c r="LQP39" s="119"/>
      <c r="LQQ39" s="119"/>
      <c r="LQR39" s="119"/>
      <c r="LQS39" s="119"/>
      <c r="LQT39" s="119"/>
      <c r="LQU39" s="119"/>
      <c r="LQV39" s="119"/>
      <c r="LQW39" s="119"/>
      <c r="LQX39" s="119"/>
      <c r="LQY39" s="119"/>
      <c r="LQZ39" s="119"/>
      <c r="LRA39" s="119"/>
      <c r="LRB39" s="119"/>
      <c r="LRC39" s="119"/>
      <c r="LRD39" s="119"/>
      <c r="LRE39" s="119"/>
      <c r="LRF39" s="119"/>
      <c r="LRG39" s="119"/>
      <c r="LRH39" s="119"/>
      <c r="LRI39" s="119"/>
      <c r="LRJ39" s="119"/>
      <c r="LRK39" s="119"/>
      <c r="LRL39" s="119"/>
      <c r="LRM39" s="119"/>
      <c r="LRN39" s="119"/>
      <c r="LRO39" s="119"/>
      <c r="LRP39" s="119"/>
      <c r="LRQ39" s="119"/>
      <c r="LRR39" s="119"/>
      <c r="LRS39" s="119"/>
      <c r="LRT39" s="119"/>
      <c r="LRU39" s="119"/>
      <c r="LRV39" s="119"/>
      <c r="LRW39" s="119"/>
      <c r="LRX39" s="119"/>
      <c r="LRY39" s="119"/>
      <c r="LRZ39" s="119"/>
      <c r="LSA39" s="119"/>
      <c r="LSB39" s="119"/>
      <c r="LSC39" s="119"/>
      <c r="LSD39" s="119"/>
      <c r="LSE39" s="119"/>
      <c r="LSF39" s="119"/>
      <c r="LSG39" s="119"/>
      <c r="LSH39" s="119"/>
      <c r="LSI39" s="119"/>
      <c r="LSJ39" s="119"/>
      <c r="LSK39" s="119"/>
      <c r="LSL39" s="119"/>
      <c r="LSM39" s="119"/>
      <c r="LSN39" s="119"/>
      <c r="LSO39" s="119"/>
      <c r="LSP39" s="119"/>
      <c r="LSQ39" s="119"/>
      <c r="LSR39" s="119"/>
      <c r="LSS39" s="119"/>
      <c r="LST39" s="119"/>
      <c r="LSU39" s="119"/>
      <c r="LSV39" s="119"/>
      <c r="LSW39" s="119"/>
      <c r="LSX39" s="119"/>
      <c r="LSY39" s="119"/>
      <c r="LSZ39" s="119"/>
      <c r="LTA39" s="119"/>
      <c r="LTB39" s="119"/>
      <c r="LTC39" s="119"/>
      <c r="LTD39" s="119"/>
      <c r="LTE39" s="119"/>
      <c r="LTF39" s="119"/>
      <c r="LTG39" s="119"/>
      <c r="LTH39" s="119"/>
      <c r="LTI39" s="119"/>
      <c r="LTJ39" s="119"/>
      <c r="LTK39" s="119"/>
      <c r="LTL39" s="119"/>
      <c r="LTM39" s="119"/>
      <c r="LTN39" s="119"/>
      <c r="LTO39" s="119"/>
      <c r="LTP39" s="119"/>
      <c r="LTQ39" s="119"/>
      <c r="LTR39" s="119"/>
      <c r="LTS39" s="119"/>
      <c r="LTT39" s="119"/>
      <c r="LTU39" s="119"/>
      <c r="LTV39" s="119"/>
      <c r="LTW39" s="119"/>
      <c r="LTX39" s="119"/>
      <c r="LTY39" s="119"/>
      <c r="LTZ39" s="119"/>
      <c r="LUA39" s="119"/>
      <c r="LUB39" s="119"/>
      <c r="LUC39" s="119"/>
      <c r="LUD39" s="119"/>
      <c r="LUE39" s="119"/>
      <c r="LUF39" s="119"/>
      <c r="LUG39" s="119"/>
      <c r="LUH39" s="119"/>
      <c r="LUI39" s="119"/>
      <c r="LUJ39" s="119"/>
      <c r="LUK39" s="119"/>
      <c r="LUL39" s="119"/>
      <c r="LUM39" s="119"/>
      <c r="LUN39" s="119"/>
      <c r="LUO39" s="119"/>
      <c r="LUP39" s="119"/>
      <c r="LUQ39" s="119"/>
      <c r="LUR39" s="119"/>
      <c r="LUS39" s="119"/>
      <c r="LUT39" s="119"/>
      <c r="LUU39" s="119"/>
      <c r="LUV39" s="119"/>
      <c r="LUW39" s="119"/>
      <c r="LUX39" s="119"/>
      <c r="LUY39" s="119"/>
      <c r="LUZ39" s="119"/>
      <c r="LVA39" s="119"/>
      <c r="LVB39" s="119"/>
      <c r="LVC39" s="119"/>
      <c r="LVD39" s="119"/>
      <c r="LVE39" s="119"/>
      <c r="LVF39" s="119"/>
      <c r="LVG39" s="119"/>
      <c r="LVH39" s="119"/>
      <c r="LVI39" s="119"/>
      <c r="LVJ39" s="119"/>
      <c r="LVK39" s="119"/>
      <c r="LVL39" s="119"/>
      <c r="LVM39" s="119"/>
      <c r="LVN39" s="119"/>
      <c r="LVO39" s="119"/>
      <c r="LVP39" s="119"/>
      <c r="LVQ39" s="119"/>
      <c r="LVR39" s="119"/>
      <c r="LVS39" s="119"/>
      <c r="LVT39" s="119"/>
      <c r="LVU39" s="119"/>
      <c r="LVV39" s="119"/>
      <c r="LVW39" s="119"/>
      <c r="LVX39" s="119"/>
      <c r="LVY39" s="119"/>
      <c r="LVZ39" s="119"/>
      <c r="LWA39" s="119"/>
      <c r="LWB39" s="119"/>
      <c r="LWC39" s="119"/>
      <c r="LWD39" s="119"/>
      <c r="LWE39" s="119"/>
      <c r="LWF39" s="119"/>
      <c r="LWG39" s="119"/>
      <c r="LWH39" s="119"/>
      <c r="LWI39" s="119"/>
      <c r="LWJ39" s="119"/>
      <c r="LWK39" s="119"/>
      <c r="LWL39" s="119"/>
      <c r="LWM39" s="119"/>
      <c r="LWN39" s="119"/>
      <c r="LWO39" s="119"/>
      <c r="LWP39" s="119"/>
      <c r="LWQ39" s="119"/>
      <c r="LWR39" s="119"/>
      <c r="LWS39" s="119"/>
      <c r="LWT39" s="119"/>
      <c r="LWU39" s="119"/>
      <c r="LWV39" s="119"/>
      <c r="LWW39" s="119"/>
      <c r="LWX39" s="119"/>
      <c r="LWY39" s="119"/>
      <c r="LWZ39" s="119"/>
      <c r="LXA39" s="119"/>
      <c r="LXB39" s="119"/>
      <c r="LXC39" s="119"/>
      <c r="LXD39" s="119"/>
      <c r="LXE39" s="119"/>
      <c r="LXF39" s="119"/>
      <c r="LXG39" s="119"/>
      <c r="LXH39" s="119"/>
      <c r="LXI39" s="119"/>
      <c r="LXJ39" s="119"/>
      <c r="LXK39" s="119"/>
      <c r="LXL39" s="119"/>
      <c r="LXM39" s="119"/>
      <c r="LXN39" s="119"/>
      <c r="LXO39" s="119"/>
      <c r="LXP39" s="119"/>
      <c r="LXQ39" s="119"/>
      <c r="LXR39" s="119"/>
      <c r="LXS39" s="119"/>
      <c r="LXT39" s="119"/>
      <c r="LXU39" s="119"/>
      <c r="LXV39" s="119"/>
      <c r="LXW39" s="119"/>
      <c r="LXX39" s="119"/>
      <c r="LXY39" s="119"/>
      <c r="LXZ39" s="119"/>
      <c r="LYA39" s="119"/>
      <c r="LYB39" s="119"/>
      <c r="LYC39" s="119"/>
      <c r="LYD39" s="119"/>
      <c r="LYE39" s="119"/>
      <c r="LYF39" s="119"/>
      <c r="LYG39" s="119"/>
      <c r="LYH39" s="119"/>
      <c r="LYI39" s="119"/>
      <c r="LYJ39" s="119"/>
      <c r="LYK39" s="119"/>
      <c r="LYL39" s="119"/>
      <c r="LYM39" s="119"/>
      <c r="LYN39" s="119"/>
      <c r="LYO39" s="119"/>
      <c r="LYP39" s="119"/>
      <c r="LYQ39" s="119"/>
      <c r="LYR39" s="119"/>
      <c r="LYS39" s="119"/>
      <c r="LYT39" s="119"/>
      <c r="LYU39" s="119"/>
      <c r="LYV39" s="119"/>
      <c r="LYW39" s="119"/>
      <c r="LYX39" s="119"/>
      <c r="LYY39" s="119"/>
      <c r="LYZ39" s="119"/>
      <c r="LZA39" s="119"/>
      <c r="LZB39" s="119"/>
      <c r="LZC39" s="119"/>
      <c r="LZD39" s="119"/>
      <c r="LZE39" s="119"/>
      <c r="LZF39" s="119"/>
      <c r="LZG39" s="119"/>
      <c r="LZH39" s="119"/>
      <c r="LZI39" s="119"/>
      <c r="LZJ39" s="119"/>
      <c r="LZK39" s="119"/>
      <c r="LZL39" s="119"/>
      <c r="LZM39" s="119"/>
      <c r="LZN39" s="119"/>
      <c r="LZO39" s="119"/>
      <c r="LZP39" s="119"/>
      <c r="LZQ39" s="119"/>
      <c r="LZR39" s="119"/>
      <c r="LZS39" s="119"/>
      <c r="LZT39" s="119"/>
      <c r="LZU39" s="119"/>
      <c r="LZV39" s="119"/>
      <c r="LZW39" s="119"/>
      <c r="LZX39" s="119"/>
      <c r="LZY39" s="119"/>
      <c r="LZZ39" s="119"/>
      <c r="MAA39" s="119"/>
      <c r="MAB39" s="119"/>
      <c r="MAC39" s="119"/>
      <c r="MAD39" s="119"/>
      <c r="MAE39" s="119"/>
      <c r="MAF39" s="119"/>
      <c r="MAG39" s="119"/>
      <c r="MAH39" s="119"/>
      <c r="MAI39" s="119"/>
      <c r="MAJ39" s="119"/>
      <c r="MAK39" s="119"/>
      <c r="MAL39" s="119"/>
      <c r="MAM39" s="119"/>
      <c r="MAN39" s="119"/>
      <c r="MAO39" s="119"/>
      <c r="MAP39" s="119"/>
      <c r="MAQ39" s="119"/>
      <c r="MAR39" s="119"/>
      <c r="MAS39" s="119"/>
      <c r="MAT39" s="119"/>
      <c r="MAU39" s="119"/>
      <c r="MAV39" s="119"/>
      <c r="MAW39" s="119"/>
      <c r="MAX39" s="119"/>
      <c r="MAY39" s="119"/>
      <c r="MAZ39" s="119"/>
      <c r="MBA39" s="119"/>
      <c r="MBB39" s="119"/>
      <c r="MBC39" s="119"/>
      <c r="MBD39" s="119"/>
      <c r="MBE39" s="119"/>
      <c r="MBF39" s="119"/>
      <c r="MBG39" s="119"/>
      <c r="MBH39" s="119"/>
      <c r="MBI39" s="119"/>
      <c r="MBJ39" s="119"/>
      <c r="MBK39" s="119"/>
      <c r="MBL39" s="119"/>
      <c r="MBM39" s="119"/>
      <c r="MBN39" s="119"/>
      <c r="MBO39" s="119"/>
      <c r="MBP39" s="119"/>
      <c r="MBQ39" s="119"/>
      <c r="MBR39" s="119"/>
      <c r="MBS39" s="119"/>
      <c r="MBT39" s="119"/>
      <c r="MBU39" s="119"/>
      <c r="MBV39" s="119"/>
      <c r="MBW39" s="119"/>
      <c r="MBX39" s="119"/>
      <c r="MBY39" s="119"/>
      <c r="MBZ39" s="119"/>
      <c r="MCA39" s="119"/>
      <c r="MCB39" s="119"/>
      <c r="MCC39" s="119"/>
      <c r="MCD39" s="119"/>
      <c r="MCE39" s="119"/>
      <c r="MCF39" s="119"/>
      <c r="MCG39" s="119"/>
      <c r="MCH39" s="119"/>
      <c r="MCI39" s="119"/>
      <c r="MCJ39" s="119"/>
      <c r="MCK39" s="119"/>
      <c r="MCL39" s="119"/>
      <c r="MCM39" s="119"/>
      <c r="MCN39" s="119"/>
      <c r="MCO39" s="119"/>
      <c r="MCP39" s="119"/>
      <c r="MCQ39" s="119"/>
      <c r="MCR39" s="119"/>
      <c r="MCS39" s="119"/>
      <c r="MCT39" s="119"/>
      <c r="MCU39" s="119"/>
      <c r="MCV39" s="119"/>
      <c r="MCW39" s="119"/>
      <c r="MCX39" s="119"/>
      <c r="MCY39" s="119"/>
      <c r="MCZ39" s="119"/>
      <c r="MDA39" s="119"/>
      <c r="MDB39" s="119"/>
      <c r="MDC39" s="119"/>
      <c r="MDD39" s="119"/>
      <c r="MDE39" s="119"/>
      <c r="MDF39" s="119"/>
      <c r="MDG39" s="119"/>
      <c r="MDH39" s="119"/>
      <c r="MDI39" s="119"/>
      <c r="MDJ39" s="119"/>
      <c r="MDK39" s="119"/>
      <c r="MDL39" s="119"/>
      <c r="MDM39" s="119"/>
      <c r="MDN39" s="119"/>
      <c r="MDO39" s="119"/>
      <c r="MDP39" s="119"/>
      <c r="MDQ39" s="119"/>
      <c r="MDR39" s="119"/>
      <c r="MDS39" s="119"/>
      <c r="MDT39" s="119"/>
      <c r="MDU39" s="119"/>
      <c r="MDV39" s="119"/>
      <c r="MDW39" s="119"/>
      <c r="MDX39" s="119"/>
      <c r="MDY39" s="119"/>
      <c r="MDZ39" s="119"/>
      <c r="MEA39" s="119"/>
      <c r="MEB39" s="119"/>
      <c r="MEC39" s="119"/>
      <c r="MED39" s="119"/>
      <c r="MEE39" s="119"/>
      <c r="MEF39" s="119"/>
      <c r="MEG39" s="119"/>
      <c r="MEH39" s="119"/>
      <c r="MEI39" s="119"/>
      <c r="MEJ39" s="119"/>
      <c r="MEK39" s="119"/>
      <c r="MEL39" s="119"/>
      <c r="MEM39" s="119"/>
      <c r="MEN39" s="119"/>
      <c r="MEO39" s="119"/>
      <c r="MEP39" s="119"/>
      <c r="MEQ39" s="119"/>
      <c r="MER39" s="119"/>
      <c r="MES39" s="119"/>
      <c r="MET39" s="119"/>
      <c r="MEU39" s="119"/>
      <c r="MEV39" s="119"/>
      <c r="MEW39" s="119"/>
      <c r="MEX39" s="119"/>
      <c r="MEY39" s="119"/>
      <c r="MEZ39" s="119"/>
      <c r="MFA39" s="119"/>
      <c r="MFB39" s="119"/>
      <c r="MFC39" s="119"/>
      <c r="MFD39" s="119"/>
      <c r="MFE39" s="119"/>
      <c r="MFF39" s="119"/>
      <c r="MFG39" s="119"/>
      <c r="MFH39" s="119"/>
      <c r="MFI39" s="119"/>
      <c r="MFJ39" s="119"/>
      <c r="MFK39" s="119"/>
      <c r="MFL39" s="119"/>
      <c r="MFM39" s="119"/>
      <c r="MFN39" s="119"/>
      <c r="MFO39" s="119"/>
      <c r="MFP39" s="119"/>
      <c r="MFQ39" s="119"/>
      <c r="MFR39" s="119"/>
      <c r="MFS39" s="119"/>
      <c r="MFT39" s="119"/>
      <c r="MFU39" s="119"/>
      <c r="MFV39" s="119"/>
      <c r="MFW39" s="119"/>
      <c r="MFX39" s="119"/>
      <c r="MFY39" s="119"/>
      <c r="MFZ39" s="119"/>
      <c r="MGA39" s="119"/>
      <c r="MGB39" s="119"/>
      <c r="MGC39" s="119"/>
      <c r="MGD39" s="119"/>
      <c r="MGE39" s="119"/>
      <c r="MGF39" s="119"/>
      <c r="MGG39" s="119"/>
      <c r="MGH39" s="119"/>
      <c r="MGI39" s="119"/>
      <c r="MGJ39" s="119"/>
      <c r="MGK39" s="119"/>
      <c r="MGL39" s="119"/>
      <c r="MGM39" s="119"/>
      <c r="MGN39" s="119"/>
      <c r="MGO39" s="119"/>
      <c r="MGP39" s="119"/>
      <c r="MGQ39" s="119"/>
      <c r="MGR39" s="119"/>
      <c r="MGS39" s="119"/>
      <c r="MGT39" s="119"/>
      <c r="MGU39" s="119"/>
      <c r="MGV39" s="119"/>
      <c r="MGW39" s="119"/>
      <c r="MGX39" s="119"/>
      <c r="MGY39" s="119"/>
      <c r="MGZ39" s="119"/>
      <c r="MHA39" s="119"/>
      <c r="MHB39" s="119"/>
      <c r="MHC39" s="119"/>
      <c r="MHD39" s="119"/>
      <c r="MHE39" s="119"/>
      <c r="MHF39" s="119"/>
      <c r="MHG39" s="119"/>
      <c r="MHH39" s="119"/>
      <c r="MHI39" s="119"/>
      <c r="MHJ39" s="119"/>
      <c r="MHK39" s="119"/>
      <c r="MHL39" s="119"/>
      <c r="MHM39" s="119"/>
      <c r="MHN39" s="119"/>
      <c r="MHO39" s="119"/>
      <c r="MHP39" s="119"/>
      <c r="MHQ39" s="119"/>
      <c r="MHR39" s="119"/>
      <c r="MHS39" s="119"/>
      <c r="MHT39" s="119"/>
      <c r="MHU39" s="119"/>
      <c r="MHV39" s="119"/>
      <c r="MHW39" s="119"/>
      <c r="MHX39" s="119"/>
      <c r="MHY39" s="119"/>
      <c r="MHZ39" s="119"/>
      <c r="MIA39" s="119"/>
      <c r="MIB39" s="119"/>
      <c r="MIC39" s="119"/>
      <c r="MID39" s="119"/>
      <c r="MIE39" s="119"/>
      <c r="MIF39" s="119"/>
      <c r="MIG39" s="119"/>
      <c r="MIH39" s="119"/>
      <c r="MII39" s="119"/>
      <c r="MIJ39" s="119"/>
      <c r="MIK39" s="119"/>
      <c r="MIL39" s="119"/>
      <c r="MIM39" s="119"/>
      <c r="MIN39" s="119"/>
      <c r="MIO39" s="119"/>
      <c r="MIP39" s="119"/>
      <c r="MIQ39" s="119"/>
      <c r="MIR39" s="119"/>
      <c r="MIS39" s="119"/>
      <c r="MIT39" s="119"/>
      <c r="MIU39" s="119"/>
      <c r="MIV39" s="119"/>
      <c r="MIW39" s="119"/>
      <c r="MIX39" s="119"/>
      <c r="MIY39" s="119"/>
      <c r="MIZ39" s="119"/>
      <c r="MJA39" s="119"/>
      <c r="MJB39" s="119"/>
      <c r="MJC39" s="119"/>
      <c r="MJD39" s="119"/>
      <c r="MJE39" s="119"/>
      <c r="MJF39" s="119"/>
      <c r="MJG39" s="119"/>
      <c r="MJH39" s="119"/>
      <c r="MJI39" s="119"/>
      <c r="MJJ39" s="119"/>
      <c r="MJK39" s="119"/>
      <c r="MJL39" s="119"/>
      <c r="MJM39" s="119"/>
      <c r="MJN39" s="119"/>
      <c r="MJO39" s="119"/>
      <c r="MJP39" s="119"/>
      <c r="MJQ39" s="119"/>
      <c r="MJR39" s="119"/>
      <c r="MJS39" s="119"/>
      <c r="MJT39" s="119"/>
      <c r="MJU39" s="119"/>
      <c r="MJV39" s="119"/>
      <c r="MJW39" s="119"/>
      <c r="MJX39" s="119"/>
      <c r="MJY39" s="119"/>
      <c r="MJZ39" s="119"/>
      <c r="MKA39" s="119"/>
      <c r="MKB39" s="119"/>
      <c r="MKC39" s="119"/>
      <c r="MKD39" s="119"/>
      <c r="MKE39" s="119"/>
      <c r="MKF39" s="119"/>
      <c r="MKG39" s="119"/>
      <c r="MKH39" s="119"/>
      <c r="MKI39" s="119"/>
      <c r="MKJ39" s="119"/>
      <c r="MKK39" s="119"/>
      <c r="MKL39" s="119"/>
      <c r="MKM39" s="119"/>
      <c r="MKN39" s="119"/>
      <c r="MKO39" s="119"/>
      <c r="MKP39" s="119"/>
      <c r="MKQ39" s="119"/>
      <c r="MKR39" s="119"/>
      <c r="MKS39" s="119"/>
      <c r="MKT39" s="119"/>
      <c r="MKU39" s="119"/>
      <c r="MKV39" s="119"/>
      <c r="MKW39" s="119"/>
      <c r="MKX39" s="119"/>
      <c r="MKY39" s="119"/>
      <c r="MKZ39" s="119"/>
      <c r="MLA39" s="119"/>
      <c r="MLB39" s="119"/>
      <c r="MLC39" s="119"/>
      <c r="MLD39" s="119"/>
      <c r="MLE39" s="119"/>
      <c r="MLF39" s="119"/>
      <c r="MLG39" s="119"/>
      <c r="MLH39" s="119"/>
      <c r="MLI39" s="119"/>
      <c r="MLJ39" s="119"/>
      <c r="MLK39" s="119"/>
      <c r="MLL39" s="119"/>
      <c r="MLM39" s="119"/>
      <c r="MLN39" s="119"/>
      <c r="MLO39" s="119"/>
      <c r="MLP39" s="119"/>
      <c r="MLQ39" s="119"/>
      <c r="MLR39" s="119"/>
      <c r="MLS39" s="119"/>
      <c r="MLT39" s="119"/>
      <c r="MLU39" s="119"/>
      <c r="MLV39" s="119"/>
      <c r="MLW39" s="119"/>
      <c r="MLX39" s="119"/>
      <c r="MLY39" s="119"/>
      <c r="MLZ39" s="119"/>
      <c r="MMA39" s="119"/>
      <c r="MMB39" s="119"/>
      <c r="MMC39" s="119"/>
      <c r="MMD39" s="119"/>
      <c r="MME39" s="119"/>
      <c r="MMF39" s="119"/>
      <c r="MMG39" s="119"/>
      <c r="MMH39" s="119"/>
      <c r="MMI39" s="119"/>
      <c r="MMJ39" s="119"/>
      <c r="MMK39" s="119"/>
      <c r="MML39" s="119"/>
      <c r="MMM39" s="119"/>
      <c r="MMN39" s="119"/>
      <c r="MMO39" s="119"/>
      <c r="MMP39" s="119"/>
      <c r="MMQ39" s="119"/>
      <c r="MMR39" s="119"/>
      <c r="MMS39" s="119"/>
      <c r="MMT39" s="119"/>
      <c r="MMU39" s="119"/>
      <c r="MMV39" s="119"/>
      <c r="MMW39" s="119"/>
      <c r="MMX39" s="119"/>
      <c r="MMY39" s="119"/>
      <c r="MMZ39" s="119"/>
      <c r="MNA39" s="119"/>
      <c r="MNB39" s="119"/>
      <c r="MNC39" s="119"/>
      <c r="MND39" s="119"/>
      <c r="MNE39" s="119"/>
      <c r="MNF39" s="119"/>
      <c r="MNG39" s="119"/>
      <c r="MNH39" s="119"/>
      <c r="MNI39" s="119"/>
      <c r="MNJ39" s="119"/>
      <c r="MNK39" s="119"/>
      <c r="MNL39" s="119"/>
      <c r="MNM39" s="119"/>
      <c r="MNN39" s="119"/>
      <c r="MNO39" s="119"/>
      <c r="MNP39" s="119"/>
      <c r="MNQ39" s="119"/>
      <c r="MNR39" s="119"/>
      <c r="MNS39" s="119"/>
      <c r="MNT39" s="119"/>
      <c r="MNU39" s="119"/>
      <c r="MNV39" s="119"/>
      <c r="MNW39" s="119"/>
      <c r="MNX39" s="119"/>
      <c r="MNY39" s="119"/>
      <c r="MNZ39" s="119"/>
      <c r="MOA39" s="119"/>
      <c r="MOB39" s="119"/>
      <c r="MOC39" s="119"/>
      <c r="MOD39" s="119"/>
      <c r="MOE39" s="119"/>
      <c r="MOF39" s="119"/>
      <c r="MOG39" s="119"/>
      <c r="MOH39" s="119"/>
      <c r="MOI39" s="119"/>
      <c r="MOJ39" s="119"/>
      <c r="MOK39" s="119"/>
      <c r="MOL39" s="119"/>
      <c r="MOM39" s="119"/>
      <c r="MON39" s="119"/>
      <c r="MOO39" s="119"/>
      <c r="MOP39" s="119"/>
      <c r="MOQ39" s="119"/>
      <c r="MOR39" s="119"/>
      <c r="MOS39" s="119"/>
      <c r="MOT39" s="119"/>
      <c r="MOU39" s="119"/>
      <c r="MOV39" s="119"/>
      <c r="MOW39" s="119"/>
      <c r="MOX39" s="119"/>
      <c r="MOY39" s="119"/>
      <c r="MOZ39" s="119"/>
      <c r="MPA39" s="119"/>
      <c r="MPB39" s="119"/>
      <c r="MPC39" s="119"/>
      <c r="MPD39" s="119"/>
      <c r="MPE39" s="119"/>
      <c r="MPF39" s="119"/>
      <c r="MPG39" s="119"/>
      <c r="MPH39" s="119"/>
      <c r="MPI39" s="119"/>
      <c r="MPJ39" s="119"/>
      <c r="MPK39" s="119"/>
      <c r="MPL39" s="119"/>
      <c r="MPM39" s="119"/>
      <c r="MPN39" s="119"/>
      <c r="MPO39" s="119"/>
      <c r="MPP39" s="119"/>
      <c r="MPQ39" s="119"/>
      <c r="MPR39" s="119"/>
      <c r="MPS39" s="119"/>
      <c r="MPT39" s="119"/>
      <c r="MPU39" s="119"/>
      <c r="MPV39" s="119"/>
      <c r="MPW39" s="119"/>
      <c r="MPX39" s="119"/>
      <c r="MPY39" s="119"/>
      <c r="MPZ39" s="119"/>
      <c r="MQA39" s="119"/>
      <c r="MQB39" s="119"/>
      <c r="MQC39" s="119"/>
      <c r="MQD39" s="119"/>
      <c r="MQE39" s="119"/>
      <c r="MQF39" s="119"/>
      <c r="MQG39" s="119"/>
      <c r="MQH39" s="119"/>
      <c r="MQI39" s="119"/>
      <c r="MQJ39" s="119"/>
      <c r="MQK39" s="119"/>
      <c r="MQL39" s="119"/>
      <c r="MQM39" s="119"/>
      <c r="MQN39" s="119"/>
      <c r="MQO39" s="119"/>
      <c r="MQP39" s="119"/>
      <c r="MQQ39" s="119"/>
      <c r="MQR39" s="119"/>
      <c r="MQS39" s="119"/>
      <c r="MQT39" s="119"/>
      <c r="MQU39" s="119"/>
      <c r="MQV39" s="119"/>
      <c r="MQW39" s="119"/>
      <c r="MQX39" s="119"/>
      <c r="MQY39" s="119"/>
      <c r="MQZ39" s="119"/>
      <c r="MRA39" s="119"/>
      <c r="MRB39" s="119"/>
      <c r="MRC39" s="119"/>
      <c r="MRD39" s="119"/>
      <c r="MRE39" s="119"/>
      <c r="MRF39" s="119"/>
      <c r="MRG39" s="119"/>
      <c r="MRH39" s="119"/>
      <c r="MRI39" s="119"/>
      <c r="MRJ39" s="119"/>
      <c r="MRK39" s="119"/>
      <c r="MRL39" s="119"/>
      <c r="MRM39" s="119"/>
      <c r="MRN39" s="119"/>
      <c r="MRO39" s="119"/>
      <c r="MRP39" s="119"/>
      <c r="MRQ39" s="119"/>
      <c r="MRR39" s="119"/>
      <c r="MRS39" s="119"/>
      <c r="MRT39" s="119"/>
      <c r="MRU39" s="119"/>
      <c r="MRV39" s="119"/>
      <c r="MRW39" s="119"/>
      <c r="MRX39" s="119"/>
      <c r="MRY39" s="119"/>
      <c r="MRZ39" s="119"/>
      <c r="MSA39" s="119"/>
      <c r="MSB39" s="119"/>
      <c r="MSC39" s="119"/>
      <c r="MSD39" s="119"/>
      <c r="MSE39" s="119"/>
      <c r="MSF39" s="119"/>
      <c r="MSG39" s="119"/>
      <c r="MSH39" s="119"/>
      <c r="MSI39" s="119"/>
      <c r="MSJ39" s="119"/>
      <c r="MSK39" s="119"/>
      <c r="MSL39" s="119"/>
      <c r="MSM39" s="119"/>
      <c r="MSN39" s="119"/>
      <c r="MSO39" s="119"/>
      <c r="MSP39" s="119"/>
      <c r="MSQ39" s="119"/>
      <c r="MSR39" s="119"/>
      <c r="MSS39" s="119"/>
      <c r="MST39" s="119"/>
      <c r="MSU39" s="119"/>
      <c r="MSV39" s="119"/>
      <c r="MSW39" s="119"/>
      <c r="MSX39" s="119"/>
      <c r="MSY39" s="119"/>
      <c r="MSZ39" s="119"/>
      <c r="MTA39" s="119"/>
      <c r="MTB39" s="119"/>
      <c r="MTC39" s="119"/>
      <c r="MTD39" s="119"/>
      <c r="MTE39" s="119"/>
      <c r="MTF39" s="119"/>
      <c r="MTG39" s="119"/>
      <c r="MTH39" s="119"/>
      <c r="MTI39" s="119"/>
      <c r="MTJ39" s="119"/>
      <c r="MTK39" s="119"/>
      <c r="MTL39" s="119"/>
      <c r="MTM39" s="119"/>
      <c r="MTN39" s="119"/>
      <c r="MTO39" s="119"/>
      <c r="MTP39" s="119"/>
      <c r="MTQ39" s="119"/>
      <c r="MTR39" s="119"/>
      <c r="MTS39" s="119"/>
      <c r="MTT39" s="119"/>
      <c r="MTU39" s="119"/>
      <c r="MTV39" s="119"/>
      <c r="MTW39" s="119"/>
      <c r="MTX39" s="119"/>
      <c r="MTY39" s="119"/>
      <c r="MTZ39" s="119"/>
      <c r="MUA39" s="119"/>
      <c r="MUB39" s="119"/>
      <c r="MUC39" s="119"/>
      <c r="MUD39" s="119"/>
      <c r="MUE39" s="119"/>
      <c r="MUF39" s="119"/>
      <c r="MUG39" s="119"/>
      <c r="MUH39" s="119"/>
      <c r="MUI39" s="119"/>
      <c r="MUJ39" s="119"/>
      <c r="MUK39" s="119"/>
      <c r="MUL39" s="119"/>
      <c r="MUM39" s="119"/>
      <c r="MUN39" s="119"/>
      <c r="MUO39" s="119"/>
      <c r="MUP39" s="119"/>
      <c r="MUQ39" s="119"/>
      <c r="MUR39" s="119"/>
      <c r="MUS39" s="119"/>
      <c r="MUT39" s="119"/>
      <c r="MUU39" s="119"/>
      <c r="MUV39" s="119"/>
      <c r="MUW39" s="119"/>
      <c r="MUX39" s="119"/>
      <c r="MUY39" s="119"/>
      <c r="MUZ39" s="119"/>
      <c r="MVA39" s="119"/>
      <c r="MVB39" s="119"/>
      <c r="MVC39" s="119"/>
      <c r="MVD39" s="119"/>
      <c r="MVE39" s="119"/>
      <c r="MVF39" s="119"/>
      <c r="MVG39" s="119"/>
      <c r="MVH39" s="119"/>
      <c r="MVI39" s="119"/>
      <c r="MVJ39" s="119"/>
      <c r="MVK39" s="119"/>
      <c r="MVL39" s="119"/>
      <c r="MVM39" s="119"/>
      <c r="MVN39" s="119"/>
      <c r="MVO39" s="119"/>
      <c r="MVP39" s="119"/>
      <c r="MVQ39" s="119"/>
      <c r="MVR39" s="119"/>
      <c r="MVS39" s="119"/>
      <c r="MVT39" s="119"/>
      <c r="MVU39" s="119"/>
      <c r="MVV39" s="119"/>
      <c r="MVW39" s="119"/>
      <c r="MVX39" s="119"/>
      <c r="MVY39" s="119"/>
      <c r="MVZ39" s="119"/>
      <c r="MWA39" s="119"/>
      <c r="MWB39" s="119"/>
      <c r="MWC39" s="119"/>
      <c r="MWD39" s="119"/>
      <c r="MWE39" s="119"/>
      <c r="MWF39" s="119"/>
      <c r="MWG39" s="119"/>
      <c r="MWH39" s="119"/>
      <c r="MWI39" s="119"/>
      <c r="MWJ39" s="119"/>
      <c r="MWK39" s="119"/>
      <c r="MWL39" s="119"/>
      <c r="MWM39" s="119"/>
      <c r="MWN39" s="119"/>
      <c r="MWO39" s="119"/>
      <c r="MWP39" s="119"/>
      <c r="MWQ39" s="119"/>
      <c r="MWR39" s="119"/>
      <c r="MWS39" s="119"/>
      <c r="MWT39" s="119"/>
      <c r="MWU39" s="119"/>
      <c r="MWV39" s="119"/>
      <c r="MWW39" s="119"/>
      <c r="MWX39" s="119"/>
      <c r="MWY39" s="119"/>
      <c r="MWZ39" s="119"/>
      <c r="MXA39" s="119"/>
      <c r="MXB39" s="119"/>
      <c r="MXC39" s="119"/>
      <c r="MXD39" s="119"/>
      <c r="MXE39" s="119"/>
      <c r="MXF39" s="119"/>
      <c r="MXG39" s="119"/>
      <c r="MXH39" s="119"/>
      <c r="MXI39" s="119"/>
      <c r="MXJ39" s="119"/>
      <c r="MXK39" s="119"/>
      <c r="MXL39" s="119"/>
      <c r="MXM39" s="119"/>
      <c r="MXN39" s="119"/>
      <c r="MXO39" s="119"/>
      <c r="MXP39" s="119"/>
      <c r="MXQ39" s="119"/>
      <c r="MXR39" s="119"/>
      <c r="MXS39" s="119"/>
      <c r="MXT39" s="119"/>
      <c r="MXU39" s="119"/>
      <c r="MXV39" s="119"/>
      <c r="MXW39" s="119"/>
      <c r="MXX39" s="119"/>
      <c r="MXY39" s="119"/>
      <c r="MXZ39" s="119"/>
      <c r="MYA39" s="119"/>
      <c r="MYB39" s="119"/>
      <c r="MYC39" s="119"/>
      <c r="MYD39" s="119"/>
      <c r="MYE39" s="119"/>
      <c r="MYF39" s="119"/>
      <c r="MYG39" s="119"/>
      <c r="MYH39" s="119"/>
      <c r="MYI39" s="119"/>
      <c r="MYJ39" s="119"/>
      <c r="MYK39" s="119"/>
      <c r="MYL39" s="119"/>
      <c r="MYM39" s="119"/>
      <c r="MYN39" s="119"/>
      <c r="MYO39" s="119"/>
      <c r="MYP39" s="119"/>
      <c r="MYQ39" s="119"/>
      <c r="MYR39" s="119"/>
      <c r="MYS39" s="119"/>
      <c r="MYT39" s="119"/>
      <c r="MYU39" s="119"/>
      <c r="MYV39" s="119"/>
      <c r="MYW39" s="119"/>
      <c r="MYX39" s="119"/>
      <c r="MYY39" s="119"/>
      <c r="MYZ39" s="119"/>
      <c r="MZA39" s="119"/>
      <c r="MZB39" s="119"/>
      <c r="MZC39" s="119"/>
      <c r="MZD39" s="119"/>
      <c r="MZE39" s="119"/>
      <c r="MZF39" s="119"/>
      <c r="MZG39" s="119"/>
      <c r="MZH39" s="119"/>
      <c r="MZI39" s="119"/>
      <c r="MZJ39" s="119"/>
      <c r="MZK39" s="119"/>
      <c r="MZL39" s="119"/>
      <c r="MZM39" s="119"/>
      <c r="MZN39" s="119"/>
      <c r="MZO39" s="119"/>
      <c r="MZP39" s="119"/>
      <c r="MZQ39" s="119"/>
      <c r="MZR39" s="119"/>
      <c r="MZS39" s="119"/>
      <c r="MZT39" s="119"/>
      <c r="MZU39" s="119"/>
      <c r="MZV39" s="119"/>
      <c r="MZW39" s="119"/>
      <c r="MZX39" s="119"/>
      <c r="MZY39" s="119"/>
      <c r="MZZ39" s="119"/>
      <c r="NAA39" s="119"/>
      <c r="NAB39" s="119"/>
      <c r="NAC39" s="119"/>
      <c r="NAD39" s="119"/>
      <c r="NAE39" s="119"/>
      <c r="NAF39" s="119"/>
      <c r="NAG39" s="119"/>
      <c r="NAH39" s="119"/>
      <c r="NAI39" s="119"/>
      <c r="NAJ39" s="119"/>
      <c r="NAK39" s="119"/>
      <c r="NAL39" s="119"/>
      <c r="NAM39" s="119"/>
      <c r="NAN39" s="119"/>
      <c r="NAO39" s="119"/>
      <c r="NAP39" s="119"/>
      <c r="NAQ39" s="119"/>
      <c r="NAR39" s="119"/>
      <c r="NAS39" s="119"/>
      <c r="NAT39" s="119"/>
      <c r="NAU39" s="119"/>
      <c r="NAV39" s="119"/>
      <c r="NAW39" s="119"/>
      <c r="NAX39" s="119"/>
      <c r="NAY39" s="119"/>
      <c r="NAZ39" s="119"/>
      <c r="NBA39" s="119"/>
      <c r="NBB39" s="119"/>
      <c r="NBC39" s="119"/>
      <c r="NBD39" s="119"/>
      <c r="NBE39" s="119"/>
      <c r="NBF39" s="119"/>
      <c r="NBG39" s="119"/>
      <c r="NBH39" s="119"/>
      <c r="NBI39" s="119"/>
      <c r="NBJ39" s="119"/>
      <c r="NBK39" s="119"/>
      <c r="NBL39" s="119"/>
      <c r="NBM39" s="119"/>
      <c r="NBN39" s="119"/>
      <c r="NBO39" s="119"/>
      <c r="NBP39" s="119"/>
      <c r="NBQ39" s="119"/>
      <c r="NBR39" s="119"/>
      <c r="NBS39" s="119"/>
      <c r="NBT39" s="119"/>
      <c r="NBU39" s="119"/>
      <c r="NBV39" s="119"/>
      <c r="NBW39" s="119"/>
      <c r="NBX39" s="119"/>
      <c r="NBY39" s="119"/>
      <c r="NBZ39" s="119"/>
      <c r="NCA39" s="119"/>
      <c r="NCB39" s="119"/>
      <c r="NCC39" s="119"/>
      <c r="NCD39" s="119"/>
      <c r="NCE39" s="119"/>
      <c r="NCF39" s="119"/>
      <c r="NCG39" s="119"/>
      <c r="NCH39" s="119"/>
      <c r="NCI39" s="119"/>
      <c r="NCJ39" s="119"/>
      <c r="NCK39" s="119"/>
      <c r="NCL39" s="119"/>
      <c r="NCM39" s="119"/>
      <c r="NCN39" s="119"/>
      <c r="NCO39" s="119"/>
      <c r="NCP39" s="119"/>
      <c r="NCQ39" s="119"/>
      <c r="NCR39" s="119"/>
      <c r="NCS39" s="119"/>
      <c r="NCT39" s="119"/>
      <c r="NCU39" s="119"/>
      <c r="NCV39" s="119"/>
      <c r="NCW39" s="119"/>
      <c r="NCX39" s="119"/>
      <c r="NCY39" s="119"/>
      <c r="NCZ39" s="119"/>
      <c r="NDA39" s="119"/>
      <c r="NDB39" s="119"/>
      <c r="NDC39" s="119"/>
      <c r="NDD39" s="119"/>
      <c r="NDE39" s="119"/>
      <c r="NDF39" s="119"/>
      <c r="NDG39" s="119"/>
      <c r="NDH39" s="119"/>
      <c r="NDI39" s="119"/>
      <c r="NDJ39" s="119"/>
      <c r="NDK39" s="119"/>
      <c r="NDL39" s="119"/>
      <c r="NDM39" s="119"/>
      <c r="NDN39" s="119"/>
      <c r="NDO39" s="119"/>
      <c r="NDP39" s="119"/>
      <c r="NDQ39" s="119"/>
      <c r="NDR39" s="119"/>
      <c r="NDS39" s="119"/>
      <c r="NDT39" s="119"/>
      <c r="NDU39" s="119"/>
      <c r="NDV39" s="119"/>
      <c r="NDW39" s="119"/>
      <c r="NDX39" s="119"/>
      <c r="NDY39" s="119"/>
      <c r="NDZ39" s="119"/>
      <c r="NEA39" s="119"/>
      <c r="NEB39" s="119"/>
      <c r="NEC39" s="119"/>
      <c r="NED39" s="119"/>
      <c r="NEE39" s="119"/>
      <c r="NEF39" s="119"/>
      <c r="NEG39" s="119"/>
      <c r="NEH39" s="119"/>
      <c r="NEI39" s="119"/>
      <c r="NEJ39" s="119"/>
      <c r="NEK39" s="119"/>
      <c r="NEL39" s="119"/>
      <c r="NEM39" s="119"/>
      <c r="NEN39" s="119"/>
      <c r="NEO39" s="119"/>
      <c r="NEP39" s="119"/>
      <c r="NEQ39" s="119"/>
      <c r="NER39" s="119"/>
      <c r="NES39" s="119"/>
      <c r="NET39" s="119"/>
      <c r="NEU39" s="119"/>
      <c r="NEV39" s="119"/>
      <c r="NEW39" s="119"/>
      <c r="NEX39" s="119"/>
      <c r="NEY39" s="119"/>
      <c r="NEZ39" s="119"/>
      <c r="NFA39" s="119"/>
      <c r="NFB39" s="119"/>
      <c r="NFC39" s="119"/>
      <c r="NFD39" s="119"/>
      <c r="NFE39" s="119"/>
      <c r="NFF39" s="119"/>
      <c r="NFG39" s="119"/>
      <c r="NFH39" s="119"/>
      <c r="NFI39" s="119"/>
      <c r="NFJ39" s="119"/>
      <c r="NFK39" s="119"/>
      <c r="NFL39" s="119"/>
      <c r="NFM39" s="119"/>
      <c r="NFN39" s="119"/>
      <c r="NFO39" s="119"/>
      <c r="NFP39" s="119"/>
      <c r="NFQ39" s="119"/>
      <c r="NFR39" s="119"/>
      <c r="NFS39" s="119"/>
      <c r="NFT39" s="119"/>
      <c r="NFU39" s="119"/>
      <c r="NFV39" s="119"/>
      <c r="NFW39" s="119"/>
      <c r="NFX39" s="119"/>
      <c r="NFY39" s="119"/>
      <c r="NFZ39" s="119"/>
      <c r="NGA39" s="119"/>
      <c r="NGB39" s="119"/>
      <c r="NGC39" s="119"/>
      <c r="NGD39" s="119"/>
      <c r="NGE39" s="119"/>
      <c r="NGF39" s="119"/>
      <c r="NGG39" s="119"/>
      <c r="NGH39" s="119"/>
      <c r="NGI39" s="119"/>
      <c r="NGJ39" s="119"/>
      <c r="NGK39" s="119"/>
      <c r="NGL39" s="119"/>
      <c r="NGM39" s="119"/>
      <c r="NGN39" s="119"/>
      <c r="NGO39" s="119"/>
      <c r="NGP39" s="119"/>
      <c r="NGQ39" s="119"/>
      <c r="NGR39" s="119"/>
      <c r="NGS39" s="119"/>
      <c r="NGT39" s="119"/>
      <c r="NGU39" s="119"/>
      <c r="NGV39" s="119"/>
      <c r="NGW39" s="119"/>
      <c r="NGX39" s="119"/>
      <c r="NGY39" s="119"/>
      <c r="NGZ39" s="119"/>
      <c r="NHA39" s="119"/>
      <c r="NHB39" s="119"/>
      <c r="NHC39" s="119"/>
      <c r="NHD39" s="119"/>
      <c r="NHE39" s="119"/>
      <c r="NHF39" s="119"/>
      <c r="NHG39" s="119"/>
      <c r="NHH39" s="119"/>
      <c r="NHI39" s="119"/>
      <c r="NHJ39" s="119"/>
      <c r="NHK39" s="119"/>
      <c r="NHL39" s="119"/>
      <c r="NHM39" s="119"/>
      <c r="NHN39" s="119"/>
      <c r="NHO39" s="119"/>
      <c r="NHP39" s="119"/>
      <c r="NHQ39" s="119"/>
      <c r="NHR39" s="119"/>
      <c r="NHS39" s="119"/>
      <c r="NHT39" s="119"/>
      <c r="NHU39" s="119"/>
      <c r="NHV39" s="119"/>
      <c r="NHW39" s="119"/>
      <c r="NHX39" s="119"/>
      <c r="NHY39" s="119"/>
      <c r="NHZ39" s="119"/>
      <c r="NIA39" s="119"/>
      <c r="NIB39" s="119"/>
      <c r="NIC39" s="119"/>
      <c r="NID39" s="119"/>
      <c r="NIE39" s="119"/>
      <c r="NIF39" s="119"/>
      <c r="NIG39" s="119"/>
      <c r="NIH39" s="119"/>
      <c r="NII39" s="119"/>
      <c r="NIJ39" s="119"/>
      <c r="NIK39" s="119"/>
      <c r="NIL39" s="119"/>
      <c r="NIM39" s="119"/>
      <c r="NIN39" s="119"/>
      <c r="NIO39" s="119"/>
      <c r="NIP39" s="119"/>
      <c r="NIQ39" s="119"/>
      <c r="NIR39" s="119"/>
      <c r="NIS39" s="119"/>
      <c r="NIT39" s="119"/>
      <c r="NIU39" s="119"/>
      <c r="NIV39" s="119"/>
      <c r="NIW39" s="119"/>
      <c r="NIX39" s="119"/>
      <c r="NIY39" s="119"/>
      <c r="NIZ39" s="119"/>
      <c r="NJA39" s="119"/>
      <c r="NJB39" s="119"/>
      <c r="NJC39" s="119"/>
      <c r="NJD39" s="119"/>
      <c r="NJE39" s="119"/>
      <c r="NJF39" s="119"/>
      <c r="NJG39" s="119"/>
      <c r="NJH39" s="119"/>
      <c r="NJI39" s="119"/>
      <c r="NJJ39" s="119"/>
      <c r="NJK39" s="119"/>
      <c r="NJL39" s="119"/>
      <c r="NJM39" s="119"/>
      <c r="NJN39" s="119"/>
      <c r="NJO39" s="119"/>
      <c r="NJP39" s="119"/>
      <c r="NJQ39" s="119"/>
      <c r="NJR39" s="119"/>
      <c r="NJS39" s="119"/>
      <c r="NJT39" s="119"/>
      <c r="NJU39" s="119"/>
      <c r="NJV39" s="119"/>
      <c r="NJW39" s="119"/>
      <c r="NJX39" s="119"/>
      <c r="NJY39" s="119"/>
      <c r="NJZ39" s="119"/>
      <c r="NKA39" s="119"/>
      <c r="NKB39" s="119"/>
      <c r="NKC39" s="119"/>
      <c r="NKD39" s="119"/>
      <c r="NKE39" s="119"/>
      <c r="NKF39" s="119"/>
      <c r="NKG39" s="119"/>
      <c r="NKH39" s="119"/>
      <c r="NKI39" s="119"/>
      <c r="NKJ39" s="119"/>
      <c r="NKK39" s="119"/>
      <c r="NKL39" s="119"/>
      <c r="NKM39" s="119"/>
      <c r="NKN39" s="119"/>
      <c r="NKO39" s="119"/>
      <c r="NKP39" s="119"/>
      <c r="NKQ39" s="119"/>
      <c r="NKR39" s="119"/>
      <c r="NKS39" s="119"/>
      <c r="NKT39" s="119"/>
      <c r="NKU39" s="119"/>
      <c r="NKV39" s="119"/>
      <c r="NKW39" s="119"/>
      <c r="NKX39" s="119"/>
      <c r="NKY39" s="119"/>
      <c r="NKZ39" s="119"/>
      <c r="NLA39" s="119"/>
      <c r="NLB39" s="119"/>
      <c r="NLC39" s="119"/>
      <c r="NLD39" s="119"/>
      <c r="NLE39" s="119"/>
      <c r="NLF39" s="119"/>
      <c r="NLG39" s="119"/>
      <c r="NLH39" s="119"/>
      <c r="NLI39" s="119"/>
      <c r="NLJ39" s="119"/>
      <c r="NLK39" s="119"/>
      <c r="NLL39" s="119"/>
      <c r="NLM39" s="119"/>
      <c r="NLN39" s="119"/>
      <c r="NLO39" s="119"/>
      <c r="NLP39" s="119"/>
      <c r="NLQ39" s="119"/>
      <c r="NLR39" s="119"/>
      <c r="NLS39" s="119"/>
      <c r="NLT39" s="119"/>
      <c r="NLU39" s="119"/>
      <c r="NLV39" s="119"/>
      <c r="NLW39" s="119"/>
      <c r="NLX39" s="119"/>
      <c r="NLY39" s="119"/>
      <c r="NLZ39" s="119"/>
      <c r="NMA39" s="119"/>
      <c r="NMB39" s="119"/>
      <c r="NMC39" s="119"/>
      <c r="NMD39" s="119"/>
      <c r="NME39" s="119"/>
      <c r="NMF39" s="119"/>
      <c r="NMG39" s="119"/>
      <c r="NMH39" s="119"/>
      <c r="NMI39" s="119"/>
      <c r="NMJ39" s="119"/>
      <c r="NMK39" s="119"/>
      <c r="NML39" s="119"/>
      <c r="NMM39" s="119"/>
      <c r="NMN39" s="119"/>
      <c r="NMO39" s="119"/>
      <c r="NMP39" s="119"/>
      <c r="NMQ39" s="119"/>
      <c r="NMR39" s="119"/>
      <c r="NMS39" s="119"/>
      <c r="NMT39" s="119"/>
      <c r="NMU39" s="119"/>
      <c r="NMV39" s="119"/>
      <c r="NMW39" s="119"/>
      <c r="NMX39" s="119"/>
      <c r="NMY39" s="119"/>
      <c r="NMZ39" s="119"/>
      <c r="NNA39" s="119"/>
      <c r="NNB39" s="119"/>
      <c r="NNC39" s="119"/>
      <c r="NND39" s="119"/>
      <c r="NNE39" s="119"/>
      <c r="NNF39" s="119"/>
      <c r="NNG39" s="119"/>
      <c r="NNH39" s="119"/>
      <c r="NNI39" s="119"/>
      <c r="NNJ39" s="119"/>
      <c r="NNK39" s="119"/>
      <c r="NNL39" s="119"/>
      <c r="NNM39" s="119"/>
      <c r="NNN39" s="119"/>
      <c r="NNO39" s="119"/>
      <c r="NNP39" s="119"/>
      <c r="NNQ39" s="119"/>
      <c r="NNR39" s="119"/>
      <c r="NNS39" s="119"/>
      <c r="NNT39" s="119"/>
      <c r="NNU39" s="119"/>
      <c r="NNV39" s="119"/>
      <c r="NNW39" s="119"/>
      <c r="NNX39" s="119"/>
      <c r="NNY39" s="119"/>
      <c r="NNZ39" s="119"/>
      <c r="NOA39" s="119"/>
      <c r="NOB39" s="119"/>
      <c r="NOC39" s="119"/>
      <c r="NOD39" s="119"/>
      <c r="NOE39" s="119"/>
      <c r="NOF39" s="119"/>
      <c r="NOG39" s="119"/>
      <c r="NOH39" s="119"/>
      <c r="NOI39" s="119"/>
      <c r="NOJ39" s="119"/>
      <c r="NOK39" s="119"/>
      <c r="NOL39" s="119"/>
      <c r="NOM39" s="119"/>
      <c r="NON39" s="119"/>
      <c r="NOO39" s="119"/>
      <c r="NOP39" s="119"/>
      <c r="NOQ39" s="119"/>
      <c r="NOR39" s="119"/>
      <c r="NOS39" s="119"/>
      <c r="NOT39" s="119"/>
      <c r="NOU39" s="119"/>
      <c r="NOV39" s="119"/>
      <c r="NOW39" s="119"/>
      <c r="NOX39" s="119"/>
      <c r="NOY39" s="119"/>
      <c r="NOZ39" s="119"/>
      <c r="NPA39" s="119"/>
      <c r="NPB39" s="119"/>
      <c r="NPC39" s="119"/>
      <c r="NPD39" s="119"/>
      <c r="NPE39" s="119"/>
      <c r="NPF39" s="119"/>
      <c r="NPG39" s="119"/>
      <c r="NPH39" s="119"/>
      <c r="NPI39" s="119"/>
      <c r="NPJ39" s="119"/>
      <c r="NPK39" s="119"/>
      <c r="NPL39" s="119"/>
      <c r="NPM39" s="119"/>
      <c r="NPN39" s="119"/>
      <c r="NPO39" s="119"/>
      <c r="NPP39" s="119"/>
      <c r="NPQ39" s="119"/>
      <c r="NPR39" s="119"/>
      <c r="NPS39" s="119"/>
      <c r="NPT39" s="119"/>
      <c r="NPU39" s="119"/>
      <c r="NPV39" s="119"/>
      <c r="NPW39" s="119"/>
      <c r="NPX39" s="119"/>
      <c r="NPY39" s="119"/>
      <c r="NPZ39" s="119"/>
      <c r="NQA39" s="119"/>
      <c r="NQB39" s="119"/>
      <c r="NQC39" s="119"/>
      <c r="NQD39" s="119"/>
      <c r="NQE39" s="119"/>
      <c r="NQF39" s="119"/>
      <c r="NQG39" s="119"/>
      <c r="NQH39" s="119"/>
      <c r="NQI39" s="119"/>
      <c r="NQJ39" s="119"/>
      <c r="NQK39" s="119"/>
      <c r="NQL39" s="119"/>
      <c r="NQM39" s="119"/>
      <c r="NQN39" s="119"/>
      <c r="NQO39" s="119"/>
      <c r="NQP39" s="119"/>
      <c r="NQQ39" s="119"/>
      <c r="NQR39" s="119"/>
      <c r="NQS39" s="119"/>
      <c r="NQT39" s="119"/>
      <c r="NQU39" s="119"/>
      <c r="NQV39" s="119"/>
      <c r="NQW39" s="119"/>
      <c r="NQX39" s="119"/>
      <c r="NQY39" s="119"/>
      <c r="NQZ39" s="119"/>
      <c r="NRA39" s="119"/>
      <c r="NRB39" s="119"/>
      <c r="NRC39" s="119"/>
      <c r="NRD39" s="119"/>
      <c r="NRE39" s="119"/>
      <c r="NRF39" s="119"/>
      <c r="NRG39" s="119"/>
      <c r="NRH39" s="119"/>
      <c r="NRI39" s="119"/>
      <c r="NRJ39" s="119"/>
      <c r="NRK39" s="119"/>
      <c r="NRL39" s="119"/>
      <c r="NRM39" s="119"/>
      <c r="NRN39" s="119"/>
      <c r="NRO39" s="119"/>
      <c r="NRP39" s="119"/>
      <c r="NRQ39" s="119"/>
      <c r="NRR39" s="119"/>
      <c r="NRS39" s="119"/>
      <c r="NRT39" s="119"/>
      <c r="NRU39" s="119"/>
      <c r="NRV39" s="119"/>
      <c r="NRW39" s="119"/>
      <c r="NRX39" s="119"/>
      <c r="NRY39" s="119"/>
      <c r="NRZ39" s="119"/>
      <c r="NSA39" s="119"/>
      <c r="NSB39" s="119"/>
      <c r="NSC39" s="119"/>
      <c r="NSD39" s="119"/>
      <c r="NSE39" s="119"/>
      <c r="NSF39" s="119"/>
      <c r="NSG39" s="119"/>
      <c r="NSH39" s="119"/>
      <c r="NSI39" s="119"/>
      <c r="NSJ39" s="119"/>
      <c r="NSK39" s="119"/>
      <c r="NSL39" s="119"/>
      <c r="NSM39" s="119"/>
      <c r="NSN39" s="119"/>
      <c r="NSO39" s="119"/>
      <c r="NSP39" s="119"/>
      <c r="NSQ39" s="119"/>
      <c r="NSR39" s="119"/>
      <c r="NSS39" s="119"/>
      <c r="NST39" s="119"/>
      <c r="NSU39" s="119"/>
      <c r="NSV39" s="119"/>
      <c r="NSW39" s="119"/>
      <c r="NSX39" s="119"/>
      <c r="NSY39" s="119"/>
      <c r="NSZ39" s="119"/>
      <c r="NTA39" s="119"/>
      <c r="NTB39" s="119"/>
      <c r="NTC39" s="119"/>
      <c r="NTD39" s="119"/>
      <c r="NTE39" s="119"/>
      <c r="NTF39" s="119"/>
      <c r="NTG39" s="119"/>
      <c r="NTH39" s="119"/>
      <c r="NTI39" s="119"/>
      <c r="NTJ39" s="119"/>
      <c r="NTK39" s="119"/>
      <c r="NTL39" s="119"/>
      <c r="NTM39" s="119"/>
      <c r="NTN39" s="119"/>
      <c r="NTO39" s="119"/>
      <c r="NTP39" s="119"/>
      <c r="NTQ39" s="119"/>
      <c r="NTR39" s="119"/>
      <c r="NTS39" s="119"/>
      <c r="NTT39" s="119"/>
      <c r="NTU39" s="119"/>
      <c r="NTV39" s="119"/>
      <c r="NTW39" s="119"/>
      <c r="NTX39" s="119"/>
      <c r="NTY39" s="119"/>
      <c r="NTZ39" s="119"/>
      <c r="NUA39" s="119"/>
      <c r="NUB39" s="119"/>
      <c r="NUC39" s="119"/>
      <c r="NUD39" s="119"/>
      <c r="NUE39" s="119"/>
      <c r="NUF39" s="119"/>
      <c r="NUG39" s="119"/>
      <c r="NUH39" s="119"/>
      <c r="NUI39" s="119"/>
      <c r="NUJ39" s="119"/>
      <c r="NUK39" s="119"/>
      <c r="NUL39" s="119"/>
      <c r="NUM39" s="119"/>
      <c r="NUN39" s="119"/>
      <c r="NUO39" s="119"/>
      <c r="NUP39" s="119"/>
      <c r="NUQ39" s="119"/>
      <c r="NUR39" s="119"/>
      <c r="NUS39" s="119"/>
      <c r="NUT39" s="119"/>
      <c r="NUU39" s="119"/>
      <c r="NUV39" s="119"/>
      <c r="NUW39" s="119"/>
      <c r="NUX39" s="119"/>
      <c r="NUY39" s="119"/>
      <c r="NUZ39" s="119"/>
      <c r="NVA39" s="119"/>
      <c r="NVB39" s="119"/>
      <c r="NVC39" s="119"/>
      <c r="NVD39" s="119"/>
      <c r="NVE39" s="119"/>
      <c r="NVF39" s="119"/>
      <c r="NVG39" s="119"/>
      <c r="NVH39" s="119"/>
      <c r="NVI39" s="119"/>
      <c r="NVJ39" s="119"/>
      <c r="NVK39" s="119"/>
      <c r="NVL39" s="119"/>
      <c r="NVM39" s="119"/>
      <c r="NVN39" s="119"/>
      <c r="NVO39" s="119"/>
      <c r="NVP39" s="119"/>
      <c r="NVQ39" s="119"/>
      <c r="NVR39" s="119"/>
      <c r="NVS39" s="119"/>
      <c r="NVT39" s="119"/>
      <c r="NVU39" s="119"/>
      <c r="NVV39" s="119"/>
      <c r="NVW39" s="119"/>
      <c r="NVX39" s="119"/>
      <c r="NVY39" s="119"/>
      <c r="NVZ39" s="119"/>
      <c r="NWA39" s="119"/>
      <c r="NWB39" s="119"/>
      <c r="NWC39" s="119"/>
      <c r="NWD39" s="119"/>
      <c r="NWE39" s="119"/>
      <c r="NWF39" s="119"/>
      <c r="NWG39" s="119"/>
      <c r="NWH39" s="119"/>
      <c r="NWI39" s="119"/>
      <c r="NWJ39" s="119"/>
      <c r="NWK39" s="119"/>
      <c r="NWL39" s="119"/>
      <c r="NWM39" s="119"/>
      <c r="NWN39" s="119"/>
      <c r="NWO39" s="119"/>
      <c r="NWP39" s="119"/>
      <c r="NWQ39" s="119"/>
      <c r="NWR39" s="119"/>
      <c r="NWS39" s="119"/>
      <c r="NWT39" s="119"/>
      <c r="NWU39" s="119"/>
      <c r="NWV39" s="119"/>
      <c r="NWW39" s="119"/>
      <c r="NWX39" s="119"/>
      <c r="NWY39" s="119"/>
      <c r="NWZ39" s="119"/>
      <c r="NXA39" s="119"/>
      <c r="NXB39" s="119"/>
      <c r="NXC39" s="119"/>
      <c r="NXD39" s="119"/>
      <c r="NXE39" s="119"/>
      <c r="NXF39" s="119"/>
      <c r="NXG39" s="119"/>
      <c r="NXH39" s="119"/>
      <c r="NXI39" s="119"/>
      <c r="NXJ39" s="119"/>
      <c r="NXK39" s="119"/>
      <c r="NXL39" s="119"/>
      <c r="NXM39" s="119"/>
      <c r="NXN39" s="119"/>
      <c r="NXO39" s="119"/>
      <c r="NXP39" s="119"/>
      <c r="NXQ39" s="119"/>
      <c r="NXR39" s="119"/>
      <c r="NXS39" s="119"/>
      <c r="NXT39" s="119"/>
      <c r="NXU39" s="119"/>
      <c r="NXV39" s="119"/>
      <c r="NXW39" s="119"/>
      <c r="NXX39" s="119"/>
      <c r="NXY39" s="119"/>
      <c r="NXZ39" s="119"/>
      <c r="NYA39" s="119"/>
      <c r="NYB39" s="119"/>
      <c r="NYC39" s="119"/>
      <c r="NYD39" s="119"/>
      <c r="NYE39" s="119"/>
      <c r="NYF39" s="119"/>
      <c r="NYG39" s="119"/>
      <c r="NYH39" s="119"/>
      <c r="NYI39" s="119"/>
      <c r="NYJ39" s="119"/>
      <c r="NYK39" s="119"/>
      <c r="NYL39" s="119"/>
      <c r="NYM39" s="119"/>
      <c r="NYN39" s="119"/>
      <c r="NYO39" s="119"/>
      <c r="NYP39" s="119"/>
      <c r="NYQ39" s="119"/>
      <c r="NYR39" s="119"/>
      <c r="NYS39" s="119"/>
      <c r="NYT39" s="119"/>
      <c r="NYU39" s="119"/>
      <c r="NYV39" s="119"/>
      <c r="NYW39" s="119"/>
      <c r="NYX39" s="119"/>
      <c r="NYY39" s="119"/>
      <c r="NYZ39" s="119"/>
      <c r="NZA39" s="119"/>
      <c r="NZB39" s="119"/>
      <c r="NZC39" s="119"/>
      <c r="NZD39" s="119"/>
      <c r="NZE39" s="119"/>
      <c r="NZF39" s="119"/>
      <c r="NZG39" s="119"/>
      <c r="NZH39" s="119"/>
      <c r="NZI39" s="119"/>
      <c r="NZJ39" s="119"/>
      <c r="NZK39" s="119"/>
      <c r="NZL39" s="119"/>
      <c r="NZM39" s="119"/>
      <c r="NZN39" s="119"/>
      <c r="NZO39" s="119"/>
      <c r="NZP39" s="119"/>
      <c r="NZQ39" s="119"/>
      <c r="NZR39" s="119"/>
      <c r="NZS39" s="119"/>
      <c r="NZT39" s="119"/>
      <c r="NZU39" s="119"/>
      <c r="NZV39" s="119"/>
      <c r="NZW39" s="119"/>
      <c r="NZX39" s="119"/>
      <c r="NZY39" s="119"/>
      <c r="NZZ39" s="119"/>
      <c r="OAA39" s="119"/>
      <c r="OAB39" s="119"/>
      <c r="OAC39" s="119"/>
      <c r="OAD39" s="119"/>
      <c r="OAE39" s="119"/>
      <c r="OAF39" s="119"/>
      <c r="OAG39" s="119"/>
      <c r="OAH39" s="119"/>
      <c r="OAI39" s="119"/>
      <c r="OAJ39" s="119"/>
      <c r="OAK39" s="119"/>
      <c r="OAL39" s="119"/>
      <c r="OAM39" s="119"/>
      <c r="OAN39" s="119"/>
      <c r="OAO39" s="119"/>
      <c r="OAP39" s="119"/>
      <c r="OAQ39" s="119"/>
      <c r="OAR39" s="119"/>
      <c r="OAS39" s="119"/>
      <c r="OAT39" s="119"/>
      <c r="OAU39" s="119"/>
      <c r="OAV39" s="119"/>
      <c r="OAW39" s="119"/>
      <c r="OAX39" s="119"/>
      <c r="OAY39" s="119"/>
      <c r="OAZ39" s="119"/>
      <c r="OBA39" s="119"/>
      <c r="OBB39" s="119"/>
      <c r="OBC39" s="119"/>
      <c r="OBD39" s="119"/>
      <c r="OBE39" s="119"/>
      <c r="OBF39" s="119"/>
      <c r="OBG39" s="119"/>
      <c r="OBH39" s="119"/>
      <c r="OBI39" s="119"/>
      <c r="OBJ39" s="119"/>
      <c r="OBK39" s="119"/>
      <c r="OBL39" s="119"/>
      <c r="OBM39" s="119"/>
      <c r="OBN39" s="119"/>
      <c r="OBO39" s="119"/>
      <c r="OBP39" s="119"/>
      <c r="OBQ39" s="119"/>
      <c r="OBR39" s="119"/>
      <c r="OBS39" s="119"/>
      <c r="OBT39" s="119"/>
      <c r="OBU39" s="119"/>
      <c r="OBV39" s="119"/>
      <c r="OBW39" s="119"/>
      <c r="OBX39" s="119"/>
      <c r="OBY39" s="119"/>
      <c r="OBZ39" s="119"/>
      <c r="OCA39" s="119"/>
      <c r="OCB39" s="119"/>
      <c r="OCC39" s="119"/>
      <c r="OCD39" s="119"/>
      <c r="OCE39" s="119"/>
      <c r="OCF39" s="119"/>
      <c r="OCG39" s="119"/>
      <c r="OCH39" s="119"/>
      <c r="OCI39" s="119"/>
      <c r="OCJ39" s="119"/>
      <c r="OCK39" s="119"/>
      <c r="OCL39" s="119"/>
      <c r="OCM39" s="119"/>
      <c r="OCN39" s="119"/>
      <c r="OCO39" s="119"/>
      <c r="OCP39" s="119"/>
      <c r="OCQ39" s="119"/>
      <c r="OCR39" s="119"/>
      <c r="OCS39" s="119"/>
      <c r="OCT39" s="119"/>
      <c r="OCU39" s="119"/>
      <c r="OCV39" s="119"/>
      <c r="OCW39" s="119"/>
      <c r="OCX39" s="119"/>
      <c r="OCY39" s="119"/>
      <c r="OCZ39" s="119"/>
      <c r="ODA39" s="119"/>
      <c r="ODB39" s="119"/>
      <c r="ODC39" s="119"/>
      <c r="ODD39" s="119"/>
      <c r="ODE39" s="119"/>
      <c r="ODF39" s="119"/>
      <c r="ODG39" s="119"/>
      <c r="ODH39" s="119"/>
      <c r="ODI39" s="119"/>
      <c r="ODJ39" s="119"/>
      <c r="ODK39" s="119"/>
      <c r="ODL39" s="119"/>
      <c r="ODM39" s="119"/>
      <c r="ODN39" s="119"/>
      <c r="ODO39" s="119"/>
      <c r="ODP39" s="119"/>
      <c r="ODQ39" s="119"/>
      <c r="ODR39" s="119"/>
      <c r="ODS39" s="119"/>
      <c r="ODT39" s="119"/>
      <c r="ODU39" s="119"/>
      <c r="ODV39" s="119"/>
      <c r="ODW39" s="119"/>
      <c r="ODX39" s="119"/>
      <c r="ODY39" s="119"/>
      <c r="ODZ39" s="119"/>
      <c r="OEA39" s="119"/>
      <c r="OEB39" s="119"/>
      <c r="OEC39" s="119"/>
      <c r="OED39" s="119"/>
      <c r="OEE39" s="119"/>
      <c r="OEF39" s="119"/>
      <c r="OEG39" s="119"/>
      <c r="OEH39" s="119"/>
      <c r="OEI39" s="119"/>
      <c r="OEJ39" s="119"/>
      <c r="OEK39" s="119"/>
      <c r="OEL39" s="119"/>
      <c r="OEM39" s="119"/>
      <c r="OEN39" s="119"/>
      <c r="OEO39" s="119"/>
      <c r="OEP39" s="119"/>
      <c r="OEQ39" s="119"/>
      <c r="OER39" s="119"/>
      <c r="OES39" s="119"/>
      <c r="OET39" s="119"/>
      <c r="OEU39" s="119"/>
      <c r="OEV39" s="119"/>
      <c r="OEW39" s="119"/>
      <c r="OEX39" s="119"/>
      <c r="OEY39" s="119"/>
      <c r="OEZ39" s="119"/>
      <c r="OFA39" s="119"/>
      <c r="OFB39" s="119"/>
      <c r="OFC39" s="119"/>
      <c r="OFD39" s="119"/>
      <c r="OFE39" s="119"/>
      <c r="OFF39" s="119"/>
      <c r="OFG39" s="119"/>
      <c r="OFH39" s="119"/>
      <c r="OFI39" s="119"/>
      <c r="OFJ39" s="119"/>
      <c r="OFK39" s="119"/>
      <c r="OFL39" s="119"/>
      <c r="OFM39" s="119"/>
      <c r="OFN39" s="119"/>
      <c r="OFO39" s="119"/>
      <c r="OFP39" s="119"/>
      <c r="OFQ39" s="119"/>
      <c r="OFR39" s="119"/>
      <c r="OFS39" s="119"/>
      <c r="OFT39" s="119"/>
      <c r="OFU39" s="119"/>
      <c r="OFV39" s="119"/>
      <c r="OFW39" s="119"/>
      <c r="OFX39" s="119"/>
      <c r="OFY39" s="119"/>
      <c r="OFZ39" s="119"/>
      <c r="OGA39" s="119"/>
      <c r="OGB39" s="119"/>
      <c r="OGC39" s="119"/>
      <c r="OGD39" s="119"/>
      <c r="OGE39" s="119"/>
      <c r="OGF39" s="119"/>
      <c r="OGG39" s="119"/>
      <c r="OGH39" s="119"/>
      <c r="OGI39" s="119"/>
      <c r="OGJ39" s="119"/>
      <c r="OGK39" s="119"/>
      <c r="OGL39" s="119"/>
      <c r="OGM39" s="119"/>
      <c r="OGN39" s="119"/>
      <c r="OGO39" s="119"/>
      <c r="OGP39" s="119"/>
      <c r="OGQ39" s="119"/>
      <c r="OGR39" s="119"/>
      <c r="OGS39" s="119"/>
      <c r="OGT39" s="119"/>
      <c r="OGU39" s="119"/>
      <c r="OGV39" s="119"/>
      <c r="OGW39" s="119"/>
      <c r="OGX39" s="119"/>
      <c r="OGY39" s="119"/>
      <c r="OGZ39" s="119"/>
      <c r="OHA39" s="119"/>
      <c r="OHB39" s="119"/>
      <c r="OHC39" s="119"/>
      <c r="OHD39" s="119"/>
      <c r="OHE39" s="119"/>
      <c r="OHF39" s="119"/>
      <c r="OHG39" s="119"/>
      <c r="OHH39" s="119"/>
      <c r="OHI39" s="119"/>
      <c r="OHJ39" s="119"/>
      <c r="OHK39" s="119"/>
      <c r="OHL39" s="119"/>
      <c r="OHM39" s="119"/>
      <c r="OHN39" s="119"/>
      <c r="OHO39" s="119"/>
      <c r="OHP39" s="119"/>
      <c r="OHQ39" s="119"/>
      <c r="OHR39" s="119"/>
      <c r="OHS39" s="119"/>
      <c r="OHT39" s="119"/>
      <c r="OHU39" s="119"/>
      <c r="OHV39" s="119"/>
      <c r="OHW39" s="119"/>
      <c r="OHX39" s="119"/>
      <c r="OHY39" s="119"/>
      <c r="OHZ39" s="119"/>
      <c r="OIA39" s="119"/>
      <c r="OIB39" s="119"/>
      <c r="OIC39" s="119"/>
      <c r="OID39" s="119"/>
      <c r="OIE39" s="119"/>
      <c r="OIF39" s="119"/>
      <c r="OIG39" s="119"/>
      <c r="OIH39" s="119"/>
      <c r="OII39" s="119"/>
      <c r="OIJ39" s="119"/>
      <c r="OIK39" s="119"/>
      <c r="OIL39" s="119"/>
      <c r="OIM39" s="119"/>
      <c r="OIN39" s="119"/>
      <c r="OIO39" s="119"/>
      <c r="OIP39" s="119"/>
      <c r="OIQ39" s="119"/>
      <c r="OIR39" s="119"/>
      <c r="OIS39" s="119"/>
      <c r="OIT39" s="119"/>
      <c r="OIU39" s="119"/>
      <c r="OIV39" s="119"/>
      <c r="OIW39" s="119"/>
      <c r="OIX39" s="119"/>
      <c r="OIY39" s="119"/>
      <c r="OIZ39" s="119"/>
      <c r="OJA39" s="119"/>
      <c r="OJB39" s="119"/>
      <c r="OJC39" s="119"/>
      <c r="OJD39" s="119"/>
      <c r="OJE39" s="119"/>
      <c r="OJF39" s="119"/>
      <c r="OJG39" s="119"/>
      <c r="OJH39" s="119"/>
      <c r="OJI39" s="119"/>
      <c r="OJJ39" s="119"/>
      <c r="OJK39" s="119"/>
      <c r="OJL39" s="119"/>
      <c r="OJM39" s="119"/>
      <c r="OJN39" s="119"/>
      <c r="OJO39" s="119"/>
      <c r="OJP39" s="119"/>
      <c r="OJQ39" s="119"/>
      <c r="OJR39" s="119"/>
      <c r="OJS39" s="119"/>
      <c r="OJT39" s="119"/>
      <c r="OJU39" s="119"/>
      <c r="OJV39" s="119"/>
      <c r="OJW39" s="119"/>
      <c r="OJX39" s="119"/>
      <c r="OJY39" s="119"/>
      <c r="OJZ39" s="119"/>
      <c r="OKA39" s="119"/>
      <c r="OKB39" s="119"/>
      <c r="OKC39" s="119"/>
      <c r="OKD39" s="119"/>
      <c r="OKE39" s="119"/>
      <c r="OKF39" s="119"/>
      <c r="OKG39" s="119"/>
      <c r="OKH39" s="119"/>
      <c r="OKI39" s="119"/>
      <c r="OKJ39" s="119"/>
      <c r="OKK39" s="119"/>
      <c r="OKL39" s="119"/>
      <c r="OKM39" s="119"/>
      <c r="OKN39" s="119"/>
      <c r="OKO39" s="119"/>
      <c r="OKP39" s="119"/>
      <c r="OKQ39" s="119"/>
      <c r="OKR39" s="119"/>
      <c r="OKS39" s="119"/>
      <c r="OKT39" s="119"/>
      <c r="OKU39" s="119"/>
      <c r="OKV39" s="119"/>
      <c r="OKW39" s="119"/>
      <c r="OKX39" s="119"/>
      <c r="OKY39" s="119"/>
      <c r="OKZ39" s="119"/>
      <c r="OLA39" s="119"/>
      <c r="OLB39" s="119"/>
      <c r="OLC39" s="119"/>
      <c r="OLD39" s="119"/>
      <c r="OLE39" s="119"/>
      <c r="OLF39" s="119"/>
      <c r="OLG39" s="119"/>
      <c r="OLH39" s="119"/>
      <c r="OLI39" s="119"/>
      <c r="OLJ39" s="119"/>
      <c r="OLK39" s="119"/>
      <c r="OLL39" s="119"/>
      <c r="OLM39" s="119"/>
      <c r="OLN39" s="119"/>
      <c r="OLO39" s="119"/>
      <c r="OLP39" s="119"/>
      <c r="OLQ39" s="119"/>
      <c r="OLR39" s="119"/>
      <c r="OLS39" s="119"/>
      <c r="OLT39" s="119"/>
      <c r="OLU39" s="119"/>
      <c r="OLV39" s="119"/>
      <c r="OLW39" s="119"/>
      <c r="OLX39" s="119"/>
      <c r="OLY39" s="119"/>
      <c r="OLZ39" s="119"/>
      <c r="OMA39" s="119"/>
      <c r="OMB39" s="119"/>
      <c r="OMC39" s="119"/>
      <c r="OMD39" s="119"/>
      <c r="OME39" s="119"/>
      <c r="OMF39" s="119"/>
      <c r="OMG39" s="119"/>
      <c r="OMH39" s="119"/>
      <c r="OMI39" s="119"/>
      <c r="OMJ39" s="119"/>
      <c r="OMK39" s="119"/>
      <c r="OML39" s="119"/>
      <c r="OMM39" s="119"/>
      <c r="OMN39" s="119"/>
      <c r="OMO39" s="119"/>
      <c r="OMP39" s="119"/>
      <c r="OMQ39" s="119"/>
      <c r="OMR39" s="119"/>
      <c r="OMS39" s="119"/>
      <c r="OMT39" s="119"/>
      <c r="OMU39" s="119"/>
      <c r="OMV39" s="119"/>
      <c r="OMW39" s="119"/>
      <c r="OMX39" s="119"/>
      <c r="OMY39" s="119"/>
      <c r="OMZ39" s="119"/>
      <c r="ONA39" s="119"/>
      <c r="ONB39" s="119"/>
      <c r="ONC39" s="119"/>
      <c r="OND39" s="119"/>
      <c r="ONE39" s="119"/>
      <c r="ONF39" s="119"/>
      <c r="ONG39" s="119"/>
      <c r="ONH39" s="119"/>
      <c r="ONI39" s="119"/>
      <c r="ONJ39" s="119"/>
      <c r="ONK39" s="119"/>
      <c r="ONL39" s="119"/>
      <c r="ONM39" s="119"/>
      <c r="ONN39" s="119"/>
      <c r="ONO39" s="119"/>
      <c r="ONP39" s="119"/>
      <c r="ONQ39" s="119"/>
      <c r="ONR39" s="119"/>
      <c r="ONS39" s="119"/>
      <c r="ONT39" s="119"/>
      <c r="ONU39" s="119"/>
      <c r="ONV39" s="119"/>
      <c r="ONW39" s="119"/>
      <c r="ONX39" s="119"/>
      <c r="ONY39" s="119"/>
      <c r="ONZ39" s="119"/>
      <c r="OOA39" s="119"/>
      <c r="OOB39" s="119"/>
      <c r="OOC39" s="119"/>
      <c r="OOD39" s="119"/>
      <c r="OOE39" s="119"/>
      <c r="OOF39" s="119"/>
      <c r="OOG39" s="119"/>
      <c r="OOH39" s="119"/>
      <c r="OOI39" s="119"/>
      <c r="OOJ39" s="119"/>
      <c r="OOK39" s="119"/>
      <c r="OOL39" s="119"/>
      <c r="OOM39" s="119"/>
      <c r="OON39" s="119"/>
      <c r="OOO39" s="119"/>
      <c r="OOP39" s="119"/>
      <c r="OOQ39" s="119"/>
      <c r="OOR39" s="119"/>
      <c r="OOS39" s="119"/>
      <c r="OOT39" s="119"/>
      <c r="OOU39" s="119"/>
      <c r="OOV39" s="119"/>
      <c r="OOW39" s="119"/>
      <c r="OOX39" s="119"/>
      <c r="OOY39" s="119"/>
      <c r="OOZ39" s="119"/>
      <c r="OPA39" s="119"/>
      <c r="OPB39" s="119"/>
      <c r="OPC39" s="119"/>
      <c r="OPD39" s="119"/>
      <c r="OPE39" s="119"/>
      <c r="OPF39" s="119"/>
      <c r="OPG39" s="119"/>
      <c r="OPH39" s="119"/>
      <c r="OPI39" s="119"/>
      <c r="OPJ39" s="119"/>
      <c r="OPK39" s="119"/>
      <c r="OPL39" s="119"/>
      <c r="OPM39" s="119"/>
      <c r="OPN39" s="119"/>
      <c r="OPO39" s="119"/>
      <c r="OPP39" s="119"/>
      <c r="OPQ39" s="119"/>
      <c r="OPR39" s="119"/>
      <c r="OPS39" s="119"/>
      <c r="OPT39" s="119"/>
      <c r="OPU39" s="119"/>
      <c r="OPV39" s="119"/>
      <c r="OPW39" s="119"/>
      <c r="OPX39" s="119"/>
      <c r="OPY39" s="119"/>
      <c r="OPZ39" s="119"/>
      <c r="OQA39" s="119"/>
      <c r="OQB39" s="119"/>
      <c r="OQC39" s="119"/>
      <c r="OQD39" s="119"/>
      <c r="OQE39" s="119"/>
      <c r="OQF39" s="119"/>
      <c r="OQG39" s="119"/>
      <c r="OQH39" s="119"/>
      <c r="OQI39" s="119"/>
      <c r="OQJ39" s="119"/>
      <c r="OQK39" s="119"/>
      <c r="OQL39" s="119"/>
      <c r="OQM39" s="119"/>
      <c r="OQN39" s="119"/>
      <c r="OQO39" s="119"/>
      <c r="OQP39" s="119"/>
      <c r="OQQ39" s="119"/>
      <c r="OQR39" s="119"/>
      <c r="OQS39" s="119"/>
      <c r="OQT39" s="119"/>
      <c r="OQU39" s="119"/>
      <c r="OQV39" s="119"/>
      <c r="OQW39" s="119"/>
      <c r="OQX39" s="119"/>
      <c r="OQY39" s="119"/>
      <c r="OQZ39" s="119"/>
      <c r="ORA39" s="119"/>
      <c r="ORB39" s="119"/>
      <c r="ORC39" s="119"/>
      <c r="ORD39" s="119"/>
      <c r="ORE39" s="119"/>
      <c r="ORF39" s="119"/>
      <c r="ORG39" s="119"/>
      <c r="ORH39" s="119"/>
      <c r="ORI39" s="119"/>
      <c r="ORJ39" s="119"/>
      <c r="ORK39" s="119"/>
      <c r="ORL39" s="119"/>
      <c r="ORM39" s="119"/>
      <c r="ORN39" s="119"/>
      <c r="ORO39" s="119"/>
      <c r="ORP39" s="119"/>
      <c r="ORQ39" s="119"/>
      <c r="ORR39" s="119"/>
      <c r="ORS39" s="119"/>
      <c r="ORT39" s="119"/>
      <c r="ORU39" s="119"/>
      <c r="ORV39" s="119"/>
      <c r="ORW39" s="119"/>
      <c r="ORX39" s="119"/>
      <c r="ORY39" s="119"/>
      <c r="ORZ39" s="119"/>
      <c r="OSA39" s="119"/>
      <c r="OSB39" s="119"/>
      <c r="OSC39" s="119"/>
      <c r="OSD39" s="119"/>
      <c r="OSE39" s="119"/>
      <c r="OSF39" s="119"/>
      <c r="OSG39" s="119"/>
      <c r="OSH39" s="119"/>
      <c r="OSI39" s="119"/>
      <c r="OSJ39" s="119"/>
      <c r="OSK39" s="119"/>
      <c r="OSL39" s="119"/>
      <c r="OSM39" s="119"/>
      <c r="OSN39" s="119"/>
      <c r="OSO39" s="119"/>
      <c r="OSP39" s="119"/>
      <c r="OSQ39" s="119"/>
      <c r="OSR39" s="119"/>
      <c r="OSS39" s="119"/>
      <c r="OST39" s="119"/>
      <c r="OSU39" s="119"/>
      <c r="OSV39" s="119"/>
      <c r="OSW39" s="119"/>
      <c r="OSX39" s="119"/>
      <c r="OSY39" s="119"/>
      <c r="OSZ39" s="119"/>
      <c r="OTA39" s="119"/>
      <c r="OTB39" s="119"/>
      <c r="OTC39" s="119"/>
      <c r="OTD39" s="119"/>
      <c r="OTE39" s="119"/>
      <c r="OTF39" s="119"/>
      <c r="OTG39" s="119"/>
      <c r="OTH39" s="119"/>
      <c r="OTI39" s="119"/>
      <c r="OTJ39" s="119"/>
      <c r="OTK39" s="119"/>
      <c r="OTL39" s="119"/>
      <c r="OTM39" s="119"/>
      <c r="OTN39" s="119"/>
      <c r="OTO39" s="119"/>
      <c r="OTP39" s="119"/>
      <c r="OTQ39" s="119"/>
      <c r="OTR39" s="119"/>
      <c r="OTS39" s="119"/>
      <c r="OTT39" s="119"/>
      <c r="OTU39" s="119"/>
      <c r="OTV39" s="119"/>
      <c r="OTW39" s="119"/>
      <c r="OTX39" s="119"/>
      <c r="OTY39" s="119"/>
      <c r="OTZ39" s="119"/>
      <c r="OUA39" s="119"/>
      <c r="OUB39" s="119"/>
      <c r="OUC39" s="119"/>
      <c r="OUD39" s="119"/>
      <c r="OUE39" s="119"/>
      <c r="OUF39" s="119"/>
      <c r="OUG39" s="119"/>
      <c r="OUH39" s="119"/>
      <c r="OUI39" s="119"/>
      <c r="OUJ39" s="119"/>
      <c r="OUK39" s="119"/>
      <c r="OUL39" s="119"/>
      <c r="OUM39" s="119"/>
      <c r="OUN39" s="119"/>
      <c r="OUO39" s="119"/>
      <c r="OUP39" s="119"/>
      <c r="OUQ39" s="119"/>
      <c r="OUR39" s="119"/>
      <c r="OUS39" s="119"/>
      <c r="OUT39" s="119"/>
      <c r="OUU39" s="119"/>
      <c r="OUV39" s="119"/>
      <c r="OUW39" s="119"/>
      <c r="OUX39" s="119"/>
      <c r="OUY39" s="119"/>
      <c r="OUZ39" s="119"/>
      <c r="OVA39" s="119"/>
      <c r="OVB39" s="119"/>
      <c r="OVC39" s="119"/>
      <c r="OVD39" s="119"/>
      <c r="OVE39" s="119"/>
      <c r="OVF39" s="119"/>
      <c r="OVG39" s="119"/>
      <c r="OVH39" s="119"/>
      <c r="OVI39" s="119"/>
      <c r="OVJ39" s="119"/>
      <c r="OVK39" s="119"/>
      <c r="OVL39" s="119"/>
      <c r="OVM39" s="119"/>
      <c r="OVN39" s="119"/>
      <c r="OVO39" s="119"/>
      <c r="OVP39" s="119"/>
      <c r="OVQ39" s="119"/>
      <c r="OVR39" s="119"/>
      <c r="OVS39" s="119"/>
      <c r="OVT39" s="119"/>
      <c r="OVU39" s="119"/>
      <c r="OVV39" s="119"/>
      <c r="OVW39" s="119"/>
      <c r="OVX39" s="119"/>
      <c r="OVY39" s="119"/>
      <c r="OVZ39" s="119"/>
      <c r="OWA39" s="119"/>
      <c r="OWB39" s="119"/>
      <c r="OWC39" s="119"/>
      <c r="OWD39" s="119"/>
      <c r="OWE39" s="119"/>
      <c r="OWF39" s="119"/>
      <c r="OWG39" s="119"/>
      <c r="OWH39" s="119"/>
      <c r="OWI39" s="119"/>
      <c r="OWJ39" s="119"/>
      <c r="OWK39" s="119"/>
      <c r="OWL39" s="119"/>
      <c r="OWM39" s="119"/>
      <c r="OWN39" s="119"/>
      <c r="OWO39" s="119"/>
      <c r="OWP39" s="119"/>
      <c r="OWQ39" s="119"/>
      <c r="OWR39" s="119"/>
      <c r="OWS39" s="119"/>
      <c r="OWT39" s="119"/>
      <c r="OWU39" s="119"/>
      <c r="OWV39" s="119"/>
      <c r="OWW39" s="119"/>
      <c r="OWX39" s="119"/>
      <c r="OWY39" s="119"/>
      <c r="OWZ39" s="119"/>
      <c r="OXA39" s="119"/>
      <c r="OXB39" s="119"/>
      <c r="OXC39" s="119"/>
      <c r="OXD39" s="119"/>
      <c r="OXE39" s="119"/>
      <c r="OXF39" s="119"/>
      <c r="OXG39" s="119"/>
      <c r="OXH39" s="119"/>
      <c r="OXI39" s="119"/>
      <c r="OXJ39" s="119"/>
      <c r="OXK39" s="119"/>
      <c r="OXL39" s="119"/>
      <c r="OXM39" s="119"/>
      <c r="OXN39" s="119"/>
      <c r="OXO39" s="119"/>
      <c r="OXP39" s="119"/>
      <c r="OXQ39" s="119"/>
      <c r="OXR39" s="119"/>
      <c r="OXS39" s="119"/>
      <c r="OXT39" s="119"/>
      <c r="OXU39" s="119"/>
      <c r="OXV39" s="119"/>
      <c r="OXW39" s="119"/>
      <c r="OXX39" s="119"/>
      <c r="OXY39" s="119"/>
      <c r="OXZ39" s="119"/>
      <c r="OYA39" s="119"/>
      <c r="OYB39" s="119"/>
      <c r="OYC39" s="119"/>
      <c r="OYD39" s="119"/>
      <c r="OYE39" s="119"/>
      <c r="OYF39" s="119"/>
      <c r="OYG39" s="119"/>
      <c r="OYH39" s="119"/>
      <c r="OYI39" s="119"/>
      <c r="OYJ39" s="119"/>
      <c r="OYK39" s="119"/>
      <c r="OYL39" s="119"/>
      <c r="OYM39" s="119"/>
      <c r="OYN39" s="119"/>
      <c r="OYO39" s="119"/>
      <c r="OYP39" s="119"/>
      <c r="OYQ39" s="119"/>
      <c r="OYR39" s="119"/>
      <c r="OYS39" s="119"/>
      <c r="OYT39" s="119"/>
      <c r="OYU39" s="119"/>
      <c r="OYV39" s="119"/>
      <c r="OYW39" s="119"/>
      <c r="OYX39" s="119"/>
      <c r="OYY39" s="119"/>
      <c r="OYZ39" s="119"/>
      <c r="OZA39" s="119"/>
      <c r="OZB39" s="119"/>
      <c r="OZC39" s="119"/>
      <c r="OZD39" s="119"/>
      <c r="OZE39" s="119"/>
      <c r="OZF39" s="119"/>
      <c r="OZG39" s="119"/>
      <c r="OZH39" s="119"/>
      <c r="OZI39" s="119"/>
      <c r="OZJ39" s="119"/>
      <c r="OZK39" s="119"/>
      <c r="OZL39" s="119"/>
      <c r="OZM39" s="119"/>
      <c r="OZN39" s="119"/>
      <c r="OZO39" s="119"/>
      <c r="OZP39" s="119"/>
      <c r="OZQ39" s="119"/>
      <c r="OZR39" s="119"/>
      <c r="OZS39" s="119"/>
      <c r="OZT39" s="119"/>
      <c r="OZU39" s="119"/>
      <c r="OZV39" s="119"/>
      <c r="OZW39" s="119"/>
      <c r="OZX39" s="119"/>
      <c r="OZY39" s="119"/>
      <c r="OZZ39" s="119"/>
      <c r="PAA39" s="119"/>
      <c r="PAB39" s="119"/>
      <c r="PAC39" s="119"/>
      <c r="PAD39" s="119"/>
      <c r="PAE39" s="119"/>
      <c r="PAF39" s="119"/>
      <c r="PAG39" s="119"/>
      <c r="PAH39" s="119"/>
      <c r="PAI39" s="119"/>
      <c r="PAJ39" s="119"/>
      <c r="PAK39" s="119"/>
      <c r="PAL39" s="119"/>
      <c r="PAM39" s="119"/>
      <c r="PAN39" s="119"/>
      <c r="PAO39" s="119"/>
      <c r="PAP39" s="119"/>
      <c r="PAQ39" s="119"/>
      <c r="PAR39" s="119"/>
      <c r="PAS39" s="119"/>
      <c r="PAT39" s="119"/>
      <c r="PAU39" s="119"/>
      <c r="PAV39" s="119"/>
      <c r="PAW39" s="119"/>
      <c r="PAX39" s="119"/>
      <c r="PAY39" s="119"/>
      <c r="PAZ39" s="119"/>
      <c r="PBA39" s="119"/>
      <c r="PBB39" s="119"/>
      <c r="PBC39" s="119"/>
      <c r="PBD39" s="119"/>
      <c r="PBE39" s="119"/>
      <c r="PBF39" s="119"/>
      <c r="PBG39" s="119"/>
      <c r="PBH39" s="119"/>
      <c r="PBI39" s="119"/>
      <c r="PBJ39" s="119"/>
      <c r="PBK39" s="119"/>
      <c r="PBL39" s="119"/>
      <c r="PBM39" s="119"/>
      <c r="PBN39" s="119"/>
      <c r="PBO39" s="119"/>
      <c r="PBP39" s="119"/>
      <c r="PBQ39" s="119"/>
      <c r="PBR39" s="119"/>
      <c r="PBS39" s="119"/>
      <c r="PBT39" s="119"/>
      <c r="PBU39" s="119"/>
      <c r="PBV39" s="119"/>
      <c r="PBW39" s="119"/>
      <c r="PBX39" s="119"/>
      <c r="PBY39" s="119"/>
      <c r="PBZ39" s="119"/>
      <c r="PCA39" s="119"/>
      <c r="PCB39" s="119"/>
      <c r="PCC39" s="119"/>
      <c r="PCD39" s="119"/>
      <c r="PCE39" s="119"/>
      <c r="PCF39" s="119"/>
      <c r="PCG39" s="119"/>
      <c r="PCH39" s="119"/>
      <c r="PCI39" s="119"/>
      <c r="PCJ39" s="119"/>
      <c r="PCK39" s="119"/>
      <c r="PCL39" s="119"/>
      <c r="PCM39" s="119"/>
      <c r="PCN39" s="119"/>
      <c r="PCO39" s="119"/>
      <c r="PCP39" s="119"/>
      <c r="PCQ39" s="119"/>
      <c r="PCR39" s="119"/>
      <c r="PCS39" s="119"/>
      <c r="PCT39" s="119"/>
      <c r="PCU39" s="119"/>
      <c r="PCV39" s="119"/>
      <c r="PCW39" s="119"/>
      <c r="PCX39" s="119"/>
      <c r="PCY39" s="119"/>
      <c r="PCZ39" s="119"/>
      <c r="PDA39" s="119"/>
      <c r="PDB39" s="119"/>
      <c r="PDC39" s="119"/>
      <c r="PDD39" s="119"/>
      <c r="PDE39" s="119"/>
      <c r="PDF39" s="119"/>
      <c r="PDG39" s="119"/>
      <c r="PDH39" s="119"/>
      <c r="PDI39" s="119"/>
      <c r="PDJ39" s="119"/>
      <c r="PDK39" s="119"/>
      <c r="PDL39" s="119"/>
      <c r="PDM39" s="119"/>
      <c r="PDN39" s="119"/>
      <c r="PDO39" s="119"/>
      <c r="PDP39" s="119"/>
      <c r="PDQ39" s="119"/>
      <c r="PDR39" s="119"/>
      <c r="PDS39" s="119"/>
      <c r="PDT39" s="119"/>
      <c r="PDU39" s="119"/>
      <c r="PDV39" s="119"/>
      <c r="PDW39" s="119"/>
      <c r="PDX39" s="119"/>
      <c r="PDY39" s="119"/>
      <c r="PDZ39" s="119"/>
      <c r="PEA39" s="119"/>
      <c r="PEB39" s="119"/>
      <c r="PEC39" s="119"/>
      <c r="PED39" s="119"/>
      <c r="PEE39" s="119"/>
      <c r="PEF39" s="119"/>
      <c r="PEG39" s="119"/>
      <c r="PEH39" s="119"/>
      <c r="PEI39" s="119"/>
      <c r="PEJ39" s="119"/>
      <c r="PEK39" s="119"/>
      <c r="PEL39" s="119"/>
      <c r="PEM39" s="119"/>
      <c r="PEN39" s="119"/>
      <c r="PEO39" s="119"/>
      <c r="PEP39" s="119"/>
      <c r="PEQ39" s="119"/>
      <c r="PER39" s="119"/>
      <c r="PES39" s="119"/>
      <c r="PET39" s="119"/>
      <c r="PEU39" s="119"/>
      <c r="PEV39" s="119"/>
      <c r="PEW39" s="119"/>
      <c r="PEX39" s="119"/>
      <c r="PEY39" s="119"/>
      <c r="PEZ39" s="119"/>
      <c r="PFA39" s="119"/>
      <c r="PFB39" s="119"/>
      <c r="PFC39" s="119"/>
      <c r="PFD39" s="119"/>
      <c r="PFE39" s="119"/>
      <c r="PFF39" s="119"/>
      <c r="PFG39" s="119"/>
      <c r="PFH39" s="119"/>
      <c r="PFI39" s="119"/>
      <c r="PFJ39" s="119"/>
      <c r="PFK39" s="119"/>
      <c r="PFL39" s="119"/>
      <c r="PFM39" s="119"/>
      <c r="PFN39" s="119"/>
      <c r="PFO39" s="119"/>
      <c r="PFP39" s="119"/>
      <c r="PFQ39" s="119"/>
      <c r="PFR39" s="119"/>
      <c r="PFS39" s="119"/>
      <c r="PFT39" s="119"/>
      <c r="PFU39" s="119"/>
      <c r="PFV39" s="119"/>
      <c r="PFW39" s="119"/>
      <c r="PFX39" s="119"/>
      <c r="PFY39" s="119"/>
      <c r="PFZ39" s="119"/>
      <c r="PGA39" s="119"/>
      <c r="PGB39" s="119"/>
      <c r="PGC39" s="119"/>
      <c r="PGD39" s="119"/>
      <c r="PGE39" s="119"/>
      <c r="PGF39" s="119"/>
      <c r="PGG39" s="119"/>
      <c r="PGH39" s="119"/>
      <c r="PGI39" s="119"/>
      <c r="PGJ39" s="119"/>
      <c r="PGK39" s="119"/>
      <c r="PGL39" s="119"/>
      <c r="PGM39" s="119"/>
      <c r="PGN39" s="119"/>
      <c r="PGO39" s="119"/>
      <c r="PGP39" s="119"/>
      <c r="PGQ39" s="119"/>
      <c r="PGR39" s="119"/>
      <c r="PGS39" s="119"/>
      <c r="PGT39" s="119"/>
      <c r="PGU39" s="119"/>
      <c r="PGV39" s="119"/>
      <c r="PGW39" s="119"/>
      <c r="PGX39" s="119"/>
      <c r="PGY39" s="119"/>
      <c r="PGZ39" s="119"/>
      <c r="PHA39" s="119"/>
      <c r="PHB39" s="119"/>
      <c r="PHC39" s="119"/>
      <c r="PHD39" s="119"/>
      <c r="PHE39" s="119"/>
      <c r="PHF39" s="119"/>
      <c r="PHG39" s="119"/>
      <c r="PHH39" s="119"/>
      <c r="PHI39" s="119"/>
      <c r="PHJ39" s="119"/>
      <c r="PHK39" s="119"/>
      <c r="PHL39" s="119"/>
      <c r="PHM39" s="119"/>
      <c r="PHN39" s="119"/>
      <c r="PHO39" s="119"/>
      <c r="PHP39" s="119"/>
      <c r="PHQ39" s="119"/>
      <c r="PHR39" s="119"/>
      <c r="PHS39" s="119"/>
      <c r="PHT39" s="119"/>
      <c r="PHU39" s="119"/>
      <c r="PHV39" s="119"/>
      <c r="PHW39" s="119"/>
      <c r="PHX39" s="119"/>
      <c r="PHY39" s="119"/>
      <c r="PHZ39" s="119"/>
      <c r="PIA39" s="119"/>
      <c r="PIB39" s="119"/>
      <c r="PIC39" s="119"/>
      <c r="PID39" s="119"/>
      <c r="PIE39" s="119"/>
      <c r="PIF39" s="119"/>
      <c r="PIG39" s="119"/>
      <c r="PIH39" s="119"/>
      <c r="PII39" s="119"/>
      <c r="PIJ39" s="119"/>
      <c r="PIK39" s="119"/>
      <c r="PIL39" s="119"/>
      <c r="PIM39" s="119"/>
      <c r="PIN39" s="119"/>
      <c r="PIO39" s="119"/>
      <c r="PIP39" s="119"/>
      <c r="PIQ39" s="119"/>
      <c r="PIR39" s="119"/>
      <c r="PIS39" s="119"/>
      <c r="PIT39" s="119"/>
      <c r="PIU39" s="119"/>
      <c r="PIV39" s="119"/>
      <c r="PIW39" s="119"/>
      <c r="PIX39" s="119"/>
      <c r="PIY39" s="119"/>
      <c r="PIZ39" s="119"/>
      <c r="PJA39" s="119"/>
      <c r="PJB39" s="119"/>
      <c r="PJC39" s="119"/>
      <c r="PJD39" s="119"/>
      <c r="PJE39" s="119"/>
      <c r="PJF39" s="119"/>
      <c r="PJG39" s="119"/>
      <c r="PJH39" s="119"/>
      <c r="PJI39" s="119"/>
      <c r="PJJ39" s="119"/>
      <c r="PJK39" s="119"/>
      <c r="PJL39" s="119"/>
      <c r="PJM39" s="119"/>
      <c r="PJN39" s="119"/>
      <c r="PJO39" s="119"/>
      <c r="PJP39" s="119"/>
      <c r="PJQ39" s="119"/>
      <c r="PJR39" s="119"/>
      <c r="PJS39" s="119"/>
      <c r="PJT39" s="119"/>
      <c r="PJU39" s="119"/>
      <c r="PJV39" s="119"/>
      <c r="PJW39" s="119"/>
      <c r="PJX39" s="119"/>
      <c r="PJY39" s="119"/>
      <c r="PJZ39" s="119"/>
      <c r="PKA39" s="119"/>
      <c r="PKB39" s="119"/>
      <c r="PKC39" s="119"/>
      <c r="PKD39" s="119"/>
      <c r="PKE39" s="119"/>
      <c r="PKF39" s="119"/>
      <c r="PKG39" s="119"/>
      <c r="PKH39" s="119"/>
      <c r="PKI39" s="119"/>
      <c r="PKJ39" s="119"/>
      <c r="PKK39" s="119"/>
      <c r="PKL39" s="119"/>
      <c r="PKM39" s="119"/>
      <c r="PKN39" s="119"/>
      <c r="PKO39" s="119"/>
      <c r="PKP39" s="119"/>
      <c r="PKQ39" s="119"/>
      <c r="PKR39" s="119"/>
      <c r="PKS39" s="119"/>
      <c r="PKT39" s="119"/>
      <c r="PKU39" s="119"/>
      <c r="PKV39" s="119"/>
      <c r="PKW39" s="119"/>
      <c r="PKX39" s="119"/>
      <c r="PKY39" s="119"/>
      <c r="PKZ39" s="119"/>
      <c r="PLA39" s="119"/>
      <c r="PLB39" s="119"/>
      <c r="PLC39" s="119"/>
      <c r="PLD39" s="119"/>
      <c r="PLE39" s="119"/>
      <c r="PLF39" s="119"/>
      <c r="PLG39" s="119"/>
      <c r="PLH39" s="119"/>
      <c r="PLI39" s="119"/>
      <c r="PLJ39" s="119"/>
      <c r="PLK39" s="119"/>
      <c r="PLL39" s="119"/>
      <c r="PLM39" s="119"/>
      <c r="PLN39" s="119"/>
      <c r="PLO39" s="119"/>
      <c r="PLP39" s="119"/>
      <c r="PLQ39" s="119"/>
      <c r="PLR39" s="119"/>
      <c r="PLS39" s="119"/>
      <c r="PLT39" s="119"/>
      <c r="PLU39" s="119"/>
      <c r="PLV39" s="119"/>
      <c r="PLW39" s="119"/>
      <c r="PLX39" s="119"/>
      <c r="PLY39" s="119"/>
      <c r="PLZ39" s="119"/>
      <c r="PMA39" s="119"/>
      <c r="PMB39" s="119"/>
      <c r="PMC39" s="119"/>
      <c r="PMD39" s="119"/>
      <c r="PME39" s="119"/>
      <c r="PMF39" s="119"/>
      <c r="PMG39" s="119"/>
      <c r="PMH39" s="119"/>
      <c r="PMI39" s="119"/>
      <c r="PMJ39" s="119"/>
      <c r="PMK39" s="119"/>
      <c r="PML39" s="119"/>
      <c r="PMM39" s="119"/>
      <c r="PMN39" s="119"/>
      <c r="PMO39" s="119"/>
      <c r="PMP39" s="119"/>
      <c r="PMQ39" s="119"/>
      <c r="PMR39" s="119"/>
      <c r="PMS39" s="119"/>
      <c r="PMT39" s="119"/>
      <c r="PMU39" s="119"/>
      <c r="PMV39" s="119"/>
      <c r="PMW39" s="119"/>
      <c r="PMX39" s="119"/>
      <c r="PMY39" s="119"/>
      <c r="PMZ39" s="119"/>
      <c r="PNA39" s="119"/>
      <c r="PNB39" s="119"/>
      <c r="PNC39" s="119"/>
      <c r="PND39" s="119"/>
      <c r="PNE39" s="119"/>
      <c r="PNF39" s="119"/>
      <c r="PNG39" s="119"/>
      <c r="PNH39" s="119"/>
      <c r="PNI39" s="119"/>
      <c r="PNJ39" s="119"/>
      <c r="PNK39" s="119"/>
      <c r="PNL39" s="119"/>
      <c r="PNM39" s="119"/>
      <c r="PNN39" s="119"/>
      <c r="PNO39" s="119"/>
      <c r="PNP39" s="119"/>
      <c r="PNQ39" s="119"/>
      <c r="PNR39" s="119"/>
      <c r="PNS39" s="119"/>
      <c r="PNT39" s="119"/>
      <c r="PNU39" s="119"/>
      <c r="PNV39" s="119"/>
      <c r="PNW39" s="119"/>
      <c r="PNX39" s="119"/>
      <c r="PNY39" s="119"/>
      <c r="PNZ39" s="119"/>
      <c r="POA39" s="119"/>
      <c r="POB39" s="119"/>
      <c r="POC39" s="119"/>
      <c r="POD39" s="119"/>
      <c r="POE39" s="119"/>
      <c r="POF39" s="119"/>
      <c r="POG39" s="119"/>
      <c r="POH39" s="119"/>
      <c r="POI39" s="119"/>
      <c r="POJ39" s="119"/>
      <c r="POK39" s="119"/>
      <c r="POL39" s="119"/>
      <c r="POM39" s="119"/>
      <c r="PON39" s="119"/>
      <c r="POO39" s="119"/>
      <c r="POP39" s="119"/>
      <c r="POQ39" s="119"/>
      <c r="POR39" s="119"/>
      <c r="POS39" s="119"/>
      <c r="POT39" s="119"/>
      <c r="POU39" s="119"/>
      <c r="POV39" s="119"/>
      <c r="POW39" s="119"/>
      <c r="POX39" s="119"/>
      <c r="POY39" s="119"/>
      <c r="POZ39" s="119"/>
      <c r="PPA39" s="119"/>
      <c r="PPB39" s="119"/>
      <c r="PPC39" s="119"/>
      <c r="PPD39" s="119"/>
      <c r="PPE39" s="119"/>
      <c r="PPF39" s="119"/>
      <c r="PPG39" s="119"/>
      <c r="PPH39" s="119"/>
      <c r="PPI39" s="119"/>
      <c r="PPJ39" s="119"/>
      <c r="PPK39" s="119"/>
      <c r="PPL39" s="119"/>
      <c r="PPM39" s="119"/>
      <c r="PPN39" s="119"/>
      <c r="PPO39" s="119"/>
      <c r="PPP39" s="119"/>
      <c r="PPQ39" s="119"/>
      <c r="PPR39" s="119"/>
      <c r="PPS39" s="119"/>
      <c r="PPT39" s="119"/>
      <c r="PPU39" s="119"/>
      <c r="PPV39" s="119"/>
      <c r="PPW39" s="119"/>
      <c r="PPX39" s="119"/>
      <c r="PPY39" s="119"/>
      <c r="PPZ39" s="119"/>
      <c r="PQA39" s="119"/>
      <c r="PQB39" s="119"/>
      <c r="PQC39" s="119"/>
      <c r="PQD39" s="119"/>
      <c r="PQE39" s="119"/>
      <c r="PQF39" s="119"/>
      <c r="PQG39" s="119"/>
      <c r="PQH39" s="119"/>
      <c r="PQI39" s="119"/>
      <c r="PQJ39" s="119"/>
      <c r="PQK39" s="119"/>
      <c r="PQL39" s="119"/>
      <c r="PQM39" s="119"/>
      <c r="PQN39" s="119"/>
      <c r="PQO39" s="119"/>
      <c r="PQP39" s="119"/>
      <c r="PQQ39" s="119"/>
      <c r="PQR39" s="119"/>
      <c r="PQS39" s="119"/>
      <c r="PQT39" s="119"/>
      <c r="PQU39" s="119"/>
      <c r="PQV39" s="119"/>
      <c r="PQW39" s="119"/>
      <c r="PQX39" s="119"/>
      <c r="PQY39" s="119"/>
      <c r="PQZ39" s="119"/>
      <c r="PRA39" s="119"/>
      <c r="PRB39" s="119"/>
      <c r="PRC39" s="119"/>
      <c r="PRD39" s="119"/>
      <c r="PRE39" s="119"/>
      <c r="PRF39" s="119"/>
      <c r="PRG39" s="119"/>
      <c r="PRH39" s="119"/>
      <c r="PRI39" s="119"/>
      <c r="PRJ39" s="119"/>
      <c r="PRK39" s="119"/>
      <c r="PRL39" s="119"/>
      <c r="PRM39" s="119"/>
      <c r="PRN39" s="119"/>
      <c r="PRO39" s="119"/>
      <c r="PRP39" s="119"/>
      <c r="PRQ39" s="119"/>
      <c r="PRR39" s="119"/>
      <c r="PRS39" s="119"/>
      <c r="PRT39" s="119"/>
      <c r="PRU39" s="119"/>
      <c r="PRV39" s="119"/>
      <c r="PRW39" s="119"/>
      <c r="PRX39" s="119"/>
      <c r="PRY39" s="119"/>
      <c r="PRZ39" s="119"/>
      <c r="PSA39" s="119"/>
      <c r="PSB39" s="119"/>
      <c r="PSC39" s="119"/>
      <c r="PSD39" s="119"/>
      <c r="PSE39" s="119"/>
      <c r="PSF39" s="119"/>
      <c r="PSG39" s="119"/>
      <c r="PSH39" s="119"/>
      <c r="PSI39" s="119"/>
      <c r="PSJ39" s="119"/>
      <c r="PSK39" s="119"/>
      <c r="PSL39" s="119"/>
      <c r="PSM39" s="119"/>
      <c r="PSN39" s="119"/>
      <c r="PSO39" s="119"/>
      <c r="PSP39" s="119"/>
      <c r="PSQ39" s="119"/>
      <c r="PSR39" s="119"/>
      <c r="PSS39" s="119"/>
      <c r="PST39" s="119"/>
      <c r="PSU39" s="119"/>
      <c r="PSV39" s="119"/>
      <c r="PSW39" s="119"/>
      <c r="PSX39" s="119"/>
      <c r="PSY39" s="119"/>
      <c r="PSZ39" s="119"/>
      <c r="PTA39" s="119"/>
      <c r="PTB39" s="119"/>
      <c r="PTC39" s="119"/>
      <c r="PTD39" s="119"/>
      <c r="PTE39" s="119"/>
      <c r="PTF39" s="119"/>
      <c r="PTG39" s="119"/>
      <c r="PTH39" s="119"/>
      <c r="PTI39" s="119"/>
      <c r="PTJ39" s="119"/>
      <c r="PTK39" s="119"/>
      <c r="PTL39" s="119"/>
      <c r="PTM39" s="119"/>
      <c r="PTN39" s="119"/>
      <c r="PTO39" s="119"/>
      <c r="PTP39" s="119"/>
      <c r="PTQ39" s="119"/>
      <c r="PTR39" s="119"/>
      <c r="PTS39" s="119"/>
      <c r="PTT39" s="119"/>
      <c r="PTU39" s="119"/>
      <c r="PTV39" s="119"/>
      <c r="PTW39" s="119"/>
      <c r="PTX39" s="119"/>
      <c r="PTY39" s="119"/>
      <c r="PTZ39" s="119"/>
      <c r="PUA39" s="119"/>
      <c r="PUB39" s="119"/>
      <c r="PUC39" s="119"/>
      <c r="PUD39" s="119"/>
      <c r="PUE39" s="119"/>
      <c r="PUF39" s="119"/>
      <c r="PUG39" s="119"/>
      <c r="PUH39" s="119"/>
      <c r="PUI39" s="119"/>
      <c r="PUJ39" s="119"/>
      <c r="PUK39" s="119"/>
      <c r="PUL39" s="119"/>
      <c r="PUM39" s="119"/>
      <c r="PUN39" s="119"/>
      <c r="PUO39" s="119"/>
      <c r="PUP39" s="119"/>
      <c r="PUQ39" s="119"/>
      <c r="PUR39" s="119"/>
      <c r="PUS39" s="119"/>
      <c r="PUT39" s="119"/>
      <c r="PUU39" s="119"/>
      <c r="PUV39" s="119"/>
      <c r="PUW39" s="119"/>
      <c r="PUX39" s="119"/>
      <c r="PUY39" s="119"/>
      <c r="PUZ39" s="119"/>
      <c r="PVA39" s="119"/>
      <c r="PVB39" s="119"/>
      <c r="PVC39" s="119"/>
      <c r="PVD39" s="119"/>
      <c r="PVE39" s="119"/>
      <c r="PVF39" s="119"/>
      <c r="PVG39" s="119"/>
      <c r="PVH39" s="119"/>
      <c r="PVI39" s="119"/>
      <c r="PVJ39" s="119"/>
      <c r="PVK39" s="119"/>
      <c r="PVL39" s="119"/>
      <c r="PVM39" s="119"/>
      <c r="PVN39" s="119"/>
      <c r="PVO39" s="119"/>
      <c r="PVP39" s="119"/>
      <c r="PVQ39" s="119"/>
      <c r="PVR39" s="119"/>
      <c r="PVS39" s="119"/>
      <c r="PVT39" s="119"/>
      <c r="PVU39" s="119"/>
      <c r="PVV39" s="119"/>
      <c r="PVW39" s="119"/>
      <c r="PVX39" s="119"/>
      <c r="PVY39" s="119"/>
      <c r="PVZ39" s="119"/>
      <c r="PWA39" s="119"/>
      <c r="PWB39" s="119"/>
      <c r="PWC39" s="119"/>
      <c r="PWD39" s="119"/>
      <c r="PWE39" s="119"/>
      <c r="PWF39" s="119"/>
      <c r="PWG39" s="119"/>
      <c r="PWH39" s="119"/>
      <c r="PWI39" s="119"/>
      <c r="PWJ39" s="119"/>
      <c r="PWK39" s="119"/>
      <c r="PWL39" s="119"/>
      <c r="PWM39" s="119"/>
      <c r="PWN39" s="119"/>
      <c r="PWO39" s="119"/>
      <c r="PWP39" s="119"/>
      <c r="PWQ39" s="119"/>
      <c r="PWR39" s="119"/>
      <c r="PWS39" s="119"/>
      <c r="PWT39" s="119"/>
      <c r="PWU39" s="119"/>
      <c r="PWV39" s="119"/>
      <c r="PWW39" s="119"/>
      <c r="PWX39" s="119"/>
      <c r="PWY39" s="119"/>
      <c r="PWZ39" s="119"/>
      <c r="PXA39" s="119"/>
      <c r="PXB39" s="119"/>
      <c r="PXC39" s="119"/>
      <c r="PXD39" s="119"/>
      <c r="PXE39" s="119"/>
      <c r="PXF39" s="119"/>
      <c r="PXG39" s="119"/>
      <c r="PXH39" s="119"/>
      <c r="PXI39" s="119"/>
      <c r="PXJ39" s="119"/>
      <c r="PXK39" s="119"/>
      <c r="PXL39" s="119"/>
      <c r="PXM39" s="119"/>
      <c r="PXN39" s="119"/>
      <c r="PXO39" s="119"/>
      <c r="PXP39" s="119"/>
      <c r="PXQ39" s="119"/>
      <c r="PXR39" s="119"/>
      <c r="PXS39" s="119"/>
      <c r="PXT39" s="119"/>
      <c r="PXU39" s="119"/>
      <c r="PXV39" s="119"/>
      <c r="PXW39" s="119"/>
      <c r="PXX39" s="119"/>
      <c r="PXY39" s="119"/>
      <c r="PXZ39" s="119"/>
      <c r="PYA39" s="119"/>
      <c r="PYB39" s="119"/>
      <c r="PYC39" s="119"/>
      <c r="PYD39" s="119"/>
      <c r="PYE39" s="119"/>
      <c r="PYF39" s="119"/>
      <c r="PYG39" s="119"/>
      <c r="PYH39" s="119"/>
      <c r="PYI39" s="119"/>
      <c r="PYJ39" s="119"/>
      <c r="PYK39" s="119"/>
      <c r="PYL39" s="119"/>
      <c r="PYM39" s="119"/>
      <c r="PYN39" s="119"/>
      <c r="PYO39" s="119"/>
      <c r="PYP39" s="119"/>
      <c r="PYQ39" s="119"/>
      <c r="PYR39" s="119"/>
      <c r="PYS39" s="119"/>
      <c r="PYT39" s="119"/>
      <c r="PYU39" s="119"/>
      <c r="PYV39" s="119"/>
      <c r="PYW39" s="119"/>
      <c r="PYX39" s="119"/>
      <c r="PYY39" s="119"/>
      <c r="PYZ39" s="119"/>
      <c r="PZA39" s="119"/>
      <c r="PZB39" s="119"/>
      <c r="PZC39" s="119"/>
      <c r="PZD39" s="119"/>
      <c r="PZE39" s="119"/>
      <c r="PZF39" s="119"/>
      <c r="PZG39" s="119"/>
      <c r="PZH39" s="119"/>
      <c r="PZI39" s="119"/>
      <c r="PZJ39" s="119"/>
      <c r="PZK39" s="119"/>
      <c r="PZL39" s="119"/>
      <c r="PZM39" s="119"/>
      <c r="PZN39" s="119"/>
      <c r="PZO39" s="119"/>
      <c r="PZP39" s="119"/>
      <c r="PZQ39" s="119"/>
      <c r="PZR39" s="119"/>
      <c r="PZS39" s="119"/>
      <c r="PZT39" s="119"/>
      <c r="PZU39" s="119"/>
      <c r="PZV39" s="119"/>
      <c r="PZW39" s="119"/>
      <c r="PZX39" s="119"/>
      <c r="PZY39" s="119"/>
      <c r="PZZ39" s="119"/>
      <c r="QAA39" s="119"/>
      <c r="QAB39" s="119"/>
      <c r="QAC39" s="119"/>
      <c r="QAD39" s="119"/>
      <c r="QAE39" s="119"/>
      <c r="QAF39" s="119"/>
      <c r="QAG39" s="119"/>
      <c r="QAH39" s="119"/>
      <c r="QAI39" s="119"/>
      <c r="QAJ39" s="119"/>
      <c r="QAK39" s="119"/>
      <c r="QAL39" s="119"/>
      <c r="QAM39" s="119"/>
      <c r="QAN39" s="119"/>
      <c r="QAO39" s="119"/>
      <c r="QAP39" s="119"/>
      <c r="QAQ39" s="119"/>
      <c r="QAR39" s="119"/>
      <c r="QAS39" s="119"/>
      <c r="QAT39" s="119"/>
      <c r="QAU39" s="119"/>
      <c r="QAV39" s="119"/>
      <c r="QAW39" s="119"/>
      <c r="QAX39" s="119"/>
      <c r="QAY39" s="119"/>
      <c r="QAZ39" s="119"/>
      <c r="QBA39" s="119"/>
      <c r="QBB39" s="119"/>
      <c r="QBC39" s="119"/>
      <c r="QBD39" s="119"/>
      <c r="QBE39" s="119"/>
      <c r="QBF39" s="119"/>
      <c r="QBG39" s="119"/>
      <c r="QBH39" s="119"/>
      <c r="QBI39" s="119"/>
      <c r="QBJ39" s="119"/>
      <c r="QBK39" s="119"/>
      <c r="QBL39" s="119"/>
      <c r="QBM39" s="119"/>
      <c r="QBN39" s="119"/>
      <c r="QBO39" s="119"/>
      <c r="QBP39" s="119"/>
      <c r="QBQ39" s="119"/>
      <c r="QBR39" s="119"/>
      <c r="QBS39" s="119"/>
      <c r="QBT39" s="119"/>
      <c r="QBU39" s="119"/>
      <c r="QBV39" s="119"/>
      <c r="QBW39" s="119"/>
      <c r="QBX39" s="119"/>
      <c r="QBY39" s="119"/>
      <c r="QBZ39" s="119"/>
      <c r="QCA39" s="119"/>
      <c r="QCB39" s="119"/>
      <c r="QCC39" s="119"/>
      <c r="QCD39" s="119"/>
      <c r="QCE39" s="119"/>
      <c r="QCF39" s="119"/>
      <c r="QCG39" s="119"/>
      <c r="QCH39" s="119"/>
      <c r="QCI39" s="119"/>
      <c r="QCJ39" s="119"/>
      <c r="QCK39" s="119"/>
      <c r="QCL39" s="119"/>
      <c r="QCM39" s="119"/>
      <c r="QCN39" s="119"/>
      <c r="QCO39" s="119"/>
      <c r="QCP39" s="119"/>
      <c r="QCQ39" s="119"/>
      <c r="QCR39" s="119"/>
      <c r="QCS39" s="119"/>
      <c r="QCT39" s="119"/>
      <c r="QCU39" s="119"/>
      <c r="QCV39" s="119"/>
      <c r="QCW39" s="119"/>
      <c r="QCX39" s="119"/>
      <c r="QCY39" s="119"/>
      <c r="QCZ39" s="119"/>
      <c r="QDA39" s="119"/>
      <c r="QDB39" s="119"/>
      <c r="QDC39" s="119"/>
      <c r="QDD39" s="119"/>
      <c r="QDE39" s="119"/>
      <c r="QDF39" s="119"/>
      <c r="QDG39" s="119"/>
      <c r="QDH39" s="119"/>
      <c r="QDI39" s="119"/>
      <c r="QDJ39" s="119"/>
      <c r="QDK39" s="119"/>
      <c r="QDL39" s="119"/>
      <c r="QDM39" s="119"/>
      <c r="QDN39" s="119"/>
      <c r="QDO39" s="119"/>
      <c r="QDP39" s="119"/>
      <c r="QDQ39" s="119"/>
      <c r="QDR39" s="119"/>
      <c r="QDS39" s="119"/>
      <c r="QDT39" s="119"/>
      <c r="QDU39" s="119"/>
      <c r="QDV39" s="119"/>
      <c r="QDW39" s="119"/>
      <c r="QDX39" s="119"/>
      <c r="QDY39" s="119"/>
      <c r="QDZ39" s="119"/>
      <c r="QEA39" s="119"/>
      <c r="QEB39" s="119"/>
      <c r="QEC39" s="119"/>
      <c r="QED39" s="119"/>
      <c r="QEE39" s="119"/>
      <c r="QEF39" s="119"/>
      <c r="QEG39" s="119"/>
      <c r="QEH39" s="119"/>
      <c r="QEI39" s="119"/>
      <c r="QEJ39" s="119"/>
      <c r="QEK39" s="119"/>
      <c r="QEL39" s="119"/>
      <c r="QEM39" s="119"/>
      <c r="QEN39" s="119"/>
      <c r="QEO39" s="119"/>
      <c r="QEP39" s="119"/>
      <c r="QEQ39" s="119"/>
      <c r="QER39" s="119"/>
      <c r="QES39" s="119"/>
      <c r="QET39" s="119"/>
      <c r="QEU39" s="119"/>
      <c r="QEV39" s="119"/>
      <c r="QEW39" s="119"/>
      <c r="QEX39" s="119"/>
      <c r="QEY39" s="119"/>
      <c r="QEZ39" s="119"/>
      <c r="QFA39" s="119"/>
      <c r="QFB39" s="119"/>
      <c r="QFC39" s="119"/>
      <c r="QFD39" s="119"/>
      <c r="QFE39" s="119"/>
      <c r="QFF39" s="119"/>
      <c r="QFG39" s="119"/>
      <c r="QFH39" s="119"/>
      <c r="QFI39" s="119"/>
      <c r="QFJ39" s="119"/>
      <c r="QFK39" s="119"/>
      <c r="QFL39" s="119"/>
      <c r="QFM39" s="119"/>
      <c r="QFN39" s="119"/>
      <c r="QFO39" s="119"/>
      <c r="QFP39" s="119"/>
      <c r="QFQ39" s="119"/>
      <c r="QFR39" s="119"/>
      <c r="QFS39" s="119"/>
      <c r="QFT39" s="119"/>
      <c r="QFU39" s="119"/>
      <c r="QFV39" s="119"/>
      <c r="QFW39" s="119"/>
      <c r="QFX39" s="119"/>
      <c r="QFY39" s="119"/>
      <c r="QFZ39" s="119"/>
      <c r="QGA39" s="119"/>
      <c r="QGB39" s="119"/>
      <c r="QGC39" s="119"/>
      <c r="QGD39" s="119"/>
      <c r="QGE39" s="119"/>
      <c r="QGF39" s="119"/>
      <c r="QGG39" s="119"/>
      <c r="QGH39" s="119"/>
      <c r="QGI39" s="119"/>
      <c r="QGJ39" s="119"/>
      <c r="QGK39" s="119"/>
      <c r="QGL39" s="119"/>
      <c r="QGM39" s="119"/>
      <c r="QGN39" s="119"/>
      <c r="QGO39" s="119"/>
      <c r="QGP39" s="119"/>
      <c r="QGQ39" s="119"/>
      <c r="QGR39" s="119"/>
      <c r="QGS39" s="119"/>
      <c r="QGT39" s="119"/>
      <c r="QGU39" s="119"/>
      <c r="QGV39" s="119"/>
      <c r="QGW39" s="119"/>
      <c r="QGX39" s="119"/>
      <c r="QGY39" s="119"/>
      <c r="QGZ39" s="119"/>
      <c r="QHA39" s="119"/>
      <c r="QHB39" s="119"/>
      <c r="QHC39" s="119"/>
      <c r="QHD39" s="119"/>
      <c r="QHE39" s="119"/>
      <c r="QHF39" s="119"/>
      <c r="QHG39" s="119"/>
      <c r="QHH39" s="119"/>
      <c r="QHI39" s="119"/>
      <c r="QHJ39" s="119"/>
      <c r="QHK39" s="119"/>
      <c r="QHL39" s="119"/>
      <c r="QHM39" s="119"/>
      <c r="QHN39" s="119"/>
      <c r="QHO39" s="119"/>
      <c r="QHP39" s="119"/>
      <c r="QHQ39" s="119"/>
      <c r="QHR39" s="119"/>
      <c r="QHS39" s="119"/>
      <c r="QHT39" s="119"/>
      <c r="QHU39" s="119"/>
      <c r="QHV39" s="119"/>
      <c r="QHW39" s="119"/>
      <c r="QHX39" s="119"/>
      <c r="QHY39" s="119"/>
      <c r="QHZ39" s="119"/>
      <c r="QIA39" s="119"/>
      <c r="QIB39" s="119"/>
      <c r="QIC39" s="119"/>
      <c r="QID39" s="119"/>
      <c r="QIE39" s="119"/>
      <c r="QIF39" s="119"/>
      <c r="QIG39" s="119"/>
      <c r="QIH39" s="119"/>
      <c r="QII39" s="119"/>
      <c r="QIJ39" s="119"/>
      <c r="QIK39" s="119"/>
      <c r="QIL39" s="119"/>
      <c r="QIM39" s="119"/>
      <c r="QIN39" s="119"/>
      <c r="QIO39" s="119"/>
      <c r="QIP39" s="119"/>
      <c r="QIQ39" s="119"/>
      <c r="QIR39" s="119"/>
      <c r="QIS39" s="119"/>
      <c r="QIT39" s="119"/>
      <c r="QIU39" s="119"/>
      <c r="QIV39" s="119"/>
      <c r="QIW39" s="119"/>
      <c r="QIX39" s="119"/>
      <c r="QIY39" s="119"/>
      <c r="QIZ39" s="119"/>
      <c r="QJA39" s="119"/>
      <c r="QJB39" s="119"/>
      <c r="QJC39" s="119"/>
      <c r="QJD39" s="119"/>
      <c r="QJE39" s="119"/>
      <c r="QJF39" s="119"/>
      <c r="QJG39" s="119"/>
      <c r="QJH39" s="119"/>
      <c r="QJI39" s="119"/>
      <c r="QJJ39" s="119"/>
      <c r="QJK39" s="119"/>
      <c r="QJL39" s="119"/>
      <c r="QJM39" s="119"/>
      <c r="QJN39" s="119"/>
      <c r="QJO39" s="119"/>
      <c r="QJP39" s="119"/>
      <c r="QJQ39" s="119"/>
      <c r="QJR39" s="119"/>
      <c r="QJS39" s="119"/>
      <c r="QJT39" s="119"/>
      <c r="QJU39" s="119"/>
      <c r="QJV39" s="119"/>
      <c r="QJW39" s="119"/>
      <c r="QJX39" s="119"/>
      <c r="QJY39" s="119"/>
      <c r="QJZ39" s="119"/>
      <c r="QKA39" s="119"/>
      <c r="QKB39" s="119"/>
      <c r="QKC39" s="119"/>
      <c r="QKD39" s="119"/>
      <c r="QKE39" s="119"/>
      <c r="QKF39" s="119"/>
      <c r="QKG39" s="119"/>
      <c r="QKH39" s="119"/>
      <c r="QKI39" s="119"/>
      <c r="QKJ39" s="119"/>
      <c r="QKK39" s="119"/>
      <c r="QKL39" s="119"/>
      <c r="QKM39" s="119"/>
      <c r="QKN39" s="119"/>
      <c r="QKO39" s="119"/>
      <c r="QKP39" s="119"/>
      <c r="QKQ39" s="119"/>
      <c r="QKR39" s="119"/>
      <c r="QKS39" s="119"/>
      <c r="QKT39" s="119"/>
      <c r="QKU39" s="119"/>
      <c r="QKV39" s="119"/>
      <c r="QKW39" s="119"/>
      <c r="QKX39" s="119"/>
      <c r="QKY39" s="119"/>
      <c r="QKZ39" s="119"/>
      <c r="QLA39" s="119"/>
      <c r="QLB39" s="119"/>
      <c r="QLC39" s="119"/>
      <c r="QLD39" s="119"/>
      <c r="QLE39" s="119"/>
      <c r="QLF39" s="119"/>
      <c r="QLG39" s="119"/>
      <c r="QLH39" s="119"/>
      <c r="QLI39" s="119"/>
      <c r="QLJ39" s="119"/>
      <c r="QLK39" s="119"/>
      <c r="QLL39" s="119"/>
      <c r="QLM39" s="119"/>
      <c r="QLN39" s="119"/>
      <c r="QLO39" s="119"/>
      <c r="QLP39" s="119"/>
      <c r="QLQ39" s="119"/>
      <c r="QLR39" s="119"/>
      <c r="QLS39" s="119"/>
      <c r="QLT39" s="119"/>
      <c r="QLU39" s="119"/>
      <c r="QLV39" s="119"/>
      <c r="QLW39" s="119"/>
      <c r="QLX39" s="119"/>
      <c r="QLY39" s="119"/>
      <c r="QLZ39" s="119"/>
      <c r="QMA39" s="119"/>
      <c r="QMB39" s="119"/>
      <c r="QMC39" s="119"/>
      <c r="QMD39" s="119"/>
      <c r="QME39" s="119"/>
      <c r="QMF39" s="119"/>
      <c r="QMG39" s="119"/>
      <c r="QMH39" s="119"/>
      <c r="QMI39" s="119"/>
      <c r="QMJ39" s="119"/>
      <c r="QMK39" s="119"/>
      <c r="QML39" s="119"/>
      <c r="QMM39" s="119"/>
      <c r="QMN39" s="119"/>
      <c r="QMO39" s="119"/>
      <c r="QMP39" s="119"/>
      <c r="QMQ39" s="119"/>
      <c r="QMR39" s="119"/>
      <c r="QMS39" s="119"/>
      <c r="QMT39" s="119"/>
      <c r="QMU39" s="119"/>
      <c r="QMV39" s="119"/>
      <c r="QMW39" s="119"/>
      <c r="QMX39" s="119"/>
      <c r="QMY39" s="119"/>
      <c r="QMZ39" s="119"/>
      <c r="QNA39" s="119"/>
      <c r="QNB39" s="119"/>
      <c r="QNC39" s="119"/>
      <c r="QND39" s="119"/>
      <c r="QNE39" s="119"/>
      <c r="QNF39" s="119"/>
      <c r="QNG39" s="119"/>
      <c r="QNH39" s="119"/>
      <c r="QNI39" s="119"/>
      <c r="QNJ39" s="119"/>
      <c r="QNK39" s="119"/>
      <c r="QNL39" s="119"/>
      <c r="QNM39" s="119"/>
      <c r="QNN39" s="119"/>
      <c r="QNO39" s="119"/>
      <c r="QNP39" s="119"/>
      <c r="QNQ39" s="119"/>
      <c r="QNR39" s="119"/>
      <c r="QNS39" s="119"/>
      <c r="QNT39" s="119"/>
      <c r="QNU39" s="119"/>
      <c r="QNV39" s="119"/>
      <c r="QNW39" s="119"/>
      <c r="QNX39" s="119"/>
      <c r="QNY39" s="119"/>
      <c r="QNZ39" s="119"/>
      <c r="QOA39" s="119"/>
      <c r="QOB39" s="119"/>
      <c r="QOC39" s="119"/>
      <c r="QOD39" s="119"/>
      <c r="QOE39" s="119"/>
      <c r="QOF39" s="119"/>
      <c r="QOG39" s="119"/>
      <c r="QOH39" s="119"/>
      <c r="QOI39" s="119"/>
      <c r="QOJ39" s="119"/>
      <c r="QOK39" s="119"/>
      <c r="QOL39" s="119"/>
      <c r="QOM39" s="119"/>
      <c r="QON39" s="119"/>
      <c r="QOO39" s="119"/>
      <c r="QOP39" s="119"/>
      <c r="QOQ39" s="119"/>
      <c r="QOR39" s="119"/>
      <c r="QOS39" s="119"/>
      <c r="QOT39" s="119"/>
      <c r="QOU39" s="119"/>
      <c r="QOV39" s="119"/>
      <c r="QOW39" s="119"/>
      <c r="QOX39" s="119"/>
      <c r="QOY39" s="119"/>
      <c r="QOZ39" s="119"/>
      <c r="QPA39" s="119"/>
      <c r="QPB39" s="119"/>
      <c r="QPC39" s="119"/>
      <c r="QPD39" s="119"/>
      <c r="QPE39" s="119"/>
      <c r="QPF39" s="119"/>
      <c r="QPG39" s="119"/>
      <c r="QPH39" s="119"/>
      <c r="QPI39" s="119"/>
      <c r="QPJ39" s="119"/>
      <c r="QPK39" s="119"/>
      <c r="QPL39" s="119"/>
      <c r="QPM39" s="119"/>
      <c r="QPN39" s="119"/>
      <c r="QPO39" s="119"/>
      <c r="QPP39" s="119"/>
      <c r="QPQ39" s="119"/>
      <c r="QPR39" s="119"/>
      <c r="QPS39" s="119"/>
      <c r="QPT39" s="119"/>
      <c r="QPU39" s="119"/>
      <c r="QPV39" s="119"/>
      <c r="QPW39" s="119"/>
      <c r="QPX39" s="119"/>
      <c r="QPY39" s="119"/>
      <c r="QPZ39" s="119"/>
      <c r="QQA39" s="119"/>
      <c r="QQB39" s="119"/>
      <c r="QQC39" s="119"/>
      <c r="QQD39" s="119"/>
      <c r="QQE39" s="119"/>
      <c r="QQF39" s="119"/>
      <c r="QQG39" s="119"/>
      <c r="QQH39" s="119"/>
      <c r="QQI39" s="119"/>
      <c r="QQJ39" s="119"/>
      <c r="QQK39" s="119"/>
      <c r="QQL39" s="119"/>
      <c r="QQM39" s="119"/>
      <c r="QQN39" s="119"/>
      <c r="QQO39" s="119"/>
      <c r="QQP39" s="119"/>
      <c r="QQQ39" s="119"/>
      <c r="QQR39" s="119"/>
      <c r="QQS39" s="119"/>
      <c r="QQT39" s="119"/>
      <c r="QQU39" s="119"/>
      <c r="QQV39" s="119"/>
      <c r="QQW39" s="119"/>
      <c r="QQX39" s="119"/>
      <c r="QQY39" s="119"/>
      <c r="QQZ39" s="119"/>
      <c r="QRA39" s="119"/>
      <c r="QRB39" s="119"/>
      <c r="QRC39" s="119"/>
      <c r="QRD39" s="119"/>
      <c r="QRE39" s="119"/>
      <c r="QRF39" s="119"/>
      <c r="QRG39" s="119"/>
      <c r="QRH39" s="119"/>
      <c r="QRI39" s="119"/>
      <c r="QRJ39" s="119"/>
      <c r="QRK39" s="119"/>
      <c r="QRL39" s="119"/>
      <c r="QRM39" s="119"/>
      <c r="QRN39" s="119"/>
      <c r="QRO39" s="119"/>
      <c r="QRP39" s="119"/>
      <c r="QRQ39" s="119"/>
      <c r="QRR39" s="119"/>
      <c r="QRS39" s="119"/>
      <c r="QRT39" s="119"/>
      <c r="QRU39" s="119"/>
      <c r="QRV39" s="119"/>
      <c r="QRW39" s="119"/>
      <c r="QRX39" s="119"/>
      <c r="QRY39" s="119"/>
      <c r="QRZ39" s="119"/>
      <c r="QSA39" s="119"/>
      <c r="QSB39" s="119"/>
      <c r="QSC39" s="119"/>
      <c r="QSD39" s="119"/>
      <c r="QSE39" s="119"/>
      <c r="QSF39" s="119"/>
      <c r="QSG39" s="119"/>
      <c r="QSH39" s="119"/>
      <c r="QSI39" s="119"/>
      <c r="QSJ39" s="119"/>
      <c r="QSK39" s="119"/>
      <c r="QSL39" s="119"/>
      <c r="QSM39" s="119"/>
      <c r="QSN39" s="119"/>
      <c r="QSO39" s="119"/>
      <c r="QSP39" s="119"/>
      <c r="QSQ39" s="119"/>
      <c r="QSR39" s="119"/>
      <c r="QSS39" s="119"/>
      <c r="QST39" s="119"/>
      <c r="QSU39" s="119"/>
      <c r="QSV39" s="119"/>
      <c r="QSW39" s="119"/>
      <c r="QSX39" s="119"/>
      <c r="QSY39" s="119"/>
      <c r="QSZ39" s="119"/>
      <c r="QTA39" s="119"/>
      <c r="QTB39" s="119"/>
      <c r="QTC39" s="119"/>
      <c r="QTD39" s="119"/>
      <c r="QTE39" s="119"/>
      <c r="QTF39" s="119"/>
      <c r="QTG39" s="119"/>
      <c r="QTH39" s="119"/>
      <c r="QTI39" s="119"/>
      <c r="QTJ39" s="119"/>
      <c r="QTK39" s="119"/>
      <c r="QTL39" s="119"/>
      <c r="QTM39" s="119"/>
      <c r="QTN39" s="119"/>
      <c r="QTO39" s="119"/>
      <c r="QTP39" s="119"/>
      <c r="QTQ39" s="119"/>
      <c r="QTR39" s="119"/>
      <c r="QTS39" s="119"/>
      <c r="QTT39" s="119"/>
      <c r="QTU39" s="119"/>
      <c r="QTV39" s="119"/>
      <c r="QTW39" s="119"/>
      <c r="QTX39" s="119"/>
      <c r="QTY39" s="119"/>
      <c r="QTZ39" s="119"/>
      <c r="QUA39" s="119"/>
      <c r="QUB39" s="119"/>
      <c r="QUC39" s="119"/>
      <c r="QUD39" s="119"/>
      <c r="QUE39" s="119"/>
      <c r="QUF39" s="119"/>
      <c r="QUG39" s="119"/>
      <c r="QUH39" s="119"/>
      <c r="QUI39" s="119"/>
      <c r="QUJ39" s="119"/>
      <c r="QUK39" s="119"/>
      <c r="QUL39" s="119"/>
      <c r="QUM39" s="119"/>
      <c r="QUN39" s="119"/>
      <c r="QUO39" s="119"/>
      <c r="QUP39" s="119"/>
      <c r="QUQ39" s="119"/>
      <c r="QUR39" s="119"/>
      <c r="QUS39" s="119"/>
      <c r="QUT39" s="119"/>
      <c r="QUU39" s="119"/>
      <c r="QUV39" s="119"/>
      <c r="QUW39" s="119"/>
      <c r="QUX39" s="119"/>
      <c r="QUY39" s="119"/>
      <c r="QUZ39" s="119"/>
      <c r="QVA39" s="119"/>
      <c r="QVB39" s="119"/>
      <c r="QVC39" s="119"/>
      <c r="QVD39" s="119"/>
      <c r="QVE39" s="119"/>
      <c r="QVF39" s="119"/>
      <c r="QVG39" s="119"/>
      <c r="QVH39" s="119"/>
      <c r="QVI39" s="119"/>
      <c r="QVJ39" s="119"/>
      <c r="QVK39" s="119"/>
      <c r="QVL39" s="119"/>
      <c r="QVM39" s="119"/>
      <c r="QVN39" s="119"/>
      <c r="QVO39" s="119"/>
      <c r="QVP39" s="119"/>
      <c r="QVQ39" s="119"/>
      <c r="QVR39" s="119"/>
      <c r="QVS39" s="119"/>
      <c r="QVT39" s="119"/>
      <c r="QVU39" s="119"/>
      <c r="QVV39" s="119"/>
      <c r="QVW39" s="119"/>
      <c r="QVX39" s="119"/>
      <c r="QVY39" s="119"/>
      <c r="QVZ39" s="119"/>
      <c r="QWA39" s="119"/>
      <c r="QWB39" s="119"/>
      <c r="QWC39" s="119"/>
      <c r="QWD39" s="119"/>
      <c r="QWE39" s="119"/>
      <c r="QWF39" s="119"/>
      <c r="QWG39" s="119"/>
      <c r="QWH39" s="119"/>
      <c r="QWI39" s="119"/>
      <c r="QWJ39" s="119"/>
      <c r="QWK39" s="119"/>
      <c r="QWL39" s="119"/>
      <c r="QWM39" s="119"/>
      <c r="QWN39" s="119"/>
      <c r="QWO39" s="119"/>
      <c r="QWP39" s="119"/>
      <c r="QWQ39" s="119"/>
      <c r="QWR39" s="119"/>
      <c r="QWS39" s="119"/>
      <c r="QWT39" s="119"/>
      <c r="QWU39" s="119"/>
      <c r="QWV39" s="119"/>
      <c r="QWW39" s="119"/>
      <c r="QWX39" s="119"/>
      <c r="QWY39" s="119"/>
      <c r="QWZ39" s="119"/>
      <c r="QXA39" s="119"/>
      <c r="QXB39" s="119"/>
      <c r="QXC39" s="119"/>
      <c r="QXD39" s="119"/>
      <c r="QXE39" s="119"/>
      <c r="QXF39" s="119"/>
      <c r="QXG39" s="119"/>
      <c r="QXH39" s="119"/>
      <c r="QXI39" s="119"/>
      <c r="QXJ39" s="119"/>
      <c r="QXK39" s="119"/>
      <c r="QXL39" s="119"/>
      <c r="QXM39" s="119"/>
      <c r="QXN39" s="119"/>
      <c r="QXO39" s="119"/>
      <c r="QXP39" s="119"/>
      <c r="QXQ39" s="119"/>
      <c r="QXR39" s="119"/>
      <c r="QXS39" s="119"/>
      <c r="QXT39" s="119"/>
      <c r="QXU39" s="119"/>
      <c r="QXV39" s="119"/>
      <c r="QXW39" s="119"/>
      <c r="QXX39" s="119"/>
      <c r="QXY39" s="119"/>
      <c r="QXZ39" s="119"/>
      <c r="QYA39" s="119"/>
      <c r="QYB39" s="119"/>
      <c r="QYC39" s="119"/>
      <c r="QYD39" s="119"/>
      <c r="QYE39" s="119"/>
      <c r="QYF39" s="119"/>
      <c r="QYG39" s="119"/>
      <c r="QYH39" s="119"/>
      <c r="QYI39" s="119"/>
      <c r="QYJ39" s="119"/>
      <c r="QYK39" s="119"/>
      <c r="QYL39" s="119"/>
      <c r="QYM39" s="119"/>
      <c r="QYN39" s="119"/>
      <c r="QYO39" s="119"/>
      <c r="QYP39" s="119"/>
      <c r="QYQ39" s="119"/>
      <c r="QYR39" s="119"/>
      <c r="QYS39" s="119"/>
      <c r="QYT39" s="119"/>
      <c r="QYU39" s="119"/>
      <c r="QYV39" s="119"/>
      <c r="QYW39" s="119"/>
      <c r="QYX39" s="119"/>
      <c r="QYY39" s="119"/>
      <c r="QYZ39" s="119"/>
      <c r="QZA39" s="119"/>
      <c r="QZB39" s="119"/>
      <c r="QZC39" s="119"/>
      <c r="QZD39" s="119"/>
      <c r="QZE39" s="119"/>
      <c r="QZF39" s="119"/>
      <c r="QZG39" s="119"/>
      <c r="QZH39" s="119"/>
      <c r="QZI39" s="119"/>
      <c r="QZJ39" s="119"/>
      <c r="QZK39" s="119"/>
      <c r="QZL39" s="119"/>
      <c r="QZM39" s="119"/>
      <c r="QZN39" s="119"/>
      <c r="QZO39" s="119"/>
      <c r="QZP39" s="119"/>
      <c r="QZQ39" s="119"/>
      <c r="QZR39" s="119"/>
      <c r="QZS39" s="119"/>
      <c r="QZT39" s="119"/>
      <c r="QZU39" s="119"/>
      <c r="QZV39" s="119"/>
      <c r="QZW39" s="119"/>
      <c r="QZX39" s="119"/>
      <c r="QZY39" s="119"/>
      <c r="QZZ39" s="119"/>
      <c r="RAA39" s="119"/>
      <c r="RAB39" s="119"/>
      <c r="RAC39" s="119"/>
      <c r="RAD39" s="119"/>
      <c r="RAE39" s="119"/>
      <c r="RAF39" s="119"/>
      <c r="RAG39" s="119"/>
      <c r="RAH39" s="119"/>
      <c r="RAI39" s="119"/>
      <c r="RAJ39" s="119"/>
      <c r="RAK39" s="119"/>
      <c r="RAL39" s="119"/>
      <c r="RAM39" s="119"/>
      <c r="RAN39" s="119"/>
      <c r="RAO39" s="119"/>
      <c r="RAP39" s="119"/>
      <c r="RAQ39" s="119"/>
      <c r="RAR39" s="119"/>
      <c r="RAS39" s="119"/>
      <c r="RAT39" s="119"/>
      <c r="RAU39" s="119"/>
      <c r="RAV39" s="119"/>
      <c r="RAW39" s="119"/>
      <c r="RAX39" s="119"/>
      <c r="RAY39" s="119"/>
      <c r="RAZ39" s="119"/>
      <c r="RBA39" s="119"/>
      <c r="RBB39" s="119"/>
      <c r="RBC39" s="119"/>
      <c r="RBD39" s="119"/>
      <c r="RBE39" s="119"/>
      <c r="RBF39" s="119"/>
      <c r="RBG39" s="119"/>
      <c r="RBH39" s="119"/>
      <c r="RBI39" s="119"/>
      <c r="RBJ39" s="119"/>
      <c r="RBK39" s="119"/>
      <c r="RBL39" s="119"/>
      <c r="RBM39" s="119"/>
      <c r="RBN39" s="119"/>
      <c r="RBO39" s="119"/>
      <c r="RBP39" s="119"/>
      <c r="RBQ39" s="119"/>
      <c r="RBR39" s="119"/>
      <c r="RBS39" s="119"/>
      <c r="RBT39" s="119"/>
      <c r="RBU39" s="119"/>
      <c r="RBV39" s="119"/>
      <c r="RBW39" s="119"/>
      <c r="RBX39" s="119"/>
      <c r="RBY39" s="119"/>
      <c r="RBZ39" s="119"/>
      <c r="RCA39" s="119"/>
      <c r="RCB39" s="119"/>
      <c r="RCC39" s="119"/>
      <c r="RCD39" s="119"/>
      <c r="RCE39" s="119"/>
      <c r="RCF39" s="119"/>
      <c r="RCG39" s="119"/>
      <c r="RCH39" s="119"/>
      <c r="RCI39" s="119"/>
      <c r="RCJ39" s="119"/>
      <c r="RCK39" s="119"/>
      <c r="RCL39" s="119"/>
      <c r="RCM39" s="119"/>
      <c r="RCN39" s="119"/>
      <c r="RCO39" s="119"/>
      <c r="RCP39" s="119"/>
      <c r="RCQ39" s="119"/>
      <c r="RCR39" s="119"/>
      <c r="RCS39" s="119"/>
      <c r="RCT39" s="119"/>
      <c r="RCU39" s="119"/>
      <c r="RCV39" s="119"/>
      <c r="RCW39" s="119"/>
      <c r="RCX39" s="119"/>
      <c r="RCY39" s="119"/>
      <c r="RCZ39" s="119"/>
      <c r="RDA39" s="119"/>
      <c r="RDB39" s="119"/>
      <c r="RDC39" s="119"/>
      <c r="RDD39" s="119"/>
      <c r="RDE39" s="119"/>
      <c r="RDF39" s="119"/>
      <c r="RDG39" s="119"/>
      <c r="RDH39" s="119"/>
      <c r="RDI39" s="119"/>
      <c r="RDJ39" s="119"/>
      <c r="RDK39" s="119"/>
      <c r="RDL39" s="119"/>
      <c r="RDM39" s="119"/>
      <c r="RDN39" s="119"/>
      <c r="RDO39" s="119"/>
      <c r="RDP39" s="119"/>
      <c r="RDQ39" s="119"/>
      <c r="RDR39" s="119"/>
      <c r="RDS39" s="119"/>
      <c r="RDT39" s="119"/>
      <c r="RDU39" s="119"/>
      <c r="RDV39" s="119"/>
      <c r="RDW39" s="119"/>
      <c r="RDX39" s="119"/>
      <c r="RDY39" s="119"/>
      <c r="RDZ39" s="119"/>
      <c r="REA39" s="119"/>
      <c r="REB39" s="119"/>
      <c r="REC39" s="119"/>
      <c r="RED39" s="119"/>
      <c r="REE39" s="119"/>
      <c r="REF39" s="119"/>
      <c r="REG39" s="119"/>
      <c r="REH39" s="119"/>
      <c r="REI39" s="119"/>
      <c r="REJ39" s="119"/>
      <c r="REK39" s="119"/>
      <c r="REL39" s="119"/>
      <c r="REM39" s="119"/>
      <c r="REN39" s="119"/>
      <c r="REO39" s="119"/>
      <c r="REP39" s="119"/>
      <c r="REQ39" s="119"/>
      <c r="RER39" s="119"/>
      <c r="RES39" s="119"/>
      <c r="RET39" s="119"/>
      <c r="REU39" s="119"/>
      <c r="REV39" s="119"/>
      <c r="REW39" s="119"/>
      <c r="REX39" s="119"/>
      <c r="REY39" s="119"/>
      <c r="REZ39" s="119"/>
      <c r="RFA39" s="119"/>
      <c r="RFB39" s="119"/>
      <c r="RFC39" s="119"/>
      <c r="RFD39" s="119"/>
      <c r="RFE39" s="119"/>
      <c r="RFF39" s="119"/>
      <c r="RFG39" s="119"/>
      <c r="RFH39" s="119"/>
      <c r="RFI39" s="119"/>
      <c r="RFJ39" s="119"/>
      <c r="RFK39" s="119"/>
      <c r="RFL39" s="119"/>
      <c r="RFM39" s="119"/>
      <c r="RFN39" s="119"/>
      <c r="RFO39" s="119"/>
      <c r="RFP39" s="119"/>
      <c r="RFQ39" s="119"/>
      <c r="RFR39" s="119"/>
      <c r="RFS39" s="119"/>
      <c r="RFT39" s="119"/>
      <c r="RFU39" s="119"/>
      <c r="RFV39" s="119"/>
      <c r="RFW39" s="119"/>
      <c r="RFX39" s="119"/>
      <c r="RFY39" s="119"/>
      <c r="RFZ39" s="119"/>
      <c r="RGA39" s="119"/>
      <c r="RGB39" s="119"/>
      <c r="RGC39" s="119"/>
      <c r="RGD39" s="119"/>
      <c r="RGE39" s="119"/>
      <c r="RGF39" s="119"/>
      <c r="RGG39" s="119"/>
      <c r="RGH39" s="119"/>
      <c r="RGI39" s="119"/>
      <c r="RGJ39" s="119"/>
      <c r="RGK39" s="119"/>
      <c r="RGL39" s="119"/>
      <c r="RGM39" s="119"/>
      <c r="RGN39" s="119"/>
      <c r="RGO39" s="119"/>
      <c r="RGP39" s="119"/>
      <c r="RGQ39" s="119"/>
      <c r="RGR39" s="119"/>
      <c r="RGS39" s="119"/>
      <c r="RGT39" s="119"/>
      <c r="RGU39" s="119"/>
      <c r="RGV39" s="119"/>
      <c r="RGW39" s="119"/>
      <c r="RGX39" s="119"/>
      <c r="RGY39" s="119"/>
      <c r="RGZ39" s="119"/>
      <c r="RHA39" s="119"/>
      <c r="RHB39" s="119"/>
      <c r="RHC39" s="119"/>
      <c r="RHD39" s="119"/>
      <c r="RHE39" s="119"/>
      <c r="RHF39" s="119"/>
      <c r="RHG39" s="119"/>
      <c r="RHH39" s="119"/>
      <c r="RHI39" s="119"/>
      <c r="RHJ39" s="119"/>
      <c r="RHK39" s="119"/>
      <c r="RHL39" s="119"/>
      <c r="RHM39" s="119"/>
      <c r="RHN39" s="119"/>
      <c r="RHO39" s="119"/>
      <c r="RHP39" s="119"/>
      <c r="RHQ39" s="119"/>
      <c r="RHR39" s="119"/>
      <c r="RHS39" s="119"/>
      <c r="RHT39" s="119"/>
      <c r="RHU39" s="119"/>
      <c r="RHV39" s="119"/>
      <c r="RHW39" s="119"/>
      <c r="RHX39" s="119"/>
      <c r="RHY39" s="119"/>
      <c r="RHZ39" s="119"/>
      <c r="RIA39" s="119"/>
      <c r="RIB39" s="119"/>
      <c r="RIC39" s="119"/>
      <c r="RID39" s="119"/>
      <c r="RIE39" s="119"/>
      <c r="RIF39" s="119"/>
      <c r="RIG39" s="119"/>
      <c r="RIH39" s="119"/>
      <c r="RII39" s="119"/>
      <c r="RIJ39" s="119"/>
      <c r="RIK39" s="119"/>
      <c r="RIL39" s="119"/>
      <c r="RIM39" s="119"/>
      <c r="RIN39" s="119"/>
      <c r="RIO39" s="119"/>
      <c r="RIP39" s="119"/>
      <c r="RIQ39" s="119"/>
      <c r="RIR39" s="119"/>
      <c r="RIS39" s="119"/>
      <c r="RIT39" s="119"/>
      <c r="RIU39" s="119"/>
      <c r="RIV39" s="119"/>
      <c r="RIW39" s="119"/>
      <c r="RIX39" s="119"/>
      <c r="RIY39" s="119"/>
      <c r="RIZ39" s="119"/>
      <c r="RJA39" s="119"/>
      <c r="RJB39" s="119"/>
      <c r="RJC39" s="119"/>
      <c r="RJD39" s="119"/>
      <c r="RJE39" s="119"/>
      <c r="RJF39" s="119"/>
      <c r="RJG39" s="119"/>
      <c r="RJH39" s="119"/>
      <c r="RJI39" s="119"/>
      <c r="RJJ39" s="119"/>
      <c r="RJK39" s="119"/>
      <c r="RJL39" s="119"/>
      <c r="RJM39" s="119"/>
      <c r="RJN39" s="119"/>
      <c r="RJO39" s="119"/>
      <c r="RJP39" s="119"/>
      <c r="RJQ39" s="119"/>
      <c r="RJR39" s="119"/>
      <c r="RJS39" s="119"/>
      <c r="RJT39" s="119"/>
      <c r="RJU39" s="119"/>
      <c r="RJV39" s="119"/>
      <c r="RJW39" s="119"/>
      <c r="RJX39" s="119"/>
      <c r="RJY39" s="119"/>
      <c r="RJZ39" s="119"/>
      <c r="RKA39" s="119"/>
      <c r="RKB39" s="119"/>
      <c r="RKC39" s="119"/>
      <c r="RKD39" s="119"/>
      <c r="RKE39" s="119"/>
      <c r="RKF39" s="119"/>
      <c r="RKG39" s="119"/>
      <c r="RKH39" s="119"/>
      <c r="RKI39" s="119"/>
      <c r="RKJ39" s="119"/>
      <c r="RKK39" s="119"/>
      <c r="RKL39" s="119"/>
      <c r="RKM39" s="119"/>
      <c r="RKN39" s="119"/>
      <c r="RKO39" s="119"/>
      <c r="RKP39" s="119"/>
      <c r="RKQ39" s="119"/>
      <c r="RKR39" s="119"/>
      <c r="RKS39" s="119"/>
      <c r="RKT39" s="119"/>
      <c r="RKU39" s="119"/>
      <c r="RKV39" s="119"/>
      <c r="RKW39" s="119"/>
      <c r="RKX39" s="119"/>
      <c r="RKY39" s="119"/>
      <c r="RKZ39" s="119"/>
      <c r="RLA39" s="119"/>
      <c r="RLB39" s="119"/>
      <c r="RLC39" s="119"/>
      <c r="RLD39" s="119"/>
      <c r="RLE39" s="119"/>
      <c r="RLF39" s="119"/>
      <c r="RLG39" s="119"/>
      <c r="RLH39" s="119"/>
      <c r="RLI39" s="119"/>
      <c r="RLJ39" s="119"/>
      <c r="RLK39" s="119"/>
      <c r="RLL39" s="119"/>
      <c r="RLM39" s="119"/>
      <c r="RLN39" s="119"/>
      <c r="RLO39" s="119"/>
      <c r="RLP39" s="119"/>
      <c r="RLQ39" s="119"/>
      <c r="RLR39" s="119"/>
      <c r="RLS39" s="119"/>
      <c r="RLT39" s="119"/>
      <c r="RLU39" s="119"/>
      <c r="RLV39" s="119"/>
      <c r="RLW39" s="119"/>
      <c r="RLX39" s="119"/>
      <c r="RLY39" s="119"/>
      <c r="RLZ39" s="119"/>
      <c r="RMA39" s="119"/>
      <c r="RMB39" s="119"/>
      <c r="RMC39" s="119"/>
      <c r="RMD39" s="119"/>
      <c r="RME39" s="119"/>
      <c r="RMF39" s="119"/>
      <c r="RMG39" s="119"/>
      <c r="RMH39" s="119"/>
      <c r="RMI39" s="119"/>
      <c r="RMJ39" s="119"/>
      <c r="RMK39" s="119"/>
      <c r="RML39" s="119"/>
      <c r="RMM39" s="119"/>
      <c r="RMN39" s="119"/>
      <c r="RMO39" s="119"/>
      <c r="RMP39" s="119"/>
      <c r="RMQ39" s="119"/>
      <c r="RMR39" s="119"/>
      <c r="RMS39" s="119"/>
      <c r="RMT39" s="119"/>
      <c r="RMU39" s="119"/>
      <c r="RMV39" s="119"/>
      <c r="RMW39" s="119"/>
      <c r="RMX39" s="119"/>
      <c r="RMY39" s="119"/>
      <c r="RMZ39" s="119"/>
      <c r="RNA39" s="119"/>
      <c r="RNB39" s="119"/>
      <c r="RNC39" s="119"/>
      <c r="RND39" s="119"/>
      <c r="RNE39" s="119"/>
      <c r="RNF39" s="119"/>
      <c r="RNG39" s="119"/>
      <c r="RNH39" s="119"/>
      <c r="RNI39" s="119"/>
      <c r="RNJ39" s="119"/>
      <c r="RNK39" s="119"/>
      <c r="RNL39" s="119"/>
      <c r="RNM39" s="119"/>
      <c r="RNN39" s="119"/>
      <c r="RNO39" s="119"/>
      <c r="RNP39" s="119"/>
      <c r="RNQ39" s="119"/>
      <c r="RNR39" s="119"/>
      <c r="RNS39" s="119"/>
      <c r="RNT39" s="119"/>
      <c r="RNU39" s="119"/>
      <c r="RNV39" s="119"/>
      <c r="RNW39" s="119"/>
      <c r="RNX39" s="119"/>
      <c r="RNY39" s="119"/>
      <c r="RNZ39" s="119"/>
      <c r="ROA39" s="119"/>
      <c r="ROB39" s="119"/>
      <c r="ROC39" s="119"/>
      <c r="ROD39" s="119"/>
      <c r="ROE39" s="119"/>
      <c r="ROF39" s="119"/>
      <c r="ROG39" s="119"/>
      <c r="ROH39" s="119"/>
      <c r="ROI39" s="119"/>
      <c r="ROJ39" s="119"/>
      <c r="ROK39" s="119"/>
      <c r="ROL39" s="119"/>
      <c r="ROM39" s="119"/>
      <c r="RON39" s="119"/>
      <c r="ROO39" s="119"/>
      <c r="ROP39" s="119"/>
      <c r="ROQ39" s="119"/>
      <c r="ROR39" s="119"/>
      <c r="ROS39" s="119"/>
      <c r="ROT39" s="119"/>
      <c r="ROU39" s="119"/>
      <c r="ROV39" s="119"/>
      <c r="ROW39" s="119"/>
      <c r="ROX39" s="119"/>
      <c r="ROY39" s="119"/>
      <c r="ROZ39" s="119"/>
      <c r="RPA39" s="119"/>
      <c r="RPB39" s="119"/>
      <c r="RPC39" s="119"/>
      <c r="RPD39" s="119"/>
      <c r="RPE39" s="119"/>
      <c r="RPF39" s="119"/>
      <c r="RPG39" s="119"/>
      <c r="RPH39" s="119"/>
      <c r="RPI39" s="119"/>
      <c r="RPJ39" s="119"/>
      <c r="RPK39" s="119"/>
      <c r="RPL39" s="119"/>
      <c r="RPM39" s="119"/>
      <c r="RPN39" s="119"/>
      <c r="RPO39" s="119"/>
      <c r="RPP39" s="119"/>
      <c r="RPQ39" s="119"/>
      <c r="RPR39" s="119"/>
      <c r="RPS39" s="119"/>
      <c r="RPT39" s="119"/>
      <c r="RPU39" s="119"/>
      <c r="RPV39" s="119"/>
      <c r="RPW39" s="119"/>
      <c r="RPX39" s="119"/>
      <c r="RPY39" s="119"/>
      <c r="RPZ39" s="119"/>
      <c r="RQA39" s="119"/>
      <c r="RQB39" s="119"/>
      <c r="RQC39" s="119"/>
      <c r="RQD39" s="119"/>
      <c r="RQE39" s="119"/>
      <c r="RQF39" s="119"/>
      <c r="RQG39" s="119"/>
      <c r="RQH39" s="119"/>
      <c r="RQI39" s="119"/>
      <c r="RQJ39" s="119"/>
      <c r="RQK39" s="119"/>
      <c r="RQL39" s="119"/>
      <c r="RQM39" s="119"/>
      <c r="RQN39" s="119"/>
      <c r="RQO39" s="119"/>
      <c r="RQP39" s="119"/>
      <c r="RQQ39" s="119"/>
      <c r="RQR39" s="119"/>
      <c r="RQS39" s="119"/>
      <c r="RQT39" s="119"/>
      <c r="RQU39" s="119"/>
      <c r="RQV39" s="119"/>
      <c r="RQW39" s="119"/>
      <c r="RQX39" s="119"/>
      <c r="RQY39" s="119"/>
      <c r="RQZ39" s="119"/>
      <c r="RRA39" s="119"/>
      <c r="RRB39" s="119"/>
      <c r="RRC39" s="119"/>
      <c r="RRD39" s="119"/>
      <c r="RRE39" s="119"/>
      <c r="RRF39" s="119"/>
      <c r="RRG39" s="119"/>
      <c r="RRH39" s="119"/>
      <c r="RRI39" s="119"/>
      <c r="RRJ39" s="119"/>
      <c r="RRK39" s="119"/>
      <c r="RRL39" s="119"/>
      <c r="RRM39" s="119"/>
      <c r="RRN39" s="119"/>
      <c r="RRO39" s="119"/>
      <c r="RRP39" s="119"/>
      <c r="RRQ39" s="119"/>
      <c r="RRR39" s="119"/>
      <c r="RRS39" s="119"/>
      <c r="RRT39" s="119"/>
      <c r="RRU39" s="119"/>
      <c r="RRV39" s="119"/>
      <c r="RRW39" s="119"/>
      <c r="RRX39" s="119"/>
      <c r="RRY39" s="119"/>
      <c r="RRZ39" s="119"/>
      <c r="RSA39" s="119"/>
      <c r="RSB39" s="119"/>
      <c r="RSC39" s="119"/>
      <c r="RSD39" s="119"/>
      <c r="RSE39" s="119"/>
      <c r="RSF39" s="119"/>
      <c r="RSG39" s="119"/>
      <c r="RSH39" s="119"/>
      <c r="RSI39" s="119"/>
      <c r="RSJ39" s="119"/>
      <c r="RSK39" s="119"/>
      <c r="RSL39" s="119"/>
      <c r="RSM39" s="119"/>
      <c r="RSN39" s="119"/>
      <c r="RSO39" s="119"/>
      <c r="RSP39" s="119"/>
      <c r="RSQ39" s="119"/>
      <c r="RSR39" s="119"/>
      <c r="RSS39" s="119"/>
      <c r="RST39" s="119"/>
      <c r="RSU39" s="119"/>
      <c r="RSV39" s="119"/>
      <c r="RSW39" s="119"/>
      <c r="RSX39" s="119"/>
      <c r="RSY39" s="119"/>
      <c r="RSZ39" s="119"/>
      <c r="RTA39" s="119"/>
      <c r="RTB39" s="119"/>
      <c r="RTC39" s="119"/>
      <c r="RTD39" s="119"/>
      <c r="RTE39" s="119"/>
      <c r="RTF39" s="119"/>
      <c r="RTG39" s="119"/>
      <c r="RTH39" s="119"/>
      <c r="RTI39" s="119"/>
      <c r="RTJ39" s="119"/>
      <c r="RTK39" s="119"/>
      <c r="RTL39" s="119"/>
      <c r="RTM39" s="119"/>
      <c r="RTN39" s="119"/>
      <c r="RTO39" s="119"/>
      <c r="RTP39" s="119"/>
      <c r="RTQ39" s="119"/>
      <c r="RTR39" s="119"/>
      <c r="RTS39" s="119"/>
      <c r="RTT39" s="119"/>
      <c r="RTU39" s="119"/>
      <c r="RTV39" s="119"/>
      <c r="RTW39" s="119"/>
      <c r="RTX39" s="119"/>
      <c r="RTY39" s="119"/>
      <c r="RTZ39" s="119"/>
      <c r="RUA39" s="119"/>
      <c r="RUB39" s="119"/>
      <c r="RUC39" s="119"/>
      <c r="RUD39" s="119"/>
      <c r="RUE39" s="119"/>
      <c r="RUF39" s="119"/>
      <c r="RUG39" s="119"/>
      <c r="RUH39" s="119"/>
      <c r="RUI39" s="119"/>
      <c r="RUJ39" s="119"/>
      <c r="RUK39" s="119"/>
      <c r="RUL39" s="119"/>
      <c r="RUM39" s="119"/>
      <c r="RUN39" s="119"/>
      <c r="RUO39" s="119"/>
      <c r="RUP39" s="119"/>
      <c r="RUQ39" s="119"/>
      <c r="RUR39" s="119"/>
      <c r="RUS39" s="119"/>
      <c r="RUT39" s="119"/>
      <c r="RUU39" s="119"/>
      <c r="RUV39" s="119"/>
      <c r="RUW39" s="119"/>
      <c r="RUX39" s="119"/>
      <c r="RUY39" s="119"/>
      <c r="RUZ39" s="119"/>
      <c r="RVA39" s="119"/>
      <c r="RVB39" s="119"/>
      <c r="RVC39" s="119"/>
      <c r="RVD39" s="119"/>
      <c r="RVE39" s="119"/>
      <c r="RVF39" s="119"/>
      <c r="RVG39" s="119"/>
      <c r="RVH39" s="119"/>
      <c r="RVI39" s="119"/>
      <c r="RVJ39" s="119"/>
      <c r="RVK39" s="119"/>
      <c r="RVL39" s="119"/>
      <c r="RVM39" s="119"/>
      <c r="RVN39" s="119"/>
      <c r="RVO39" s="119"/>
      <c r="RVP39" s="119"/>
      <c r="RVQ39" s="119"/>
      <c r="RVR39" s="119"/>
      <c r="RVS39" s="119"/>
      <c r="RVT39" s="119"/>
      <c r="RVU39" s="119"/>
      <c r="RVV39" s="119"/>
      <c r="RVW39" s="119"/>
      <c r="RVX39" s="119"/>
      <c r="RVY39" s="119"/>
      <c r="RVZ39" s="119"/>
      <c r="RWA39" s="119"/>
      <c r="RWB39" s="119"/>
      <c r="RWC39" s="119"/>
      <c r="RWD39" s="119"/>
      <c r="RWE39" s="119"/>
      <c r="RWF39" s="119"/>
      <c r="RWG39" s="119"/>
      <c r="RWH39" s="119"/>
      <c r="RWI39" s="119"/>
      <c r="RWJ39" s="119"/>
      <c r="RWK39" s="119"/>
      <c r="RWL39" s="119"/>
      <c r="RWM39" s="119"/>
      <c r="RWN39" s="119"/>
      <c r="RWO39" s="119"/>
      <c r="RWP39" s="119"/>
      <c r="RWQ39" s="119"/>
      <c r="RWR39" s="119"/>
      <c r="RWS39" s="119"/>
      <c r="RWT39" s="119"/>
      <c r="RWU39" s="119"/>
      <c r="RWV39" s="119"/>
      <c r="RWW39" s="119"/>
      <c r="RWX39" s="119"/>
      <c r="RWY39" s="119"/>
      <c r="RWZ39" s="119"/>
      <c r="RXA39" s="119"/>
      <c r="RXB39" s="119"/>
      <c r="RXC39" s="119"/>
      <c r="RXD39" s="119"/>
      <c r="RXE39" s="119"/>
      <c r="RXF39" s="119"/>
      <c r="RXG39" s="119"/>
      <c r="RXH39" s="119"/>
      <c r="RXI39" s="119"/>
      <c r="RXJ39" s="119"/>
      <c r="RXK39" s="119"/>
      <c r="RXL39" s="119"/>
      <c r="RXM39" s="119"/>
      <c r="RXN39" s="119"/>
      <c r="RXO39" s="119"/>
      <c r="RXP39" s="119"/>
      <c r="RXQ39" s="119"/>
      <c r="RXR39" s="119"/>
      <c r="RXS39" s="119"/>
      <c r="RXT39" s="119"/>
      <c r="RXU39" s="119"/>
      <c r="RXV39" s="119"/>
      <c r="RXW39" s="119"/>
      <c r="RXX39" s="119"/>
      <c r="RXY39" s="119"/>
      <c r="RXZ39" s="119"/>
      <c r="RYA39" s="119"/>
      <c r="RYB39" s="119"/>
      <c r="RYC39" s="119"/>
      <c r="RYD39" s="119"/>
      <c r="RYE39" s="119"/>
      <c r="RYF39" s="119"/>
      <c r="RYG39" s="119"/>
      <c r="RYH39" s="119"/>
      <c r="RYI39" s="119"/>
      <c r="RYJ39" s="119"/>
      <c r="RYK39" s="119"/>
      <c r="RYL39" s="119"/>
      <c r="RYM39" s="119"/>
      <c r="RYN39" s="119"/>
      <c r="RYO39" s="119"/>
      <c r="RYP39" s="119"/>
      <c r="RYQ39" s="119"/>
      <c r="RYR39" s="119"/>
      <c r="RYS39" s="119"/>
      <c r="RYT39" s="119"/>
      <c r="RYU39" s="119"/>
      <c r="RYV39" s="119"/>
      <c r="RYW39" s="119"/>
      <c r="RYX39" s="119"/>
      <c r="RYY39" s="119"/>
      <c r="RYZ39" s="119"/>
      <c r="RZA39" s="119"/>
      <c r="RZB39" s="119"/>
      <c r="RZC39" s="119"/>
      <c r="RZD39" s="119"/>
      <c r="RZE39" s="119"/>
      <c r="RZF39" s="119"/>
      <c r="RZG39" s="119"/>
      <c r="RZH39" s="119"/>
      <c r="RZI39" s="119"/>
      <c r="RZJ39" s="119"/>
      <c r="RZK39" s="119"/>
      <c r="RZL39" s="119"/>
      <c r="RZM39" s="119"/>
      <c r="RZN39" s="119"/>
      <c r="RZO39" s="119"/>
      <c r="RZP39" s="119"/>
      <c r="RZQ39" s="119"/>
      <c r="RZR39" s="119"/>
      <c r="RZS39" s="119"/>
      <c r="RZT39" s="119"/>
      <c r="RZU39" s="119"/>
      <c r="RZV39" s="119"/>
      <c r="RZW39" s="119"/>
      <c r="RZX39" s="119"/>
      <c r="RZY39" s="119"/>
      <c r="RZZ39" s="119"/>
      <c r="SAA39" s="119"/>
      <c r="SAB39" s="119"/>
      <c r="SAC39" s="119"/>
      <c r="SAD39" s="119"/>
      <c r="SAE39" s="119"/>
      <c r="SAF39" s="119"/>
      <c r="SAG39" s="119"/>
      <c r="SAH39" s="119"/>
      <c r="SAI39" s="119"/>
      <c r="SAJ39" s="119"/>
      <c r="SAK39" s="119"/>
      <c r="SAL39" s="119"/>
      <c r="SAM39" s="119"/>
      <c r="SAN39" s="119"/>
      <c r="SAO39" s="119"/>
      <c r="SAP39" s="119"/>
      <c r="SAQ39" s="119"/>
      <c r="SAR39" s="119"/>
      <c r="SAS39" s="119"/>
      <c r="SAT39" s="119"/>
      <c r="SAU39" s="119"/>
      <c r="SAV39" s="119"/>
      <c r="SAW39" s="119"/>
      <c r="SAX39" s="119"/>
      <c r="SAY39" s="119"/>
      <c r="SAZ39" s="119"/>
      <c r="SBA39" s="119"/>
      <c r="SBB39" s="119"/>
      <c r="SBC39" s="119"/>
      <c r="SBD39" s="119"/>
      <c r="SBE39" s="119"/>
      <c r="SBF39" s="119"/>
      <c r="SBG39" s="119"/>
      <c r="SBH39" s="119"/>
      <c r="SBI39" s="119"/>
      <c r="SBJ39" s="119"/>
      <c r="SBK39" s="119"/>
      <c r="SBL39" s="119"/>
      <c r="SBM39" s="119"/>
      <c r="SBN39" s="119"/>
      <c r="SBO39" s="119"/>
      <c r="SBP39" s="119"/>
      <c r="SBQ39" s="119"/>
      <c r="SBR39" s="119"/>
      <c r="SBS39" s="119"/>
      <c r="SBT39" s="119"/>
      <c r="SBU39" s="119"/>
      <c r="SBV39" s="119"/>
      <c r="SBW39" s="119"/>
      <c r="SBX39" s="119"/>
      <c r="SBY39" s="119"/>
      <c r="SBZ39" s="119"/>
      <c r="SCA39" s="119"/>
      <c r="SCB39" s="119"/>
      <c r="SCC39" s="119"/>
      <c r="SCD39" s="119"/>
      <c r="SCE39" s="119"/>
      <c r="SCF39" s="119"/>
      <c r="SCG39" s="119"/>
      <c r="SCH39" s="119"/>
      <c r="SCI39" s="119"/>
      <c r="SCJ39" s="119"/>
      <c r="SCK39" s="119"/>
      <c r="SCL39" s="119"/>
      <c r="SCM39" s="119"/>
      <c r="SCN39" s="119"/>
      <c r="SCO39" s="119"/>
      <c r="SCP39" s="119"/>
      <c r="SCQ39" s="119"/>
      <c r="SCR39" s="119"/>
      <c r="SCS39" s="119"/>
      <c r="SCT39" s="119"/>
      <c r="SCU39" s="119"/>
      <c r="SCV39" s="119"/>
      <c r="SCW39" s="119"/>
      <c r="SCX39" s="119"/>
      <c r="SCY39" s="119"/>
      <c r="SCZ39" s="119"/>
      <c r="SDA39" s="119"/>
      <c r="SDB39" s="119"/>
      <c r="SDC39" s="119"/>
      <c r="SDD39" s="119"/>
      <c r="SDE39" s="119"/>
      <c r="SDF39" s="119"/>
      <c r="SDG39" s="119"/>
      <c r="SDH39" s="119"/>
      <c r="SDI39" s="119"/>
      <c r="SDJ39" s="119"/>
      <c r="SDK39" s="119"/>
      <c r="SDL39" s="119"/>
      <c r="SDM39" s="119"/>
      <c r="SDN39" s="119"/>
      <c r="SDO39" s="119"/>
      <c r="SDP39" s="119"/>
      <c r="SDQ39" s="119"/>
      <c r="SDR39" s="119"/>
      <c r="SDS39" s="119"/>
      <c r="SDT39" s="119"/>
      <c r="SDU39" s="119"/>
      <c r="SDV39" s="119"/>
      <c r="SDW39" s="119"/>
      <c r="SDX39" s="119"/>
      <c r="SDY39" s="119"/>
      <c r="SDZ39" s="119"/>
      <c r="SEA39" s="119"/>
      <c r="SEB39" s="119"/>
      <c r="SEC39" s="119"/>
      <c r="SED39" s="119"/>
      <c r="SEE39" s="119"/>
      <c r="SEF39" s="119"/>
      <c r="SEG39" s="119"/>
      <c r="SEH39" s="119"/>
      <c r="SEI39" s="119"/>
      <c r="SEJ39" s="119"/>
      <c r="SEK39" s="119"/>
      <c r="SEL39" s="119"/>
      <c r="SEM39" s="119"/>
      <c r="SEN39" s="119"/>
      <c r="SEO39" s="119"/>
      <c r="SEP39" s="119"/>
      <c r="SEQ39" s="119"/>
      <c r="SER39" s="119"/>
      <c r="SES39" s="119"/>
      <c r="SET39" s="119"/>
      <c r="SEU39" s="119"/>
      <c r="SEV39" s="119"/>
      <c r="SEW39" s="119"/>
      <c r="SEX39" s="119"/>
      <c r="SEY39" s="119"/>
      <c r="SEZ39" s="119"/>
      <c r="SFA39" s="119"/>
      <c r="SFB39" s="119"/>
      <c r="SFC39" s="119"/>
      <c r="SFD39" s="119"/>
      <c r="SFE39" s="119"/>
      <c r="SFF39" s="119"/>
      <c r="SFG39" s="119"/>
      <c r="SFH39" s="119"/>
      <c r="SFI39" s="119"/>
      <c r="SFJ39" s="119"/>
      <c r="SFK39" s="119"/>
      <c r="SFL39" s="119"/>
      <c r="SFM39" s="119"/>
      <c r="SFN39" s="119"/>
      <c r="SFO39" s="119"/>
      <c r="SFP39" s="119"/>
      <c r="SFQ39" s="119"/>
      <c r="SFR39" s="119"/>
      <c r="SFS39" s="119"/>
      <c r="SFT39" s="119"/>
      <c r="SFU39" s="119"/>
      <c r="SFV39" s="119"/>
      <c r="SFW39" s="119"/>
      <c r="SFX39" s="119"/>
      <c r="SFY39" s="119"/>
      <c r="SFZ39" s="119"/>
      <c r="SGA39" s="119"/>
      <c r="SGB39" s="119"/>
      <c r="SGC39" s="119"/>
      <c r="SGD39" s="119"/>
      <c r="SGE39" s="119"/>
      <c r="SGF39" s="119"/>
      <c r="SGG39" s="119"/>
      <c r="SGH39" s="119"/>
      <c r="SGI39" s="119"/>
      <c r="SGJ39" s="119"/>
      <c r="SGK39" s="119"/>
      <c r="SGL39" s="119"/>
      <c r="SGM39" s="119"/>
      <c r="SGN39" s="119"/>
      <c r="SGO39" s="119"/>
      <c r="SGP39" s="119"/>
      <c r="SGQ39" s="119"/>
      <c r="SGR39" s="119"/>
      <c r="SGS39" s="119"/>
      <c r="SGT39" s="119"/>
      <c r="SGU39" s="119"/>
      <c r="SGV39" s="119"/>
      <c r="SGW39" s="119"/>
      <c r="SGX39" s="119"/>
      <c r="SGY39" s="119"/>
      <c r="SGZ39" s="119"/>
      <c r="SHA39" s="119"/>
      <c r="SHB39" s="119"/>
      <c r="SHC39" s="119"/>
      <c r="SHD39" s="119"/>
      <c r="SHE39" s="119"/>
      <c r="SHF39" s="119"/>
      <c r="SHG39" s="119"/>
      <c r="SHH39" s="119"/>
      <c r="SHI39" s="119"/>
      <c r="SHJ39" s="119"/>
      <c r="SHK39" s="119"/>
      <c r="SHL39" s="119"/>
      <c r="SHM39" s="119"/>
      <c r="SHN39" s="119"/>
      <c r="SHO39" s="119"/>
      <c r="SHP39" s="119"/>
      <c r="SHQ39" s="119"/>
      <c r="SHR39" s="119"/>
      <c r="SHS39" s="119"/>
      <c r="SHT39" s="119"/>
      <c r="SHU39" s="119"/>
      <c r="SHV39" s="119"/>
      <c r="SHW39" s="119"/>
      <c r="SHX39" s="119"/>
      <c r="SHY39" s="119"/>
      <c r="SHZ39" s="119"/>
      <c r="SIA39" s="119"/>
      <c r="SIB39" s="119"/>
      <c r="SIC39" s="119"/>
      <c r="SID39" s="119"/>
      <c r="SIE39" s="119"/>
      <c r="SIF39" s="119"/>
      <c r="SIG39" s="119"/>
      <c r="SIH39" s="119"/>
      <c r="SII39" s="119"/>
      <c r="SIJ39" s="119"/>
      <c r="SIK39" s="119"/>
      <c r="SIL39" s="119"/>
      <c r="SIM39" s="119"/>
      <c r="SIN39" s="119"/>
      <c r="SIO39" s="119"/>
      <c r="SIP39" s="119"/>
      <c r="SIQ39" s="119"/>
      <c r="SIR39" s="119"/>
      <c r="SIS39" s="119"/>
      <c r="SIT39" s="119"/>
      <c r="SIU39" s="119"/>
      <c r="SIV39" s="119"/>
      <c r="SIW39" s="119"/>
      <c r="SIX39" s="119"/>
      <c r="SIY39" s="119"/>
      <c r="SIZ39" s="119"/>
      <c r="SJA39" s="119"/>
      <c r="SJB39" s="119"/>
      <c r="SJC39" s="119"/>
      <c r="SJD39" s="119"/>
      <c r="SJE39" s="119"/>
      <c r="SJF39" s="119"/>
      <c r="SJG39" s="119"/>
      <c r="SJH39" s="119"/>
      <c r="SJI39" s="119"/>
      <c r="SJJ39" s="119"/>
      <c r="SJK39" s="119"/>
      <c r="SJL39" s="119"/>
      <c r="SJM39" s="119"/>
      <c r="SJN39" s="119"/>
      <c r="SJO39" s="119"/>
      <c r="SJP39" s="119"/>
      <c r="SJQ39" s="119"/>
      <c r="SJR39" s="119"/>
      <c r="SJS39" s="119"/>
      <c r="SJT39" s="119"/>
      <c r="SJU39" s="119"/>
      <c r="SJV39" s="119"/>
      <c r="SJW39" s="119"/>
      <c r="SJX39" s="119"/>
      <c r="SJY39" s="119"/>
      <c r="SJZ39" s="119"/>
      <c r="SKA39" s="119"/>
      <c r="SKB39" s="119"/>
      <c r="SKC39" s="119"/>
      <c r="SKD39" s="119"/>
      <c r="SKE39" s="119"/>
      <c r="SKF39" s="119"/>
      <c r="SKG39" s="119"/>
      <c r="SKH39" s="119"/>
      <c r="SKI39" s="119"/>
      <c r="SKJ39" s="119"/>
      <c r="SKK39" s="119"/>
      <c r="SKL39" s="119"/>
      <c r="SKM39" s="119"/>
      <c r="SKN39" s="119"/>
      <c r="SKO39" s="119"/>
      <c r="SKP39" s="119"/>
      <c r="SKQ39" s="119"/>
      <c r="SKR39" s="119"/>
      <c r="SKS39" s="119"/>
      <c r="SKT39" s="119"/>
      <c r="SKU39" s="119"/>
      <c r="SKV39" s="119"/>
      <c r="SKW39" s="119"/>
      <c r="SKX39" s="119"/>
      <c r="SKY39" s="119"/>
      <c r="SKZ39" s="119"/>
      <c r="SLA39" s="119"/>
      <c r="SLB39" s="119"/>
      <c r="SLC39" s="119"/>
      <c r="SLD39" s="119"/>
      <c r="SLE39" s="119"/>
      <c r="SLF39" s="119"/>
      <c r="SLG39" s="119"/>
      <c r="SLH39" s="119"/>
      <c r="SLI39" s="119"/>
      <c r="SLJ39" s="119"/>
      <c r="SLK39" s="119"/>
      <c r="SLL39" s="119"/>
      <c r="SLM39" s="119"/>
      <c r="SLN39" s="119"/>
      <c r="SLO39" s="119"/>
      <c r="SLP39" s="119"/>
      <c r="SLQ39" s="119"/>
      <c r="SLR39" s="119"/>
      <c r="SLS39" s="119"/>
      <c r="SLT39" s="119"/>
      <c r="SLU39" s="119"/>
      <c r="SLV39" s="119"/>
      <c r="SLW39" s="119"/>
      <c r="SLX39" s="119"/>
      <c r="SLY39" s="119"/>
      <c r="SLZ39" s="119"/>
      <c r="SMA39" s="119"/>
      <c r="SMB39" s="119"/>
      <c r="SMC39" s="119"/>
      <c r="SMD39" s="119"/>
      <c r="SME39" s="119"/>
      <c r="SMF39" s="119"/>
      <c r="SMG39" s="119"/>
      <c r="SMH39" s="119"/>
      <c r="SMI39" s="119"/>
      <c r="SMJ39" s="119"/>
      <c r="SMK39" s="119"/>
      <c r="SML39" s="119"/>
      <c r="SMM39" s="119"/>
      <c r="SMN39" s="119"/>
      <c r="SMO39" s="119"/>
      <c r="SMP39" s="119"/>
      <c r="SMQ39" s="119"/>
      <c r="SMR39" s="119"/>
      <c r="SMS39" s="119"/>
      <c r="SMT39" s="119"/>
      <c r="SMU39" s="119"/>
      <c r="SMV39" s="119"/>
      <c r="SMW39" s="119"/>
      <c r="SMX39" s="119"/>
      <c r="SMY39" s="119"/>
      <c r="SMZ39" s="119"/>
      <c r="SNA39" s="119"/>
      <c r="SNB39" s="119"/>
      <c r="SNC39" s="119"/>
      <c r="SND39" s="119"/>
      <c r="SNE39" s="119"/>
      <c r="SNF39" s="119"/>
      <c r="SNG39" s="119"/>
      <c r="SNH39" s="119"/>
      <c r="SNI39" s="119"/>
      <c r="SNJ39" s="119"/>
      <c r="SNK39" s="119"/>
      <c r="SNL39" s="119"/>
      <c r="SNM39" s="119"/>
      <c r="SNN39" s="119"/>
      <c r="SNO39" s="119"/>
      <c r="SNP39" s="119"/>
      <c r="SNQ39" s="119"/>
      <c r="SNR39" s="119"/>
      <c r="SNS39" s="119"/>
      <c r="SNT39" s="119"/>
      <c r="SNU39" s="119"/>
      <c r="SNV39" s="119"/>
      <c r="SNW39" s="119"/>
      <c r="SNX39" s="119"/>
      <c r="SNY39" s="119"/>
      <c r="SNZ39" s="119"/>
      <c r="SOA39" s="119"/>
      <c r="SOB39" s="119"/>
      <c r="SOC39" s="119"/>
      <c r="SOD39" s="119"/>
      <c r="SOE39" s="119"/>
      <c r="SOF39" s="119"/>
      <c r="SOG39" s="119"/>
      <c r="SOH39" s="119"/>
      <c r="SOI39" s="119"/>
      <c r="SOJ39" s="119"/>
      <c r="SOK39" s="119"/>
      <c r="SOL39" s="119"/>
      <c r="SOM39" s="119"/>
      <c r="SON39" s="119"/>
      <c r="SOO39" s="119"/>
      <c r="SOP39" s="119"/>
      <c r="SOQ39" s="119"/>
      <c r="SOR39" s="119"/>
      <c r="SOS39" s="119"/>
      <c r="SOT39" s="119"/>
      <c r="SOU39" s="119"/>
      <c r="SOV39" s="119"/>
      <c r="SOW39" s="119"/>
      <c r="SOX39" s="119"/>
      <c r="SOY39" s="119"/>
      <c r="SOZ39" s="119"/>
      <c r="SPA39" s="119"/>
      <c r="SPB39" s="119"/>
      <c r="SPC39" s="119"/>
      <c r="SPD39" s="119"/>
      <c r="SPE39" s="119"/>
      <c r="SPF39" s="119"/>
      <c r="SPG39" s="119"/>
      <c r="SPH39" s="119"/>
      <c r="SPI39" s="119"/>
      <c r="SPJ39" s="119"/>
      <c r="SPK39" s="119"/>
      <c r="SPL39" s="119"/>
      <c r="SPM39" s="119"/>
      <c r="SPN39" s="119"/>
      <c r="SPO39" s="119"/>
      <c r="SPP39" s="119"/>
      <c r="SPQ39" s="119"/>
      <c r="SPR39" s="119"/>
      <c r="SPS39" s="119"/>
      <c r="SPT39" s="119"/>
      <c r="SPU39" s="119"/>
      <c r="SPV39" s="119"/>
      <c r="SPW39" s="119"/>
      <c r="SPX39" s="119"/>
      <c r="SPY39" s="119"/>
      <c r="SPZ39" s="119"/>
      <c r="SQA39" s="119"/>
      <c r="SQB39" s="119"/>
      <c r="SQC39" s="119"/>
      <c r="SQD39" s="119"/>
      <c r="SQE39" s="119"/>
      <c r="SQF39" s="119"/>
      <c r="SQG39" s="119"/>
      <c r="SQH39" s="119"/>
      <c r="SQI39" s="119"/>
      <c r="SQJ39" s="119"/>
      <c r="SQK39" s="119"/>
      <c r="SQL39" s="119"/>
      <c r="SQM39" s="119"/>
      <c r="SQN39" s="119"/>
      <c r="SQO39" s="119"/>
      <c r="SQP39" s="119"/>
      <c r="SQQ39" s="119"/>
      <c r="SQR39" s="119"/>
      <c r="SQS39" s="119"/>
      <c r="SQT39" s="119"/>
      <c r="SQU39" s="119"/>
      <c r="SQV39" s="119"/>
      <c r="SQW39" s="119"/>
      <c r="SQX39" s="119"/>
      <c r="SQY39" s="119"/>
      <c r="SQZ39" s="119"/>
      <c r="SRA39" s="119"/>
      <c r="SRB39" s="119"/>
      <c r="SRC39" s="119"/>
      <c r="SRD39" s="119"/>
      <c r="SRE39" s="119"/>
      <c r="SRF39" s="119"/>
      <c r="SRG39" s="119"/>
      <c r="SRH39" s="119"/>
      <c r="SRI39" s="119"/>
      <c r="SRJ39" s="119"/>
      <c r="SRK39" s="119"/>
      <c r="SRL39" s="119"/>
      <c r="SRM39" s="119"/>
      <c r="SRN39" s="119"/>
      <c r="SRO39" s="119"/>
      <c r="SRP39" s="119"/>
      <c r="SRQ39" s="119"/>
      <c r="SRR39" s="119"/>
      <c r="SRS39" s="119"/>
      <c r="SRT39" s="119"/>
      <c r="SRU39" s="119"/>
      <c r="SRV39" s="119"/>
      <c r="SRW39" s="119"/>
      <c r="SRX39" s="119"/>
      <c r="SRY39" s="119"/>
      <c r="SRZ39" s="119"/>
      <c r="SSA39" s="119"/>
      <c r="SSB39" s="119"/>
      <c r="SSC39" s="119"/>
      <c r="SSD39" s="119"/>
      <c r="SSE39" s="119"/>
      <c r="SSF39" s="119"/>
      <c r="SSG39" s="119"/>
      <c r="SSH39" s="119"/>
      <c r="SSI39" s="119"/>
      <c r="SSJ39" s="119"/>
      <c r="SSK39" s="119"/>
      <c r="SSL39" s="119"/>
      <c r="SSM39" s="119"/>
      <c r="SSN39" s="119"/>
      <c r="SSO39" s="119"/>
      <c r="SSP39" s="119"/>
      <c r="SSQ39" s="119"/>
      <c r="SSR39" s="119"/>
      <c r="SSS39" s="119"/>
      <c r="SST39" s="119"/>
      <c r="SSU39" s="119"/>
      <c r="SSV39" s="119"/>
      <c r="SSW39" s="119"/>
      <c r="SSX39" s="119"/>
      <c r="SSY39" s="119"/>
      <c r="SSZ39" s="119"/>
      <c r="STA39" s="119"/>
      <c r="STB39" s="119"/>
      <c r="STC39" s="119"/>
      <c r="STD39" s="119"/>
      <c r="STE39" s="119"/>
      <c r="STF39" s="119"/>
      <c r="STG39" s="119"/>
      <c r="STH39" s="119"/>
      <c r="STI39" s="119"/>
      <c r="STJ39" s="119"/>
      <c r="STK39" s="119"/>
      <c r="STL39" s="119"/>
      <c r="STM39" s="119"/>
      <c r="STN39" s="119"/>
      <c r="STO39" s="119"/>
      <c r="STP39" s="119"/>
      <c r="STQ39" s="119"/>
      <c r="STR39" s="119"/>
      <c r="STS39" s="119"/>
      <c r="STT39" s="119"/>
      <c r="STU39" s="119"/>
      <c r="STV39" s="119"/>
      <c r="STW39" s="119"/>
      <c r="STX39" s="119"/>
      <c r="STY39" s="119"/>
      <c r="STZ39" s="119"/>
      <c r="SUA39" s="119"/>
      <c r="SUB39" s="119"/>
      <c r="SUC39" s="119"/>
      <c r="SUD39" s="119"/>
      <c r="SUE39" s="119"/>
      <c r="SUF39" s="119"/>
      <c r="SUG39" s="119"/>
      <c r="SUH39" s="119"/>
      <c r="SUI39" s="119"/>
      <c r="SUJ39" s="119"/>
      <c r="SUK39" s="119"/>
      <c r="SUL39" s="119"/>
      <c r="SUM39" s="119"/>
      <c r="SUN39" s="119"/>
      <c r="SUO39" s="119"/>
      <c r="SUP39" s="119"/>
      <c r="SUQ39" s="119"/>
      <c r="SUR39" s="119"/>
      <c r="SUS39" s="119"/>
      <c r="SUT39" s="119"/>
      <c r="SUU39" s="119"/>
      <c r="SUV39" s="119"/>
      <c r="SUW39" s="119"/>
      <c r="SUX39" s="119"/>
      <c r="SUY39" s="119"/>
      <c r="SUZ39" s="119"/>
      <c r="SVA39" s="119"/>
      <c r="SVB39" s="119"/>
      <c r="SVC39" s="119"/>
      <c r="SVD39" s="119"/>
      <c r="SVE39" s="119"/>
      <c r="SVF39" s="119"/>
      <c r="SVG39" s="119"/>
      <c r="SVH39" s="119"/>
      <c r="SVI39" s="119"/>
      <c r="SVJ39" s="119"/>
      <c r="SVK39" s="119"/>
      <c r="SVL39" s="119"/>
      <c r="SVM39" s="119"/>
      <c r="SVN39" s="119"/>
      <c r="SVO39" s="119"/>
      <c r="SVP39" s="119"/>
      <c r="SVQ39" s="119"/>
      <c r="SVR39" s="119"/>
      <c r="SVS39" s="119"/>
      <c r="SVT39" s="119"/>
      <c r="SVU39" s="119"/>
      <c r="SVV39" s="119"/>
      <c r="SVW39" s="119"/>
      <c r="SVX39" s="119"/>
      <c r="SVY39" s="119"/>
      <c r="SVZ39" s="119"/>
      <c r="SWA39" s="119"/>
      <c r="SWB39" s="119"/>
      <c r="SWC39" s="119"/>
      <c r="SWD39" s="119"/>
      <c r="SWE39" s="119"/>
      <c r="SWF39" s="119"/>
      <c r="SWG39" s="119"/>
      <c r="SWH39" s="119"/>
      <c r="SWI39" s="119"/>
      <c r="SWJ39" s="119"/>
      <c r="SWK39" s="119"/>
      <c r="SWL39" s="119"/>
      <c r="SWM39" s="119"/>
      <c r="SWN39" s="119"/>
      <c r="SWO39" s="119"/>
      <c r="SWP39" s="119"/>
      <c r="SWQ39" s="119"/>
      <c r="SWR39" s="119"/>
      <c r="SWS39" s="119"/>
      <c r="SWT39" s="119"/>
      <c r="SWU39" s="119"/>
      <c r="SWV39" s="119"/>
      <c r="SWW39" s="119"/>
      <c r="SWX39" s="119"/>
      <c r="SWY39" s="119"/>
      <c r="SWZ39" s="119"/>
      <c r="SXA39" s="119"/>
      <c r="SXB39" s="119"/>
      <c r="SXC39" s="119"/>
      <c r="SXD39" s="119"/>
      <c r="SXE39" s="119"/>
      <c r="SXF39" s="119"/>
      <c r="SXG39" s="119"/>
      <c r="SXH39" s="119"/>
      <c r="SXI39" s="119"/>
      <c r="SXJ39" s="119"/>
      <c r="SXK39" s="119"/>
      <c r="SXL39" s="119"/>
      <c r="SXM39" s="119"/>
      <c r="SXN39" s="119"/>
      <c r="SXO39" s="119"/>
      <c r="SXP39" s="119"/>
      <c r="SXQ39" s="119"/>
      <c r="SXR39" s="119"/>
      <c r="SXS39" s="119"/>
      <c r="SXT39" s="119"/>
      <c r="SXU39" s="119"/>
      <c r="SXV39" s="119"/>
      <c r="SXW39" s="119"/>
      <c r="SXX39" s="119"/>
      <c r="SXY39" s="119"/>
      <c r="SXZ39" s="119"/>
      <c r="SYA39" s="119"/>
      <c r="SYB39" s="119"/>
      <c r="SYC39" s="119"/>
      <c r="SYD39" s="119"/>
      <c r="SYE39" s="119"/>
      <c r="SYF39" s="119"/>
      <c r="SYG39" s="119"/>
      <c r="SYH39" s="119"/>
      <c r="SYI39" s="119"/>
      <c r="SYJ39" s="119"/>
      <c r="SYK39" s="119"/>
      <c r="SYL39" s="119"/>
      <c r="SYM39" s="119"/>
      <c r="SYN39" s="119"/>
      <c r="SYO39" s="119"/>
      <c r="SYP39" s="119"/>
      <c r="SYQ39" s="119"/>
      <c r="SYR39" s="119"/>
      <c r="SYS39" s="119"/>
      <c r="SYT39" s="119"/>
      <c r="SYU39" s="119"/>
      <c r="SYV39" s="119"/>
      <c r="SYW39" s="119"/>
      <c r="SYX39" s="119"/>
      <c r="SYY39" s="119"/>
      <c r="SYZ39" s="119"/>
      <c r="SZA39" s="119"/>
      <c r="SZB39" s="119"/>
      <c r="SZC39" s="119"/>
      <c r="SZD39" s="119"/>
      <c r="SZE39" s="119"/>
      <c r="SZF39" s="119"/>
      <c r="SZG39" s="119"/>
      <c r="SZH39" s="119"/>
      <c r="SZI39" s="119"/>
      <c r="SZJ39" s="119"/>
      <c r="SZK39" s="119"/>
      <c r="SZL39" s="119"/>
      <c r="SZM39" s="119"/>
      <c r="SZN39" s="119"/>
      <c r="SZO39" s="119"/>
      <c r="SZP39" s="119"/>
      <c r="SZQ39" s="119"/>
      <c r="SZR39" s="119"/>
      <c r="SZS39" s="119"/>
      <c r="SZT39" s="119"/>
      <c r="SZU39" s="119"/>
      <c r="SZV39" s="119"/>
      <c r="SZW39" s="119"/>
      <c r="SZX39" s="119"/>
      <c r="SZY39" s="119"/>
      <c r="SZZ39" s="119"/>
      <c r="TAA39" s="119"/>
      <c r="TAB39" s="119"/>
      <c r="TAC39" s="119"/>
      <c r="TAD39" s="119"/>
      <c r="TAE39" s="119"/>
      <c r="TAF39" s="119"/>
      <c r="TAG39" s="119"/>
      <c r="TAH39" s="119"/>
      <c r="TAI39" s="119"/>
      <c r="TAJ39" s="119"/>
      <c r="TAK39" s="119"/>
      <c r="TAL39" s="119"/>
      <c r="TAM39" s="119"/>
      <c r="TAN39" s="119"/>
      <c r="TAO39" s="119"/>
      <c r="TAP39" s="119"/>
      <c r="TAQ39" s="119"/>
      <c r="TAR39" s="119"/>
      <c r="TAS39" s="119"/>
      <c r="TAT39" s="119"/>
      <c r="TAU39" s="119"/>
      <c r="TAV39" s="119"/>
      <c r="TAW39" s="119"/>
      <c r="TAX39" s="119"/>
      <c r="TAY39" s="119"/>
      <c r="TAZ39" s="119"/>
      <c r="TBA39" s="119"/>
      <c r="TBB39" s="119"/>
      <c r="TBC39" s="119"/>
      <c r="TBD39" s="119"/>
      <c r="TBE39" s="119"/>
      <c r="TBF39" s="119"/>
      <c r="TBG39" s="119"/>
      <c r="TBH39" s="119"/>
      <c r="TBI39" s="119"/>
      <c r="TBJ39" s="119"/>
      <c r="TBK39" s="119"/>
      <c r="TBL39" s="119"/>
      <c r="TBM39" s="119"/>
      <c r="TBN39" s="119"/>
      <c r="TBO39" s="119"/>
      <c r="TBP39" s="119"/>
      <c r="TBQ39" s="119"/>
      <c r="TBR39" s="119"/>
      <c r="TBS39" s="119"/>
      <c r="TBT39" s="119"/>
      <c r="TBU39" s="119"/>
      <c r="TBV39" s="119"/>
      <c r="TBW39" s="119"/>
      <c r="TBX39" s="119"/>
      <c r="TBY39" s="119"/>
      <c r="TBZ39" s="119"/>
      <c r="TCA39" s="119"/>
      <c r="TCB39" s="119"/>
      <c r="TCC39" s="119"/>
      <c r="TCD39" s="119"/>
      <c r="TCE39" s="119"/>
      <c r="TCF39" s="119"/>
      <c r="TCG39" s="119"/>
      <c r="TCH39" s="119"/>
      <c r="TCI39" s="119"/>
      <c r="TCJ39" s="119"/>
      <c r="TCK39" s="119"/>
      <c r="TCL39" s="119"/>
      <c r="TCM39" s="119"/>
      <c r="TCN39" s="119"/>
      <c r="TCO39" s="119"/>
      <c r="TCP39" s="119"/>
      <c r="TCQ39" s="119"/>
      <c r="TCR39" s="119"/>
      <c r="TCS39" s="119"/>
      <c r="TCT39" s="119"/>
      <c r="TCU39" s="119"/>
      <c r="TCV39" s="119"/>
      <c r="TCW39" s="119"/>
      <c r="TCX39" s="119"/>
      <c r="TCY39" s="119"/>
      <c r="TCZ39" s="119"/>
      <c r="TDA39" s="119"/>
      <c r="TDB39" s="119"/>
      <c r="TDC39" s="119"/>
      <c r="TDD39" s="119"/>
      <c r="TDE39" s="119"/>
      <c r="TDF39" s="119"/>
      <c r="TDG39" s="119"/>
      <c r="TDH39" s="119"/>
      <c r="TDI39" s="119"/>
      <c r="TDJ39" s="119"/>
      <c r="TDK39" s="119"/>
      <c r="TDL39" s="119"/>
      <c r="TDM39" s="119"/>
      <c r="TDN39" s="119"/>
      <c r="TDO39" s="119"/>
      <c r="TDP39" s="119"/>
      <c r="TDQ39" s="119"/>
      <c r="TDR39" s="119"/>
      <c r="TDS39" s="119"/>
      <c r="TDT39" s="119"/>
      <c r="TDU39" s="119"/>
      <c r="TDV39" s="119"/>
      <c r="TDW39" s="119"/>
      <c r="TDX39" s="119"/>
      <c r="TDY39" s="119"/>
      <c r="TDZ39" s="119"/>
      <c r="TEA39" s="119"/>
      <c r="TEB39" s="119"/>
      <c r="TEC39" s="119"/>
      <c r="TED39" s="119"/>
      <c r="TEE39" s="119"/>
      <c r="TEF39" s="119"/>
      <c r="TEG39" s="119"/>
      <c r="TEH39" s="119"/>
      <c r="TEI39" s="119"/>
      <c r="TEJ39" s="119"/>
      <c r="TEK39" s="119"/>
      <c r="TEL39" s="119"/>
      <c r="TEM39" s="119"/>
      <c r="TEN39" s="119"/>
      <c r="TEO39" s="119"/>
      <c r="TEP39" s="119"/>
      <c r="TEQ39" s="119"/>
      <c r="TER39" s="119"/>
      <c r="TES39" s="119"/>
      <c r="TET39" s="119"/>
      <c r="TEU39" s="119"/>
      <c r="TEV39" s="119"/>
      <c r="TEW39" s="119"/>
      <c r="TEX39" s="119"/>
      <c r="TEY39" s="119"/>
      <c r="TEZ39" s="119"/>
      <c r="TFA39" s="119"/>
      <c r="TFB39" s="119"/>
      <c r="TFC39" s="119"/>
      <c r="TFD39" s="119"/>
      <c r="TFE39" s="119"/>
      <c r="TFF39" s="119"/>
      <c r="TFG39" s="119"/>
      <c r="TFH39" s="119"/>
      <c r="TFI39" s="119"/>
      <c r="TFJ39" s="119"/>
      <c r="TFK39" s="119"/>
      <c r="TFL39" s="119"/>
      <c r="TFM39" s="119"/>
      <c r="TFN39" s="119"/>
      <c r="TFO39" s="119"/>
      <c r="TFP39" s="119"/>
      <c r="TFQ39" s="119"/>
      <c r="TFR39" s="119"/>
      <c r="TFS39" s="119"/>
      <c r="TFT39" s="119"/>
      <c r="TFU39" s="119"/>
      <c r="TFV39" s="119"/>
      <c r="TFW39" s="119"/>
      <c r="TFX39" s="119"/>
      <c r="TFY39" s="119"/>
      <c r="TFZ39" s="119"/>
      <c r="TGA39" s="119"/>
      <c r="TGB39" s="119"/>
      <c r="TGC39" s="119"/>
      <c r="TGD39" s="119"/>
      <c r="TGE39" s="119"/>
      <c r="TGF39" s="119"/>
      <c r="TGG39" s="119"/>
      <c r="TGH39" s="119"/>
      <c r="TGI39" s="119"/>
      <c r="TGJ39" s="119"/>
      <c r="TGK39" s="119"/>
      <c r="TGL39" s="119"/>
      <c r="TGM39" s="119"/>
      <c r="TGN39" s="119"/>
      <c r="TGO39" s="119"/>
      <c r="TGP39" s="119"/>
      <c r="TGQ39" s="119"/>
      <c r="TGR39" s="119"/>
      <c r="TGS39" s="119"/>
      <c r="TGT39" s="119"/>
      <c r="TGU39" s="119"/>
      <c r="TGV39" s="119"/>
      <c r="TGW39" s="119"/>
      <c r="TGX39" s="119"/>
      <c r="TGY39" s="119"/>
      <c r="TGZ39" s="119"/>
      <c r="THA39" s="119"/>
      <c r="THB39" s="119"/>
      <c r="THC39" s="119"/>
      <c r="THD39" s="119"/>
      <c r="THE39" s="119"/>
      <c r="THF39" s="119"/>
      <c r="THG39" s="119"/>
      <c r="THH39" s="119"/>
      <c r="THI39" s="119"/>
      <c r="THJ39" s="119"/>
      <c r="THK39" s="119"/>
      <c r="THL39" s="119"/>
      <c r="THM39" s="119"/>
      <c r="THN39" s="119"/>
      <c r="THO39" s="119"/>
      <c r="THP39" s="119"/>
      <c r="THQ39" s="119"/>
      <c r="THR39" s="119"/>
      <c r="THS39" s="119"/>
      <c r="THT39" s="119"/>
      <c r="THU39" s="119"/>
      <c r="THV39" s="119"/>
      <c r="THW39" s="119"/>
      <c r="THX39" s="119"/>
      <c r="THY39" s="119"/>
      <c r="THZ39" s="119"/>
      <c r="TIA39" s="119"/>
      <c r="TIB39" s="119"/>
      <c r="TIC39" s="119"/>
      <c r="TID39" s="119"/>
      <c r="TIE39" s="119"/>
      <c r="TIF39" s="119"/>
      <c r="TIG39" s="119"/>
      <c r="TIH39" s="119"/>
      <c r="TII39" s="119"/>
      <c r="TIJ39" s="119"/>
      <c r="TIK39" s="119"/>
      <c r="TIL39" s="119"/>
      <c r="TIM39" s="119"/>
      <c r="TIN39" s="119"/>
      <c r="TIO39" s="119"/>
      <c r="TIP39" s="119"/>
      <c r="TIQ39" s="119"/>
      <c r="TIR39" s="119"/>
      <c r="TIS39" s="119"/>
      <c r="TIT39" s="119"/>
      <c r="TIU39" s="119"/>
      <c r="TIV39" s="119"/>
      <c r="TIW39" s="119"/>
      <c r="TIX39" s="119"/>
      <c r="TIY39" s="119"/>
      <c r="TIZ39" s="119"/>
      <c r="TJA39" s="119"/>
      <c r="TJB39" s="119"/>
      <c r="TJC39" s="119"/>
      <c r="TJD39" s="119"/>
      <c r="TJE39" s="119"/>
      <c r="TJF39" s="119"/>
      <c r="TJG39" s="119"/>
      <c r="TJH39" s="119"/>
      <c r="TJI39" s="119"/>
      <c r="TJJ39" s="119"/>
      <c r="TJK39" s="119"/>
      <c r="TJL39" s="119"/>
      <c r="TJM39" s="119"/>
      <c r="TJN39" s="119"/>
      <c r="TJO39" s="119"/>
      <c r="TJP39" s="119"/>
      <c r="TJQ39" s="119"/>
      <c r="TJR39" s="119"/>
      <c r="TJS39" s="119"/>
      <c r="TJT39" s="119"/>
      <c r="TJU39" s="119"/>
      <c r="TJV39" s="119"/>
      <c r="TJW39" s="119"/>
      <c r="TJX39" s="119"/>
      <c r="TJY39" s="119"/>
      <c r="TJZ39" s="119"/>
      <c r="TKA39" s="119"/>
      <c r="TKB39" s="119"/>
      <c r="TKC39" s="119"/>
      <c r="TKD39" s="119"/>
      <c r="TKE39" s="119"/>
      <c r="TKF39" s="119"/>
      <c r="TKG39" s="119"/>
      <c r="TKH39" s="119"/>
      <c r="TKI39" s="119"/>
      <c r="TKJ39" s="119"/>
      <c r="TKK39" s="119"/>
      <c r="TKL39" s="119"/>
      <c r="TKM39" s="119"/>
      <c r="TKN39" s="119"/>
      <c r="TKO39" s="119"/>
      <c r="TKP39" s="119"/>
      <c r="TKQ39" s="119"/>
      <c r="TKR39" s="119"/>
      <c r="TKS39" s="119"/>
      <c r="TKT39" s="119"/>
      <c r="TKU39" s="119"/>
      <c r="TKV39" s="119"/>
      <c r="TKW39" s="119"/>
      <c r="TKX39" s="119"/>
      <c r="TKY39" s="119"/>
      <c r="TKZ39" s="119"/>
      <c r="TLA39" s="119"/>
      <c r="TLB39" s="119"/>
      <c r="TLC39" s="119"/>
      <c r="TLD39" s="119"/>
      <c r="TLE39" s="119"/>
      <c r="TLF39" s="119"/>
      <c r="TLG39" s="119"/>
      <c r="TLH39" s="119"/>
      <c r="TLI39" s="119"/>
      <c r="TLJ39" s="119"/>
      <c r="TLK39" s="119"/>
      <c r="TLL39" s="119"/>
      <c r="TLM39" s="119"/>
      <c r="TLN39" s="119"/>
      <c r="TLO39" s="119"/>
      <c r="TLP39" s="119"/>
      <c r="TLQ39" s="119"/>
      <c r="TLR39" s="119"/>
      <c r="TLS39" s="119"/>
      <c r="TLT39" s="119"/>
      <c r="TLU39" s="119"/>
      <c r="TLV39" s="119"/>
      <c r="TLW39" s="119"/>
      <c r="TLX39" s="119"/>
      <c r="TLY39" s="119"/>
      <c r="TLZ39" s="119"/>
      <c r="TMA39" s="119"/>
      <c r="TMB39" s="119"/>
      <c r="TMC39" s="119"/>
      <c r="TMD39" s="119"/>
      <c r="TME39" s="119"/>
      <c r="TMF39" s="119"/>
      <c r="TMG39" s="119"/>
      <c r="TMH39" s="119"/>
      <c r="TMI39" s="119"/>
      <c r="TMJ39" s="119"/>
      <c r="TMK39" s="119"/>
      <c r="TML39" s="119"/>
      <c r="TMM39" s="119"/>
      <c r="TMN39" s="119"/>
      <c r="TMO39" s="119"/>
      <c r="TMP39" s="119"/>
      <c r="TMQ39" s="119"/>
      <c r="TMR39" s="119"/>
      <c r="TMS39" s="119"/>
      <c r="TMT39" s="119"/>
      <c r="TMU39" s="119"/>
      <c r="TMV39" s="119"/>
      <c r="TMW39" s="119"/>
      <c r="TMX39" s="119"/>
      <c r="TMY39" s="119"/>
      <c r="TMZ39" s="119"/>
      <c r="TNA39" s="119"/>
      <c r="TNB39" s="119"/>
      <c r="TNC39" s="119"/>
      <c r="TND39" s="119"/>
      <c r="TNE39" s="119"/>
      <c r="TNF39" s="119"/>
      <c r="TNG39" s="119"/>
      <c r="TNH39" s="119"/>
      <c r="TNI39" s="119"/>
      <c r="TNJ39" s="119"/>
      <c r="TNK39" s="119"/>
      <c r="TNL39" s="119"/>
      <c r="TNM39" s="119"/>
      <c r="TNN39" s="119"/>
      <c r="TNO39" s="119"/>
      <c r="TNP39" s="119"/>
      <c r="TNQ39" s="119"/>
      <c r="TNR39" s="119"/>
      <c r="TNS39" s="119"/>
      <c r="TNT39" s="119"/>
      <c r="TNU39" s="119"/>
      <c r="TNV39" s="119"/>
      <c r="TNW39" s="119"/>
      <c r="TNX39" s="119"/>
      <c r="TNY39" s="119"/>
      <c r="TNZ39" s="119"/>
      <c r="TOA39" s="119"/>
      <c r="TOB39" s="119"/>
      <c r="TOC39" s="119"/>
      <c r="TOD39" s="119"/>
      <c r="TOE39" s="119"/>
      <c r="TOF39" s="119"/>
      <c r="TOG39" s="119"/>
      <c r="TOH39" s="119"/>
      <c r="TOI39" s="119"/>
      <c r="TOJ39" s="119"/>
      <c r="TOK39" s="119"/>
      <c r="TOL39" s="119"/>
      <c r="TOM39" s="119"/>
      <c r="TON39" s="119"/>
      <c r="TOO39" s="119"/>
      <c r="TOP39" s="119"/>
      <c r="TOQ39" s="119"/>
      <c r="TOR39" s="119"/>
      <c r="TOS39" s="119"/>
      <c r="TOT39" s="119"/>
      <c r="TOU39" s="119"/>
      <c r="TOV39" s="119"/>
      <c r="TOW39" s="119"/>
      <c r="TOX39" s="119"/>
      <c r="TOY39" s="119"/>
      <c r="TOZ39" s="119"/>
      <c r="TPA39" s="119"/>
      <c r="TPB39" s="119"/>
      <c r="TPC39" s="119"/>
      <c r="TPD39" s="119"/>
      <c r="TPE39" s="119"/>
      <c r="TPF39" s="119"/>
      <c r="TPG39" s="119"/>
      <c r="TPH39" s="119"/>
      <c r="TPI39" s="119"/>
      <c r="TPJ39" s="119"/>
      <c r="TPK39" s="119"/>
      <c r="TPL39" s="119"/>
      <c r="TPM39" s="119"/>
      <c r="TPN39" s="119"/>
      <c r="TPO39" s="119"/>
      <c r="TPP39" s="119"/>
      <c r="TPQ39" s="119"/>
      <c r="TPR39" s="119"/>
      <c r="TPS39" s="119"/>
      <c r="TPT39" s="119"/>
      <c r="TPU39" s="119"/>
      <c r="TPV39" s="119"/>
      <c r="TPW39" s="119"/>
      <c r="TPX39" s="119"/>
      <c r="TPY39" s="119"/>
      <c r="TPZ39" s="119"/>
      <c r="TQA39" s="119"/>
      <c r="TQB39" s="119"/>
      <c r="TQC39" s="119"/>
      <c r="TQD39" s="119"/>
      <c r="TQE39" s="119"/>
      <c r="TQF39" s="119"/>
      <c r="TQG39" s="119"/>
      <c r="TQH39" s="119"/>
      <c r="TQI39" s="119"/>
      <c r="TQJ39" s="119"/>
      <c r="TQK39" s="119"/>
      <c r="TQL39" s="119"/>
      <c r="TQM39" s="119"/>
      <c r="TQN39" s="119"/>
      <c r="TQO39" s="119"/>
      <c r="TQP39" s="119"/>
      <c r="TQQ39" s="119"/>
      <c r="TQR39" s="119"/>
      <c r="TQS39" s="119"/>
      <c r="TQT39" s="119"/>
      <c r="TQU39" s="119"/>
      <c r="TQV39" s="119"/>
      <c r="TQW39" s="119"/>
      <c r="TQX39" s="119"/>
      <c r="TQY39" s="119"/>
      <c r="TQZ39" s="119"/>
      <c r="TRA39" s="119"/>
      <c r="TRB39" s="119"/>
      <c r="TRC39" s="119"/>
      <c r="TRD39" s="119"/>
      <c r="TRE39" s="119"/>
      <c r="TRF39" s="119"/>
      <c r="TRG39" s="119"/>
      <c r="TRH39" s="119"/>
      <c r="TRI39" s="119"/>
      <c r="TRJ39" s="119"/>
      <c r="TRK39" s="119"/>
      <c r="TRL39" s="119"/>
      <c r="TRM39" s="119"/>
      <c r="TRN39" s="119"/>
      <c r="TRO39" s="119"/>
      <c r="TRP39" s="119"/>
      <c r="TRQ39" s="119"/>
      <c r="TRR39" s="119"/>
      <c r="TRS39" s="119"/>
      <c r="TRT39" s="119"/>
      <c r="TRU39" s="119"/>
      <c r="TRV39" s="119"/>
      <c r="TRW39" s="119"/>
      <c r="TRX39" s="119"/>
      <c r="TRY39" s="119"/>
      <c r="TRZ39" s="119"/>
      <c r="TSA39" s="119"/>
      <c r="TSB39" s="119"/>
      <c r="TSC39" s="119"/>
      <c r="TSD39" s="119"/>
      <c r="TSE39" s="119"/>
      <c r="TSF39" s="119"/>
      <c r="TSG39" s="119"/>
      <c r="TSH39" s="119"/>
      <c r="TSI39" s="119"/>
      <c r="TSJ39" s="119"/>
      <c r="TSK39" s="119"/>
      <c r="TSL39" s="119"/>
      <c r="TSM39" s="119"/>
      <c r="TSN39" s="119"/>
      <c r="TSO39" s="119"/>
      <c r="TSP39" s="119"/>
      <c r="TSQ39" s="119"/>
      <c r="TSR39" s="119"/>
      <c r="TSS39" s="119"/>
      <c r="TST39" s="119"/>
      <c r="TSU39" s="119"/>
      <c r="TSV39" s="119"/>
      <c r="TSW39" s="119"/>
      <c r="TSX39" s="119"/>
      <c r="TSY39" s="119"/>
      <c r="TSZ39" s="119"/>
      <c r="TTA39" s="119"/>
      <c r="TTB39" s="119"/>
      <c r="TTC39" s="119"/>
      <c r="TTD39" s="119"/>
      <c r="TTE39" s="119"/>
      <c r="TTF39" s="119"/>
      <c r="TTG39" s="119"/>
      <c r="TTH39" s="119"/>
      <c r="TTI39" s="119"/>
      <c r="TTJ39" s="119"/>
      <c r="TTK39" s="119"/>
      <c r="TTL39" s="119"/>
      <c r="TTM39" s="119"/>
      <c r="TTN39" s="119"/>
      <c r="TTO39" s="119"/>
      <c r="TTP39" s="119"/>
      <c r="TTQ39" s="119"/>
      <c r="TTR39" s="119"/>
      <c r="TTS39" s="119"/>
      <c r="TTT39" s="119"/>
      <c r="TTU39" s="119"/>
      <c r="TTV39" s="119"/>
      <c r="TTW39" s="119"/>
      <c r="TTX39" s="119"/>
      <c r="TTY39" s="119"/>
      <c r="TTZ39" s="119"/>
      <c r="TUA39" s="119"/>
      <c r="TUB39" s="119"/>
      <c r="TUC39" s="119"/>
      <c r="TUD39" s="119"/>
      <c r="TUE39" s="119"/>
      <c r="TUF39" s="119"/>
      <c r="TUG39" s="119"/>
      <c r="TUH39" s="119"/>
      <c r="TUI39" s="119"/>
      <c r="TUJ39" s="119"/>
      <c r="TUK39" s="119"/>
      <c r="TUL39" s="119"/>
      <c r="TUM39" s="119"/>
      <c r="TUN39" s="119"/>
      <c r="TUO39" s="119"/>
      <c r="TUP39" s="119"/>
      <c r="TUQ39" s="119"/>
      <c r="TUR39" s="119"/>
      <c r="TUS39" s="119"/>
      <c r="TUT39" s="119"/>
      <c r="TUU39" s="119"/>
      <c r="TUV39" s="119"/>
      <c r="TUW39" s="119"/>
      <c r="TUX39" s="119"/>
      <c r="TUY39" s="119"/>
      <c r="TUZ39" s="119"/>
      <c r="TVA39" s="119"/>
      <c r="TVB39" s="119"/>
      <c r="TVC39" s="119"/>
      <c r="TVD39" s="119"/>
      <c r="TVE39" s="119"/>
      <c r="TVF39" s="119"/>
      <c r="TVG39" s="119"/>
      <c r="TVH39" s="119"/>
      <c r="TVI39" s="119"/>
      <c r="TVJ39" s="119"/>
      <c r="TVK39" s="119"/>
      <c r="TVL39" s="119"/>
      <c r="TVM39" s="119"/>
      <c r="TVN39" s="119"/>
      <c r="TVO39" s="119"/>
      <c r="TVP39" s="119"/>
      <c r="TVQ39" s="119"/>
      <c r="TVR39" s="119"/>
      <c r="TVS39" s="119"/>
      <c r="TVT39" s="119"/>
      <c r="TVU39" s="119"/>
      <c r="TVV39" s="119"/>
      <c r="TVW39" s="119"/>
      <c r="TVX39" s="119"/>
      <c r="TVY39" s="119"/>
      <c r="TVZ39" s="119"/>
      <c r="TWA39" s="119"/>
      <c r="TWB39" s="119"/>
      <c r="TWC39" s="119"/>
      <c r="TWD39" s="119"/>
      <c r="TWE39" s="119"/>
      <c r="TWF39" s="119"/>
      <c r="TWG39" s="119"/>
      <c r="TWH39" s="119"/>
      <c r="TWI39" s="119"/>
      <c r="TWJ39" s="119"/>
      <c r="TWK39" s="119"/>
      <c r="TWL39" s="119"/>
      <c r="TWM39" s="119"/>
      <c r="TWN39" s="119"/>
      <c r="TWO39" s="119"/>
      <c r="TWP39" s="119"/>
      <c r="TWQ39" s="119"/>
      <c r="TWR39" s="119"/>
      <c r="TWS39" s="119"/>
      <c r="TWT39" s="119"/>
      <c r="TWU39" s="119"/>
      <c r="TWV39" s="119"/>
      <c r="TWW39" s="119"/>
      <c r="TWX39" s="119"/>
      <c r="TWY39" s="119"/>
      <c r="TWZ39" s="119"/>
      <c r="TXA39" s="119"/>
      <c r="TXB39" s="119"/>
      <c r="TXC39" s="119"/>
      <c r="TXD39" s="119"/>
      <c r="TXE39" s="119"/>
      <c r="TXF39" s="119"/>
      <c r="TXG39" s="119"/>
      <c r="TXH39" s="119"/>
      <c r="TXI39" s="119"/>
      <c r="TXJ39" s="119"/>
      <c r="TXK39" s="119"/>
      <c r="TXL39" s="119"/>
      <c r="TXM39" s="119"/>
      <c r="TXN39" s="119"/>
      <c r="TXO39" s="119"/>
      <c r="TXP39" s="119"/>
      <c r="TXQ39" s="119"/>
      <c r="TXR39" s="119"/>
      <c r="TXS39" s="119"/>
      <c r="TXT39" s="119"/>
      <c r="TXU39" s="119"/>
      <c r="TXV39" s="119"/>
      <c r="TXW39" s="119"/>
      <c r="TXX39" s="119"/>
      <c r="TXY39" s="119"/>
      <c r="TXZ39" s="119"/>
      <c r="TYA39" s="119"/>
      <c r="TYB39" s="119"/>
      <c r="TYC39" s="119"/>
      <c r="TYD39" s="119"/>
      <c r="TYE39" s="119"/>
      <c r="TYF39" s="119"/>
      <c r="TYG39" s="119"/>
      <c r="TYH39" s="119"/>
      <c r="TYI39" s="119"/>
      <c r="TYJ39" s="119"/>
      <c r="TYK39" s="119"/>
      <c r="TYL39" s="119"/>
      <c r="TYM39" s="119"/>
      <c r="TYN39" s="119"/>
      <c r="TYO39" s="119"/>
      <c r="TYP39" s="119"/>
      <c r="TYQ39" s="119"/>
      <c r="TYR39" s="119"/>
      <c r="TYS39" s="119"/>
      <c r="TYT39" s="119"/>
      <c r="TYU39" s="119"/>
      <c r="TYV39" s="119"/>
      <c r="TYW39" s="119"/>
      <c r="TYX39" s="119"/>
      <c r="TYY39" s="119"/>
      <c r="TYZ39" s="119"/>
      <c r="TZA39" s="119"/>
      <c r="TZB39" s="119"/>
      <c r="TZC39" s="119"/>
      <c r="TZD39" s="119"/>
      <c r="TZE39" s="119"/>
      <c r="TZF39" s="119"/>
      <c r="TZG39" s="119"/>
      <c r="TZH39" s="119"/>
      <c r="TZI39" s="119"/>
      <c r="TZJ39" s="119"/>
      <c r="TZK39" s="119"/>
      <c r="TZL39" s="119"/>
      <c r="TZM39" s="119"/>
      <c r="TZN39" s="119"/>
      <c r="TZO39" s="119"/>
      <c r="TZP39" s="119"/>
      <c r="TZQ39" s="119"/>
      <c r="TZR39" s="119"/>
      <c r="TZS39" s="119"/>
      <c r="TZT39" s="119"/>
      <c r="TZU39" s="119"/>
      <c r="TZV39" s="119"/>
      <c r="TZW39" s="119"/>
      <c r="TZX39" s="119"/>
      <c r="TZY39" s="119"/>
      <c r="TZZ39" s="119"/>
      <c r="UAA39" s="119"/>
      <c r="UAB39" s="119"/>
      <c r="UAC39" s="119"/>
      <c r="UAD39" s="119"/>
      <c r="UAE39" s="119"/>
      <c r="UAF39" s="119"/>
      <c r="UAG39" s="119"/>
      <c r="UAH39" s="119"/>
      <c r="UAI39" s="119"/>
      <c r="UAJ39" s="119"/>
      <c r="UAK39" s="119"/>
      <c r="UAL39" s="119"/>
      <c r="UAM39" s="119"/>
      <c r="UAN39" s="119"/>
      <c r="UAO39" s="119"/>
      <c r="UAP39" s="119"/>
      <c r="UAQ39" s="119"/>
      <c r="UAR39" s="119"/>
      <c r="UAS39" s="119"/>
      <c r="UAT39" s="119"/>
      <c r="UAU39" s="119"/>
      <c r="UAV39" s="119"/>
      <c r="UAW39" s="119"/>
      <c r="UAX39" s="119"/>
      <c r="UAY39" s="119"/>
      <c r="UAZ39" s="119"/>
      <c r="UBA39" s="119"/>
      <c r="UBB39" s="119"/>
      <c r="UBC39" s="119"/>
      <c r="UBD39" s="119"/>
      <c r="UBE39" s="119"/>
      <c r="UBF39" s="119"/>
      <c r="UBG39" s="119"/>
      <c r="UBH39" s="119"/>
      <c r="UBI39" s="119"/>
      <c r="UBJ39" s="119"/>
      <c r="UBK39" s="119"/>
      <c r="UBL39" s="119"/>
      <c r="UBM39" s="119"/>
      <c r="UBN39" s="119"/>
      <c r="UBO39" s="119"/>
      <c r="UBP39" s="119"/>
      <c r="UBQ39" s="119"/>
      <c r="UBR39" s="119"/>
      <c r="UBS39" s="119"/>
      <c r="UBT39" s="119"/>
      <c r="UBU39" s="119"/>
      <c r="UBV39" s="119"/>
      <c r="UBW39" s="119"/>
      <c r="UBX39" s="119"/>
      <c r="UBY39" s="119"/>
      <c r="UBZ39" s="119"/>
      <c r="UCA39" s="119"/>
      <c r="UCB39" s="119"/>
      <c r="UCC39" s="119"/>
      <c r="UCD39" s="119"/>
      <c r="UCE39" s="119"/>
      <c r="UCF39" s="119"/>
      <c r="UCG39" s="119"/>
      <c r="UCH39" s="119"/>
      <c r="UCI39" s="119"/>
      <c r="UCJ39" s="119"/>
      <c r="UCK39" s="119"/>
      <c r="UCL39" s="119"/>
      <c r="UCM39" s="119"/>
      <c r="UCN39" s="119"/>
      <c r="UCO39" s="119"/>
      <c r="UCP39" s="119"/>
      <c r="UCQ39" s="119"/>
      <c r="UCR39" s="119"/>
      <c r="UCS39" s="119"/>
      <c r="UCT39" s="119"/>
      <c r="UCU39" s="119"/>
      <c r="UCV39" s="119"/>
      <c r="UCW39" s="119"/>
      <c r="UCX39" s="119"/>
      <c r="UCY39" s="119"/>
      <c r="UCZ39" s="119"/>
      <c r="UDA39" s="119"/>
      <c r="UDB39" s="119"/>
      <c r="UDC39" s="119"/>
      <c r="UDD39" s="119"/>
      <c r="UDE39" s="119"/>
      <c r="UDF39" s="119"/>
      <c r="UDG39" s="119"/>
      <c r="UDH39" s="119"/>
      <c r="UDI39" s="119"/>
      <c r="UDJ39" s="119"/>
      <c r="UDK39" s="119"/>
      <c r="UDL39" s="119"/>
      <c r="UDM39" s="119"/>
      <c r="UDN39" s="119"/>
      <c r="UDO39" s="119"/>
      <c r="UDP39" s="119"/>
      <c r="UDQ39" s="119"/>
      <c r="UDR39" s="119"/>
      <c r="UDS39" s="119"/>
      <c r="UDT39" s="119"/>
      <c r="UDU39" s="119"/>
      <c r="UDV39" s="119"/>
      <c r="UDW39" s="119"/>
      <c r="UDX39" s="119"/>
      <c r="UDY39" s="119"/>
      <c r="UDZ39" s="119"/>
      <c r="UEA39" s="119"/>
      <c r="UEB39" s="119"/>
      <c r="UEC39" s="119"/>
      <c r="UED39" s="119"/>
      <c r="UEE39" s="119"/>
      <c r="UEF39" s="119"/>
      <c r="UEG39" s="119"/>
      <c r="UEH39" s="119"/>
      <c r="UEI39" s="119"/>
      <c r="UEJ39" s="119"/>
      <c r="UEK39" s="119"/>
      <c r="UEL39" s="119"/>
      <c r="UEM39" s="119"/>
      <c r="UEN39" s="119"/>
      <c r="UEO39" s="119"/>
      <c r="UEP39" s="119"/>
      <c r="UEQ39" s="119"/>
      <c r="UER39" s="119"/>
      <c r="UES39" s="119"/>
      <c r="UET39" s="119"/>
      <c r="UEU39" s="119"/>
      <c r="UEV39" s="119"/>
      <c r="UEW39" s="119"/>
      <c r="UEX39" s="119"/>
      <c r="UEY39" s="119"/>
      <c r="UEZ39" s="119"/>
      <c r="UFA39" s="119"/>
      <c r="UFB39" s="119"/>
      <c r="UFC39" s="119"/>
      <c r="UFD39" s="119"/>
      <c r="UFE39" s="119"/>
      <c r="UFF39" s="119"/>
      <c r="UFG39" s="119"/>
      <c r="UFH39" s="119"/>
      <c r="UFI39" s="119"/>
      <c r="UFJ39" s="119"/>
      <c r="UFK39" s="119"/>
      <c r="UFL39" s="119"/>
      <c r="UFM39" s="119"/>
      <c r="UFN39" s="119"/>
      <c r="UFO39" s="119"/>
      <c r="UFP39" s="119"/>
      <c r="UFQ39" s="119"/>
      <c r="UFR39" s="119"/>
      <c r="UFS39" s="119"/>
      <c r="UFT39" s="119"/>
      <c r="UFU39" s="119"/>
      <c r="UFV39" s="119"/>
      <c r="UFW39" s="119"/>
      <c r="UFX39" s="119"/>
      <c r="UFY39" s="119"/>
      <c r="UFZ39" s="119"/>
      <c r="UGA39" s="119"/>
      <c r="UGB39" s="119"/>
      <c r="UGC39" s="119"/>
      <c r="UGD39" s="119"/>
      <c r="UGE39" s="119"/>
      <c r="UGF39" s="119"/>
      <c r="UGG39" s="119"/>
      <c r="UGH39" s="119"/>
      <c r="UGI39" s="119"/>
      <c r="UGJ39" s="119"/>
      <c r="UGK39" s="119"/>
      <c r="UGL39" s="119"/>
      <c r="UGM39" s="119"/>
      <c r="UGN39" s="119"/>
      <c r="UGO39" s="119"/>
      <c r="UGP39" s="119"/>
      <c r="UGQ39" s="119"/>
      <c r="UGR39" s="119"/>
      <c r="UGS39" s="119"/>
      <c r="UGT39" s="119"/>
      <c r="UGU39" s="119"/>
      <c r="UGV39" s="119"/>
      <c r="UGW39" s="119"/>
      <c r="UGX39" s="119"/>
      <c r="UGY39" s="119"/>
      <c r="UGZ39" s="119"/>
      <c r="UHA39" s="119"/>
      <c r="UHB39" s="119"/>
      <c r="UHC39" s="119"/>
      <c r="UHD39" s="119"/>
      <c r="UHE39" s="119"/>
      <c r="UHF39" s="119"/>
      <c r="UHG39" s="119"/>
      <c r="UHH39" s="119"/>
      <c r="UHI39" s="119"/>
      <c r="UHJ39" s="119"/>
      <c r="UHK39" s="119"/>
      <c r="UHL39" s="119"/>
      <c r="UHM39" s="119"/>
      <c r="UHN39" s="119"/>
      <c r="UHO39" s="119"/>
      <c r="UHP39" s="119"/>
      <c r="UHQ39" s="119"/>
      <c r="UHR39" s="119"/>
      <c r="UHS39" s="119"/>
      <c r="UHT39" s="119"/>
      <c r="UHU39" s="119"/>
      <c r="UHV39" s="119"/>
      <c r="UHW39" s="119"/>
      <c r="UHX39" s="119"/>
      <c r="UHY39" s="119"/>
      <c r="UHZ39" s="119"/>
      <c r="UIA39" s="119"/>
      <c r="UIB39" s="119"/>
      <c r="UIC39" s="119"/>
      <c r="UID39" s="119"/>
      <c r="UIE39" s="119"/>
      <c r="UIF39" s="119"/>
      <c r="UIG39" s="119"/>
      <c r="UIH39" s="119"/>
      <c r="UII39" s="119"/>
      <c r="UIJ39" s="119"/>
      <c r="UIK39" s="119"/>
      <c r="UIL39" s="119"/>
      <c r="UIM39" s="119"/>
      <c r="UIN39" s="119"/>
      <c r="UIO39" s="119"/>
      <c r="UIP39" s="119"/>
      <c r="UIQ39" s="119"/>
      <c r="UIR39" s="119"/>
      <c r="UIS39" s="119"/>
      <c r="UIT39" s="119"/>
      <c r="UIU39" s="119"/>
      <c r="UIV39" s="119"/>
      <c r="UIW39" s="119"/>
      <c r="UIX39" s="119"/>
      <c r="UIY39" s="119"/>
      <c r="UIZ39" s="119"/>
      <c r="UJA39" s="119"/>
      <c r="UJB39" s="119"/>
      <c r="UJC39" s="119"/>
      <c r="UJD39" s="119"/>
      <c r="UJE39" s="119"/>
      <c r="UJF39" s="119"/>
      <c r="UJG39" s="119"/>
      <c r="UJH39" s="119"/>
      <c r="UJI39" s="119"/>
      <c r="UJJ39" s="119"/>
      <c r="UJK39" s="119"/>
      <c r="UJL39" s="119"/>
      <c r="UJM39" s="119"/>
      <c r="UJN39" s="119"/>
      <c r="UJO39" s="119"/>
      <c r="UJP39" s="119"/>
      <c r="UJQ39" s="119"/>
      <c r="UJR39" s="119"/>
      <c r="UJS39" s="119"/>
      <c r="UJT39" s="119"/>
      <c r="UJU39" s="119"/>
      <c r="UJV39" s="119"/>
      <c r="UJW39" s="119"/>
      <c r="UJX39" s="119"/>
      <c r="UJY39" s="119"/>
      <c r="UJZ39" s="119"/>
      <c r="UKA39" s="119"/>
      <c r="UKB39" s="119"/>
      <c r="UKC39" s="119"/>
      <c r="UKD39" s="119"/>
      <c r="UKE39" s="119"/>
      <c r="UKF39" s="119"/>
      <c r="UKG39" s="119"/>
      <c r="UKH39" s="119"/>
      <c r="UKI39" s="119"/>
      <c r="UKJ39" s="119"/>
      <c r="UKK39" s="119"/>
      <c r="UKL39" s="119"/>
      <c r="UKM39" s="119"/>
      <c r="UKN39" s="119"/>
      <c r="UKO39" s="119"/>
      <c r="UKP39" s="119"/>
      <c r="UKQ39" s="119"/>
      <c r="UKR39" s="119"/>
      <c r="UKS39" s="119"/>
      <c r="UKT39" s="119"/>
      <c r="UKU39" s="119"/>
      <c r="UKV39" s="119"/>
      <c r="UKW39" s="119"/>
      <c r="UKX39" s="119"/>
      <c r="UKY39" s="119"/>
      <c r="UKZ39" s="119"/>
      <c r="ULA39" s="119"/>
      <c r="ULB39" s="119"/>
      <c r="ULC39" s="119"/>
      <c r="ULD39" s="119"/>
      <c r="ULE39" s="119"/>
      <c r="ULF39" s="119"/>
      <c r="ULG39" s="119"/>
      <c r="ULH39" s="119"/>
      <c r="ULI39" s="119"/>
      <c r="ULJ39" s="119"/>
      <c r="ULK39" s="119"/>
      <c r="ULL39" s="119"/>
      <c r="ULM39" s="119"/>
      <c r="ULN39" s="119"/>
      <c r="ULO39" s="119"/>
      <c r="ULP39" s="119"/>
      <c r="ULQ39" s="119"/>
      <c r="ULR39" s="119"/>
      <c r="ULS39" s="119"/>
      <c r="ULT39" s="119"/>
      <c r="ULU39" s="119"/>
      <c r="ULV39" s="119"/>
      <c r="ULW39" s="119"/>
      <c r="ULX39" s="119"/>
      <c r="ULY39" s="119"/>
      <c r="ULZ39" s="119"/>
      <c r="UMA39" s="119"/>
      <c r="UMB39" s="119"/>
      <c r="UMC39" s="119"/>
      <c r="UMD39" s="119"/>
      <c r="UME39" s="119"/>
      <c r="UMF39" s="119"/>
      <c r="UMG39" s="119"/>
      <c r="UMH39" s="119"/>
      <c r="UMI39" s="119"/>
      <c r="UMJ39" s="119"/>
      <c r="UMK39" s="119"/>
      <c r="UML39" s="119"/>
      <c r="UMM39" s="119"/>
      <c r="UMN39" s="119"/>
      <c r="UMO39" s="119"/>
      <c r="UMP39" s="119"/>
      <c r="UMQ39" s="119"/>
      <c r="UMR39" s="119"/>
      <c r="UMS39" s="119"/>
      <c r="UMT39" s="119"/>
      <c r="UMU39" s="119"/>
      <c r="UMV39" s="119"/>
      <c r="UMW39" s="119"/>
      <c r="UMX39" s="119"/>
      <c r="UMY39" s="119"/>
      <c r="UMZ39" s="119"/>
      <c r="UNA39" s="119"/>
      <c r="UNB39" s="119"/>
      <c r="UNC39" s="119"/>
      <c r="UND39" s="119"/>
      <c r="UNE39" s="119"/>
      <c r="UNF39" s="119"/>
      <c r="UNG39" s="119"/>
      <c r="UNH39" s="119"/>
      <c r="UNI39" s="119"/>
      <c r="UNJ39" s="119"/>
      <c r="UNK39" s="119"/>
      <c r="UNL39" s="119"/>
      <c r="UNM39" s="119"/>
      <c r="UNN39" s="119"/>
      <c r="UNO39" s="119"/>
      <c r="UNP39" s="119"/>
      <c r="UNQ39" s="119"/>
      <c r="UNR39" s="119"/>
      <c r="UNS39" s="119"/>
      <c r="UNT39" s="119"/>
      <c r="UNU39" s="119"/>
      <c r="UNV39" s="119"/>
      <c r="UNW39" s="119"/>
      <c r="UNX39" s="119"/>
      <c r="UNY39" s="119"/>
      <c r="UNZ39" s="119"/>
      <c r="UOA39" s="119"/>
      <c r="UOB39" s="119"/>
      <c r="UOC39" s="119"/>
      <c r="UOD39" s="119"/>
      <c r="UOE39" s="119"/>
      <c r="UOF39" s="119"/>
      <c r="UOG39" s="119"/>
      <c r="UOH39" s="119"/>
      <c r="UOI39" s="119"/>
      <c r="UOJ39" s="119"/>
      <c r="UOK39" s="119"/>
      <c r="UOL39" s="119"/>
      <c r="UOM39" s="119"/>
      <c r="UON39" s="119"/>
      <c r="UOO39" s="119"/>
      <c r="UOP39" s="119"/>
      <c r="UOQ39" s="119"/>
      <c r="UOR39" s="119"/>
      <c r="UOS39" s="119"/>
      <c r="UOT39" s="119"/>
      <c r="UOU39" s="119"/>
      <c r="UOV39" s="119"/>
      <c r="UOW39" s="119"/>
      <c r="UOX39" s="119"/>
      <c r="UOY39" s="119"/>
      <c r="UOZ39" s="119"/>
      <c r="UPA39" s="119"/>
      <c r="UPB39" s="119"/>
      <c r="UPC39" s="119"/>
      <c r="UPD39" s="119"/>
      <c r="UPE39" s="119"/>
      <c r="UPF39" s="119"/>
      <c r="UPG39" s="119"/>
      <c r="UPH39" s="119"/>
      <c r="UPI39" s="119"/>
      <c r="UPJ39" s="119"/>
      <c r="UPK39" s="119"/>
      <c r="UPL39" s="119"/>
      <c r="UPM39" s="119"/>
      <c r="UPN39" s="119"/>
      <c r="UPO39" s="119"/>
      <c r="UPP39" s="119"/>
      <c r="UPQ39" s="119"/>
      <c r="UPR39" s="119"/>
      <c r="UPS39" s="119"/>
      <c r="UPT39" s="119"/>
      <c r="UPU39" s="119"/>
      <c r="UPV39" s="119"/>
      <c r="UPW39" s="119"/>
      <c r="UPX39" s="119"/>
      <c r="UPY39" s="119"/>
      <c r="UPZ39" s="119"/>
      <c r="UQA39" s="119"/>
      <c r="UQB39" s="119"/>
      <c r="UQC39" s="119"/>
      <c r="UQD39" s="119"/>
      <c r="UQE39" s="119"/>
      <c r="UQF39" s="119"/>
      <c r="UQG39" s="119"/>
      <c r="UQH39" s="119"/>
      <c r="UQI39" s="119"/>
      <c r="UQJ39" s="119"/>
      <c r="UQK39" s="119"/>
      <c r="UQL39" s="119"/>
      <c r="UQM39" s="119"/>
      <c r="UQN39" s="119"/>
      <c r="UQO39" s="119"/>
      <c r="UQP39" s="119"/>
      <c r="UQQ39" s="119"/>
      <c r="UQR39" s="119"/>
      <c r="UQS39" s="119"/>
      <c r="UQT39" s="119"/>
      <c r="UQU39" s="119"/>
      <c r="UQV39" s="119"/>
      <c r="UQW39" s="119"/>
      <c r="UQX39" s="119"/>
      <c r="UQY39" s="119"/>
      <c r="UQZ39" s="119"/>
      <c r="URA39" s="119"/>
      <c r="URB39" s="119"/>
      <c r="URC39" s="119"/>
      <c r="URD39" s="119"/>
      <c r="URE39" s="119"/>
      <c r="URF39" s="119"/>
      <c r="URG39" s="119"/>
      <c r="URH39" s="119"/>
      <c r="URI39" s="119"/>
      <c r="URJ39" s="119"/>
      <c r="URK39" s="119"/>
      <c r="URL39" s="119"/>
      <c r="URM39" s="119"/>
      <c r="URN39" s="119"/>
      <c r="URO39" s="119"/>
      <c r="URP39" s="119"/>
      <c r="URQ39" s="119"/>
      <c r="URR39" s="119"/>
      <c r="URS39" s="119"/>
      <c r="URT39" s="119"/>
      <c r="URU39" s="119"/>
      <c r="URV39" s="119"/>
      <c r="URW39" s="119"/>
      <c r="URX39" s="119"/>
      <c r="URY39" s="119"/>
      <c r="URZ39" s="119"/>
      <c r="USA39" s="119"/>
      <c r="USB39" s="119"/>
      <c r="USC39" s="119"/>
      <c r="USD39" s="119"/>
      <c r="USE39" s="119"/>
      <c r="USF39" s="119"/>
      <c r="USG39" s="119"/>
      <c r="USH39" s="119"/>
      <c r="USI39" s="119"/>
      <c r="USJ39" s="119"/>
      <c r="USK39" s="119"/>
      <c r="USL39" s="119"/>
      <c r="USM39" s="119"/>
      <c r="USN39" s="119"/>
      <c r="USO39" s="119"/>
      <c r="USP39" s="119"/>
      <c r="USQ39" s="119"/>
      <c r="USR39" s="119"/>
      <c r="USS39" s="119"/>
      <c r="UST39" s="119"/>
      <c r="USU39" s="119"/>
      <c r="USV39" s="119"/>
      <c r="USW39" s="119"/>
      <c r="USX39" s="119"/>
      <c r="USY39" s="119"/>
      <c r="USZ39" s="119"/>
      <c r="UTA39" s="119"/>
      <c r="UTB39" s="119"/>
      <c r="UTC39" s="119"/>
      <c r="UTD39" s="119"/>
      <c r="UTE39" s="119"/>
      <c r="UTF39" s="119"/>
      <c r="UTG39" s="119"/>
      <c r="UTH39" s="119"/>
      <c r="UTI39" s="119"/>
      <c r="UTJ39" s="119"/>
      <c r="UTK39" s="119"/>
      <c r="UTL39" s="119"/>
      <c r="UTM39" s="119"/>
      <c r="UTN39" s="119"/>
      <c r="UTO39" s="119"/>
      <c r="UTP39" s="119"/>
      <c r="UTQ39" s="119"/>
      <c r="UTR39" s="119"/>
      <c r="UTS39" s="119"/>
      <c r="UTT39" s="119"/>
      <c r="UTU39" s="119"/>
      <c r="UTV39" s="119"/>
      <c r="UTW39" s="119"/>
      <c r="UTX39" s="119"/>
      <c r="UTY39" s="119"/>
      <c r="UTZ39" s="119"/>
      <c r="UUA39" s="119"/>
      <c r="UUB39" s="119"/>
      <c r="UUC39" s="119"/>
      <c r="UUD39" s="119"/>
      <c r="UUE39" s="119"/>
      <c r="UUF39" s="119"/>
      <c r="UUG39" s="119"/>
      <c r="UUH39" s="119"/>
      <c r="UUI39" s="119"/>
      <c r="UUJ39" s="119"/>
      <c r="UUK39" s="119"/>
      <c r="UUL39" s="119"/>
      <c r="UUM39" s="119"/>
      <c r="UUN39" s="119"/>
      <c r="UUO39" s="119"/>
      <c r="UUP39" s="119"/>
      <c r="UUQ39" s="119"/>
      <c r="UUR39" s="119"/>
      <c r="UUS39" s="119"/>
      <c r="UUT39" s="119"/>
      <c r="UUU39" s="119"/>
      <c r="UUV39" s="119"/>
      <c r="UUW39" s="119"/>
      <c r="UUX39" s="119"/>
      <c r="UUY39" s="119"/>
      <c r="UUZ39" s="119"/>
      <c r="UVA39" s="119"/>
      <c r="UVB39" s="119"/>
      <c r="UVC39" s="119"/>
      <c r="UVD39" s="119"/>
      <c r="UVE39" s="119"/>
      <c r="UVF39" s="119"/>
      <c r="UVG39" s="119"/>
      <c r="UVH39" s="119"/>
      <c r="UVI39" s="119"/>
      <c r="UVJ39" s="119"/>
      <c r="UVK39" s="119"/>
      <c r="UVL39" s="119"/>
      <c r="UVM39" s="119"/>
      <c r="UVN39" s="119"/>
      <c r="UVO39" s="119"/>
      <c r="UVP39" s="119"/>
      <c r="UVQ39" s="119"/>
      <c r="UVR39" s="119"/>
      <c r="UVS39" s="119"/>
      <c r="UVT39" s="119"/>
      <c r="UVU39" s="119"/>
      <c r="UVV39" s="119"/>
      <c r="UVW39" s="119"/>
      <c r="UVX39" s="119"/>
      <c r="UVY39" s="119"/>
      <c r="UVZ39" s="119"/>
      <c r="UWA39" s="119"/>
      <c r="UWB39" s="119"/>
      <c r="UWC39" s="119"/>
      <c r="UWD39" s="119"/>
      <c r="UWE39" s="119"/>
      <c r="UWF39" s="119"/>
      <c r="UWG39" s="119"/>
      <c r="UWH39" s="119"/>
      <c r="UWI39" s="119"/>
      <c r="UWJ39" s="119"/>
      <c r="UWK39" s="119"/>
      <c r="UWL39" s="119"/>
      <c r="UWM39" s="119"/>
      <c r="UWN39" s="119"/>
      <c r="UWO39" s="119"/>
      <c r="UWP39" s="119"/>
      <c r="UWQ39" s="119"/>
      <c r="UWR39" s="119"/>
      <c r="UWS39" s="119"/>
      <c r="UWT39" s="119"/>
      <c r="UWU39" s="119"/>
      <c r="UWV39" s="119"/>
      <c r="UWW39" s="119"/>
      <c r="UWX39" s="119"/>
      <c r="UWY39" s="119"/>
      <c r="UWZ39" s="119"/>
      <c r="UXA39" s="119"/>
      <c r="UXB39" s="119"/>
      <c r="UXC39" s="119"/>
      <c r="UXD39" s="119"/>
      <c r="UXE39" s="119"/>
      <c r="UXF39" s="119"/>
      <c r="UXG39" s="119"/>
      <c r="UXH39" s="119"/>
      <c r="UXI39" s="119"/>
      <c r="UXJ39" s="119"/>
      <c r="UXK39" s="119"/>
      <c r="UXL39" s="119"/>
      <c r="UXM39" s="119"/>
      <c r="UXN39" s="119"/>
      <c r="UXO39" s="119"/>
      <c r="UXP39" s="119"/>
      <c r="UXQ39" s="119"/>
      <c r="UXR39" s="119"/>
      <c r="UXS39" s="119"/>
      <c r="UXT39" s="119"/>
      <c r="UXU39" s="119"/>
      <c r="UXV39" s="119"/>
      <c r="UXW39" s="119"/>
      <c r="UXX39" s="119"/>
      <c r="UXY39" s="119"/>
      <c r="UXZ39" s="119"/>
      <c r="UYA39" s="119"/>
      <c r="UYB39" s="119"/>
      <c r="UYC39" s="119"/>
      <c r="UYD39" s="119"/>
      <c r="UYE39" s="119"/>
      <c r="UYF39" s="119"/>
      <c r="UYG39" s="119"/>
      <c r="UYH39" s="119"/>
      <c r="UYI39" s="119"/>
      <c r="UYJ39" s="119"/>
      <c r="UYK39" s="119"/>
      <c r="UYL39" s="119"/>
      <c r="UYM39" s="119"/>
      <c r="UYN39" s="119"/>
      <c r="UYO39" s="119"/>
      <c r="UYP39" s="119"/>
      <c r="UYQ39" s="119"/>
      <c r="UYR39" s="119"/>
      <c r="UYS39" s="119"/>
      <c r="UYT39" s="119"/>
      <c r="UYU39" s="119"/>
      <c r="UYV39" s="119"/>
      <c r="UYW39" s="119"/>
      <c r="UYX39" s="119"/>
      <c r="UYY39" s="119"/>
      <c r="UYZ39" s="119"/>
      <c r="UZA39" s="119"/>
      <c r="UZB39" s="119"/>
      <c r="UZC39" s="119"/>
      <c r="UZD39" s="119"/>
      <c r="UZE39" s="119"/>
      <c r="UZF39" s="119"/>
      <c r="UZG39" s="119"/>
      <c r="UZH39" s="119"/>
      <c r="UZI39" s="119"/>
      <c r="UZJ39" s="119"/>
      <c r="UZK39" s="119"/>
      <c r="UZL39" s="119"/>
      <c r="UZM39" s="119"/>
      <c r="UZN39" s="119"/>
      <c r="UZO39" s="119"/>
      <c r="UZP39" s="119"/>
      <c r="UZQ39" s="119"/>
      <c r="UZR39" s="119"/>
      <c r="UZS39" s="119"/>
      <c r="UZT39" s="119"/>
      <c r="UZU39" s="119"/>
      <c r="UZV39" s="119"/>
      <c r="UZW39" s="119"/>
      <c r="UZX39" s="119"/>
      <c r="UZY39" s="119"/>
      <c r="UZZ39" s="119"/>
      <c r="VAA39" s="119"/>
      <c r="VAB39" s="119"/>
      <c r="VAC39" s="119"/>
      <c r="VAD39" s="119"/>
      <c r="VAE39" s="119"/>
      <c r="VAF39" s="119"/>
      <c r="VAG39" s="119"/>
      <c r="VAH39" s="119"/>
      <c r="VAI39" s="119"/>
      <c r="VAJ39" s="119"/>
      <c r="VAK39" s="119"/>
      <c r="VAL39" s="119"/>
      <c r="VAM39" s="119"/>
      <c r="VAN39" s="119"/>
      <c r="VAO39" s="119"/>
      <c r="VAP39" s="119"/>
      <c r="VAQ39" s="119"/>
      <c r="VAR39" s="119"/>
      <c r="VAS39" s="119"/>
      <c r="VAT39" s="119"/>
      <c r="VAU39" s="119"/>
      <c r="VAV39" s="119"/>
      <c r="VAW39" s="119"/>
      <c r="VAX39" s="119"/>
      <c r="VAY39" s="119"/>
      <c r="VAZ39" s="119"/>
      <c r="VBA39" s="119"/>
      <c r="VBB39" s="119"/>
      <c r="VBC39" s="119"/>
      <c r="VBD39" s="119"/>
      <c r="VBE39" s="119"/>
      <c r="VBF39" s="119"/>
      <c r="VBG39" s="119"/>
      <c r="VBH39" s="119"/>
      <c r="VBI39" s="119"/>
      <c r="VBJ39" s="119"/>
      <c r="VBK39" s="119"/>
      <c r="VBL39" s="119"/>
      <c r="VBM39" s="119"/>
      <c r="VBN39" s="119"/>
      <c r="VBO39" s="119"/>
      <c r="VBP39" s="119"/>
      <c r="VBQ39" s="119"/>
      <c r="VBR39" s="119"/>
      <c r="VBS39" s="119"/>
      <c r="VBT39" s="119"/>
      <c r="VBU39" s="119"/>
      <c r="VBV39" s="119"/>
      <c r="VBW39" s="119"/>
      <c r="VBX39" s="119"/>
      <c r="VBY39" s="119"/>
      <c r="VBZ39" s="119"/>
      <c r="VCA39" s="119"/>
      <c r="VCB39" s="119"/>
      <c r="VCC39" s="119"/>
      <c r="VCD39" s="119"/>
      <c r="VCE39" s="119"/>
      <c r="VCF39" s="119"/>
      <c r="VCG39" s="119"/>
      <c r="VCH39" s="119"/>
      <c r="VCI39" s="119"/>
      <c r="VCJ39" s="119"/>
      <c r="VCK39" s="119"/>
      <c r="VCL39" s="119"/>
      <c r="VCM39" s="119"/>
      <c r="VCN39" s="119"/>
      <c r="VCO39" s="119"/>
      <c r="VCP39" s="119"/>
      <c r="VCQ39" s="119"/>
      <c r="VCR39" s="119"/>
      <c r="VCS39" s="119"/>
      <c r="VCT39" s="119"/>
      <c r="VCU39" s="119"/>
      <c r="VCV39" s="119"/>
      <c r="VCW39" s="119"/>
      <c r="VCX39" s="119"/>
      <c r="VCY39" s="119"/>
      <c r="VCZ39" s="119"/>
      <c r="VDA39" s="119"/>
      <c r="VDB39" s="119"/>
      <c r="VDC39" s="119"/>
      <c r="VDD39" s="119"/>
      <c r="VDE39" s="119"/>
      <c r="VDF39" s="119"/>
      <c r="VDG39" s="119"/>
      <c r="VDH39" s="119"/>
      <c r="VDI39" s="119"/>
      <c r="VDJ39" s="119"/>
      <c r="VDK39" s="119"/>
      <c r="VDL39" s="119"/>
      <c r="VDM39" s="119"/>
      <c r="VDN39" s="119"/>
      <c r="VDO39" s="119"/>
      <c r="VDP39" s="119"/>
      <c r="VDQ39" s="119"/>
      <c r="VDR39" s="119"/>
      <c r="VDS39" s="119"/>
      <c r="VDT39" s="119"/>
      <c r="VDU39" s="119"/>
      <c r="VDV39" s="119"/>
      <c r="VDW39" s="119"/>
      <c r="VDX39" s="119"/>
      <c r="VDY39" s="119"/>
      <c r="VDZ39" s="119"/>
      <c r="VEA39" s="119"/>
      <c r="VEB39" s="119"/>
      <c r="VEC39" s="119"/>
      <c r="VED39" s="119"/>
      <c r="VEE39" s="119"/>
      <c r="VEF39" s="119"/>
      <c r="VEG39" s="119"/>
      <c r="VEH39" s="119"/>
      <c r="VEI39" s="119"/>
      <c r="VEJ39" s="119"/>
      <c r="VEK39" s="119"/>
      <c r="VEL39" s="119"/>
      <c r="VEM39" s="119"/>
      <c r="VEN39" s="119"/>
      <c r="VEO39" s="119"/>
      <c r="VEP39" s="119"/>
      <c r="VEQ39" s="119"/>
      <c r="VER39" s="119"/>
      <c r="VES39" s="119"/>
      <c r="VET39" s="119"/>
      <c r="VEU39" s="119"/>
      <c r="VEV39" s="119"/>
      <c r="VEW39" s="119"/>
      <c r="VEX39" s="119"/>
      <c r="VEY39" s="119"/>
      <c r="VEZ39" s="119"/>
      <c r="VFA39" s="119"/>
      <c r="VFB39" s="119"/>
      <c r="VFC39" s="119"/>
      <c r="VFD39" s="119"/>
      <c r="VFE39" s="119"/>
      <c r="VFF39" s="119"/>
      <c r="VFG39" s="119"/>
      <c r="VFH39" s="119"/>
      <c r="VFI39" s="119"/>
      <c r="VFJ39" s="119"/>
      <c r="VFK39" s="119"/>
      <c r="VFL39" s="119"/>
      <c r="VFM39" s="119"/>
      <c r="VFN39" s="119"/>
      <c r="VFO39" s="119"/>
      <c r="VFP39" s="119"/>
      <c r="VFQ39" s="119"/>
      <c r="VFR39" s="119"/>
      <c r="VFS39" s="119"/>
      <c r="VFT39" s="119"/>
      <c r="VFU39" s="119"/>
      <c r="VFV39" s="119"/>
      <c r="VFW39" s="119"/>
      <c r="VFX39" s="119"/>
      <c r="VFY39" s="119"/>
      <c r="VFZ39" s="119"/>
      <c r="VGA39" s="119"/>
      <c r="VGB39" s="119"/>
      <c r="VGC39" s="119"/>
      <c r="VGD39" s="119"/>
      <c r="VGE39" s="119"/>
      <c r="VGF39" s="119"/>
      <c r="VGG39" s="119"/>
      <c r="VGH39" s="119"/>
      <c r="VGI39" s="119"/>
      <c r="VGJ39" s="119"/>
      <c r="VGK39" s="119"/>
      <c r="VGL39" s="119"/>
      <c r="VGM39" s="119"/>
      <c r="VGN39" s="119"/>
      <c r="VGO39" s="119"/>
      <c r="VGP39" s="119"/>
      <c r="VGQ39" s="119"/>
      <c r="VGR39" s="119"/>
      <c r="VGS39" s="119"/>
      <c r="VGT39" s="119"/>
      <c r="VGU39" s="119"/>
      <c r="VGV39" s="119"/>
      <c r="VGW39" s="119"/>
      <c r="VGX39" s="119"/>
      <c r="VGY39" s="119"/>
      <c r="VGZ39" s="119"/>
      <c r="VHA39" s="119"/>
      <c r="VHB39" s="119"/>
      <c r="VHC39" s="119"/>
      <c r="VHD39" s="119"/>
      <c r="VHE39" s="119"/>
      <c r="VHF39" s="119"/>
      <c r="VHG39" s="119"/>
      <c r="VHH39" s="119"/>
      <c r="VHI39" s="119"/>
      <c r="VHJ39" s="119"/>
      <c r="VHK39" s="119"/>
      <c r="VHL39" s="119"/>
      <c r="VHM39" s="119"/>
      <c r="VHN39" s="119"/>
      <c r="VHO39" s="119"/>
      <c r="VHP39" s="119"/>
      <c r="VHQ39" s="119"/>
      <c r="VHR39" s="119"/>
      <c r="VHS39" s="119"/>
      <c r="VHT39" s="119"/>
      <c r="VHU39" s="119"/>
      <c r="VHV39" s="119"/>
      <c r="VHW39" s="119"/>
      <c r="VHX39" s="119"/>
      <c r="VHY39" s="119"/>
      <c r="VHZ39" s="119"/>
      <c r="VIA39" s="119"/>
      <c r="VIB39" s="119"/>
      <c r="VIC39" s="119"/>
      <c r="VID39" s="119"/>
      <c r="VIE39" s="119"/>
      <c r="VIF39" s="119"/>
      <c r="VIG39" s="119"/>
      <c r="VIH39" s="119"/>
      <c r="VII39" s="119"/>
      <c r="VIJ39" s="119"/>
      <c r="VIK39" s="119"/>
      <c r="VIL39" s="119"/>
      <c r="VIM39" s="119"/>
      <c r="VIN39" s="119"/>
      <c r="VIO39" s="119"/>
      <c r="VIP39" s="119"/>
      <c r="VIQ39" s="119"/>
      <c r="VIR39" s="119"/>
      <c r="VIS39" s="119"/>
      <c r="VIT39" s="119"/>
      <c r="VIU39" s="119"/>
      <c r="VIV39" s="119"/>
      <c r="VIW39" s="119"/>
      <c r="VIX39" s="119"/>
      <c r="VIY39" s="119"/>
      <c r="VIZ39" s="119"/>
      <c r="VJA39" s="119"/>
      <c r="VJB39" s="119"/>
      <c r="VJC39" s="119"/>
      <c r="VJD39" s="119"/>
      <c r="VJE39" s="119"/>
      <c r="VJF39" s="119"/>
      <c r="VJG39" s="119"/>
      <c r="VJH39" s="119"/>
      <c r="VJI39" s="119"/>
      <c r="VJJ39" s="119"/>
      <c r="VJK39" s="119"/>
      <c r="VJL39" s="119"/>
      <c r="VJM39" s="119"/>
      <c r="VJN39" s="119"/>
      <c r="VJO39" s="119"/>
      <c r="VJP39" s="119"/>
      <c r="VJQ39" s="119"/>
      <c r="VJR39" s="119"/>
      <c r="VJS39" s="119"/>
      <c r="VJT39" s="119"/>
      <c r="VJU39" s="119"/>
      <c r="VJV39" s="119"/>
      <c r="VJW39" s="119"/>
      <c r="VJX39" s="119"/>
      <c r="VJY39" s="119"/>
      <c r="VJZ39" s="119"/>
      <c r="VKA39" s="119"/>
      <c r="VKB39" s="119"/>
      <c r="VKC39" s="119"/>
      <c r="VKD39" s="119"/>
      <c r="VKE39" s="119"/>
      <c r="VKF39" s="119"/>
      <c r="VKG39" s="119"/>
      <c r="VKH39" s="119"/>
      <c r="VKI39" s="119"/>
      <c r="VKJ39" s="119"/>
      <c r="VKK39" s="119"/>
      <c r="VKL39" s="119"/>
      <c r="VKM39" s="119"/>
      <c r="VKN39" s="119"/>
      <c r="VKO39" s="119"/>
      <c r="VKP39" s="119"/>
      <c r="VKQ39" s="119"/>
      <c r="VKR39" s="119"/>
      <c r="VKS39" s="119"/>
      <c r="VKT39" s="119"/>
      <c r="VKU39" s="119"/>
      <c r="VKV39" s="119"/>
      <c r="VKW39" s="119"/>
      <c r="VKX39" s="119"/>
      <c r="VKY39" s="119"/>
      <c r="VKZ39" s="119"/>
      <c r="VLA39" s="119"/>
      <c r="VLB39" s="119"/>
      <c r="VLC39" s="119"/>
      <c r="VLD39" s="119"/>
      <c r="VLE39" s="119"/>
      <c r="VLF39" s="119"/>
      <c r="VLG39" s="119"/>
      <c r="VLH39" s="119"/>
      <c r="VLI39" s="119"/>
      <c r="VLJ39" s="119"/>
      <c r="VLK39" s="119"/>
      <c r="VLL39" s="119"/>
      <c r="VLM39" s="119"/>
      <c r="VLN39" s="119"/>
      <c r="VLO39" s="119"/>
      <c r="VLP39" s="119"/>
      <c r="VLQ39" s="119"/>
      <c r="VLR39" s="119"/>
      <c r="VLS39" s="119"/>
      <c r="VLT39" s="119"/>
      <c r="VLU39" s="119"/>
      <c r="VLV39" s="119"/>
      <c r="VLW39" s="119"/>
      <c r="VLX39" s="119"/>
      <c r="VLY39" s="119"/>
      <c r="VLZ39" s="119"/>
      <c r="VMA39" s="119"/>
      <c r="VMB39" s="119"/>
      <c r="VMC39" s="119"/>
      <c r="VMD39" s="119"/>
      <c r="VME39" s="119"/>
      <c r="VMF39" s="119"/>
      <c r="VMG39" s="119"/>
      <c r="VMH39" s="119"/>
      <c r="VMI39" s="119"/>
      <c r="VMJ39" s="119"/>
      <c r="VMK39" s="119"/>
      <c r="VML39" s="119"/>
      <c r="VMM39" s="119"/>
      <c r="VMN39" s="119"/>
      <c r="VMO39" s="119"/>
      <c r="VMP39" s="119"/>
      <c r="VMQ39" s="119"/>
      <c r="VMR39" s="119"/>
      <c r="VMS39" s="119"/>
      <c r="VMT39" s="119"/>
      <c r="VMU39" s="119"/>
      <c r="VMV39" s="119"/>
      <c r="VMW39" s="119"/>
      <c r="VMX39" s="119"/>
      <c r="VMY39" s="119"/>
      <c r="VMZ39" s="119"/>
      <c r="VNA39" s="119"/>
      <c r="VNB39" s="119"/>
      <c r="VNC39" s="119"/>
      <c r="VND39" s="119"/>
      <c r="VNE39" s="119"/>
      <c r="VNF39" s="119"/>
      <c r="VNG39" s="119"/>
      <c r="VNH39" s="119"/>
      <c r="VNI39" s="119"/>
      <c r="VNJ39" s="119"/>
      <c r="VNK39" s="119"/>
      <c r="VNL39" s="119"/>
      <c r="VNM39" s="119"/>
      <c r="VNN39" s="119"/>
      <c r="VNO39" s="119"/>
      <c r="VNP39" s="119"/>
      <c r="VNQ39" s="119"/>
      <c r="VNR39" s="119"/>
      <c r="VNS39" s="119"/>
      <c r="VNT39" s="119"/>
      <c r="VNU39" s="119"/>
      <c r="VNV39" s="119"/>
      <c r="VNW39" s="119"/>
      <c r="VNX39" s="119"/>
      <c r="VNY39" s="119"/>
      <c r="VNZ39" s="119"/>
      <c r="VOA39" s="119"/>
      <c r="VOB39" s="119"/>
      <c r="VOC39" s="119"/>
      <c r="VOD39" s="119"/>
      <c r="VOE39" s="119"/>
      <c r="VOF39" s="119"/>
      <c r="VOG39" s="119"/>
      <c r="VOH39" s="119"/>
      <c r="VOI39" s="119"/>
      <c r="VOJ39" s="119"/>
      <c r="VOK39" s="119"/>
      <c r="VOL39" s="119"/>
      <c r="VOM39" s="119"/>
      <c r="VON39" s="119"/>
      <c r="VOO39" s="119"/>
      <c r="VOP39" s="119"/>
      <c r="VOQ39" s="119"/>
      <c r="VOR39" s="119"/>
      <c r="VOS39" s="119"/>
      <c r="VOT39" s="119"/>
      <c r="VOU39" s="119"/>
      <c r="VOV39" s="119"/>
      <c r="VOW39" s="119"/>
      <c r="VOX39" s="119"/>
      <c r="VOY39" s="119"/>
      <c r="VOZ39" s="119"/>
      <c r="VPA39" s="119"/>
      <c r="VPB39" s="119"/>
      <c r="VPC39" s="119"/>
      <c r="VPD39" s="119"/>
      <c r="VPE39" s="119"/>
      <c r="VPF39" s="119"/>
      <c r="VPG39" s="119"/>
      <c r="VPH39" s="119"/>
      <c r="VPI39" s="119"/>
      <c r="VPJ39" s="119"/>
      <c r="VPK39" s="119"/>
      <c r="VPL39" s="119"/>
      <c r="VPM39" s="119"/>
      <c r="VPN39" s="119"/>
      <c r="VPO39" s="119"/>
      <c r="VPP39" s="119"/>
      <c r="VPQ39" s="119"/>
      <c r="VPR39" s="119"/>
      <c r="VPS39" s="119"/>
      <c r="VPT39" s="119"/>
      <c r="VPU39" s="119"/>
      <c r="VPV39" s="119"/>
      <c r="VPW39" s="119"/>
      <c r="VPX39" s="119"/>
      <c r="VPY39" s="119"/>
      <c r="VPZ39" s="119"/>
      <c r="VQA39" s="119"/>
      <c r="VQB39" s="119"/>
      <c r="VQC39" s="119"/>
      <c r="VQD39" s="119"/>
      <c r="VQE39" s="119"/>
      <c r="VQF39" s="119"/>
      <c r="VQG39" s="119"/>
      <c r="VQH39" s="119"/>
      <c r="VQI39" s="119"/>
      <c r="VQJ39" s="119"/>
      <c r="VQK39" s="119"/>
      <c r="VQL39" s="119"/>
      <c r="VQM39" s="119"/>
      <c r="VQN39" s="119"/>
      <c r="VQO39" s="119"/>
      <c r="VQP39" s="119"/>
      <c r="VQQ39" s="119"/>
      <c r="VQR39" s="119"/>
      <c r="VQS39" s="119"/>
      <c r="VQT39" s="119"/>
      <c r="VQU39" s="119"/>
      <c r="VQV39" s="119"/>
      <c r="VQW39" s="119"/>
      <c r="VQX39" s="119"/>
      <c r="VQY39" s="119"/>
      <c r="VQZ39" s="119"/>
      <c r="VRA39" s="119"/>
      <c r="VRB39" s="119"/>
      <c r="VRC39" s="119"/>
      <c r="VRD39" s="119"/>
      <c r="VRE39" s="119"/>
      <c r="VRF39" s="119"/>
      <c r="VRG39" s="119"/>
      <c r="VRH39" s="119"/>
      <c r="VRI39" s="119"/>
      <c r="VRJ39" s="119"/>
      <c r="VRK39" s="119"/>
      <c r="VRL39" s="119"/>
      <c r="VRM39" s="119"/>
      <c r="VRN39" s="119"/>
      <c r="VRO39" s="119"/>
      <c r="VRP39" s="119"/>
      <c r="VRQ39" s="119"/>
      <c r="VRR39" s="119"/>
      <c r="VRS39" s="119"/>
      <c r="VRT39" s="119"/>
      <c r="VRU39" s="119"/>
      <c r="VRV39" s="119"/>
      <c r="VRW39" s="119"/>
      <c r="VRX39" s="119"/>
      <c r="VRY39" s="119"/>
      <c r="VRZ39" s="119"/>
      <c r="VSA39" s="119"/>
      <c r="VSB39" s="119"/>
      <c r="VSC39" s="119"/>
      <c r="VSD39" s="119"/>
      <c r="VSE39" s="119"/>
      <c r="VSF39" s="119"/>
      <c r="VSG39" s="119"/>
      <c r="VSH39" s="119"/>
      <c r="VSI39" s="119"/>
      <c r="VSJ39" s="119"/>
      <c r="VSK39" s="119"/>
      <c r="VSL39" s="119"/>
      <c r="VSM39" s="119"/>
      <c r="VSN39" s="119"/>
      <c r="VSO39" s="119"/>
      <c r="VSP39" s="119"/>
      <c r="VSQ39" s="119"/>
      <c r="VSR39" s="119"/>
      <c r="VSS39" s="119"/>
      <c r="VST39" s="119"/>
      <c r="VSU39" s="119"/>
      <c r="VSV39" s="119"/>
      <c r="VSW39" s="119"/>
      <c r="VSX39" s="119"/>
      <c r="VSY39" s="119"/>
      <c r="VSZ39" s="119"/>
      <c r="VTA39" s="119"/>
      <c r="VTB39" s="119"/>
      <c r="VTC39" s="119"/>
      <c r="VTD39" s="119"/>
      <c r="VTE39" s="119"/>
      <c r="VTF39" s="119"/>
      <c r="VTG39" s="119"/>
      <c r="VTH39" s="119"/>
      <c r="VTI39" s="119"/>
      <c r="VTJ39" s="119"/>
      <c r="VTK39" s="119"/>
      <c r="VTL39" s="119"/>
      <c r="VTM39" s="119"/>
      <c r="VTN39" s="119"/>
      <c r="VTO39" s="119"/>
      <c r="VTP39" s="119"/>
      <c r="VTQ39" s="119"/>
      <c r="VTR39" s="119"/>
      <c r="VTS39" s="119"/>
      <c r="VTT39" s="119"/>
      <c r="VTU39" s="119"/>
      <c r="VTV39" s="119"/>
      <c r="VTW39" s="119"/>
      <c r="VTX39" s="119"/>
      <c r="VTY39" s="119"/>
      <c r="VTZ39" s="119"/>
      <c r="VUA39" s="119"/>
      <c r="VUB39" s="119"/>
      <c r="VUC39" s="119"/>
      <c r="VUD39" s="119"/>
      <c r="VUE39" s="119"/>
      <c r="VUF39" s="119"/>
      <c r="VUG39" s="119"/>
      <c r="VUH39" s="119"/>
      <c r="VUI39" s="119"/>
      <c r="VUJ39" s="119"/>
      <c r="VUK39" s="119"/>
      <c r="VUL39" s="119"/>
      <c r="VUM39" s="119"/>
      <c r="VUN39" s="119"/>
      <c r="VUO39" s="119"/>
      <c r="VUP39" s="119"/>
      <c r="VUQ39" s="119"/>
      <c r="VUR39" s="119"/>
      <c r="VUS39" s="119"/>
      <c r="VUT39" s="119"/>
      <c r="VUU39" s="119"/>
      <c r="VUV39" s="119"/>
      <c r="VUW39" s="119"/>
      <c r="VUX39" s="119"/>
      <c r="VUY39" s="119"/>
      <c r="VUZ39" s="119"/>
      <c r="VVA39" s="119"/>
      <c r="VVB39" s="119"/>
      <c r="VVC39" s="119"/>
      <c r="VVD39" s="119"/>
      <c r="VVE39" s="119"/>
      <c r="VVF39" s="119"/>
      <c r="VVG39" s="119"/>
      <c r="VVH39" s="119"/>
      <c r="VVI39" s="119"/>
      <c r="VVJ39" s="119"/>
      <c r="VVK39" s="119"/>
      <c r="VVL39" s="119"/>
      <c r="VVM39" s="119"/>
      <c r="VVN39" s="119"/>
      <c r="VVO39" s="119"/>
      <c r="VVP39" s="119"/>
      <c r="VVQ39" s="119"/>
      <c r="VVR39" s="119"/>
      <c r="VVS39" s="119"/>
      <c r="VVT39" s="119"/>
      <c r="VVU39" s="119"/>
      <c r="VVV39" s="119"/>
      <c r="VVW39" s="119"/>
      <c r="VVX39" s="119"/>
      <c r="VVY39" s="119"/>
      <c r="VVZ39" s="119"/>
      <c r="VWA39" s="119"/>
      <c r="VWB39" s="119"/>
      <c r="VWC39" s="119"/>
      <c r="VWD39" s="119"/>
      <c r="VWE39" s="119"/>
      <c r="VWF39" s="119"/>
      <c r="VWG39" s="119"/>
      <c r="VWH39" s="119"/>
      <c r="VWI39" s="119"/>
      <c r="VWJ39" s="119"/>
      <c r="VWK39" s="119"/>
      <c r="VWL39" s="119"/>
      <c r="VWM39" s="119"/>
      <c r="VWN39" s="119"/>
      <c r="VWO39" s="119"/>
      <c r="VWP39" s="119"/>
      <c r="VWQ39" s="119"/>
      <c r="VWR39" s="119"/>
      <c r="VWS39" s="119"/>
      <c r="VWT39" s="119"/>
      <c r="VWU39" s="119"/>
      <c r="VWV39" s="119"/>
      <c r="VWW39" s="119"/>
      <c r="VWX39" s="119"/>
      <c r="VWY39" s="119"/>
      <c r="VWZ39" s="119"/>
      <c r="VXA39" s="119"/>
      <c r="VXB39" s="119"/>
      <c r="VXC39" s="119"/>
      <c r="VXD39" s="119"/>
      <c r="VXE39" s="119"/>
      <c r="VXF39" s="119"/>
      <c r="VXG39" s="119"/>
      <c r="VXH39" s="119"/>
      <c r="VXI39" s="119"/>
      <c r="VXJ39" s="119"/>
      <c r="VXK39" s="119"/>
      <c r="VXL39" s="119"/>
      <c r="VXM39" s="119"/>
      <c r="VXN39" s="119"/>
      <c r="VXO39" s="119"/>
      <c r="VXP39" s="119"/>
      <c r="VXQ39" s="119"/>
      <c r="VXR39" s="119"/>
      <c r="VXS39" s="119"/>
      <c r="VXT39" s="119"/>
      <c r="VXU39" s="119"/>
      <c r="VXV39" s="119"/>
      <c r="VXW39" s="119"/>
      <c r="VXX39" s="119"/>
      <c r="VXY39" s="119"/>
      <c r="VXZ39" s="119"/>
      <c r="VYA39" s="119"/>
      <c r="VYB39" s="119"/>
      <c r="VYC39" s="119"/>
      <c r="VYD39" s="119"/>
      <c r="VYE39" s="119"/>
      <c r="VYF39" s="119"/>
      <c r="VYG39" s="119"/>
      <c r="VYH39" s="119"/>
      <c r="VYI39" s="119"/>
      <c r="VYJ39" s="119"/>
      <c r="VYK39" s="119"/>
      <c r="VYL39" s="119"/>
      <c r="VYM39" s="119"/>
      <c r="VYN39" s="119"/>
      <c r="VYO39" s="119"/>
      <c r="VYP39" s="119"/>
      <c r="VYQ39" s="119"/>
      <c r="VYR39" s="119"/>
      <c r="VYS39" s="119"/>
      <c r="VYT39" s="119"/>
      <c r="VYU39" s="119"/>
      <c r="VYV39" s="119"/>
      <c r="VYW39" s="119"/>
      <c r="VYX39" s="119"/>
      <c r="VYY39" s="119"/>
      <c r="VYZ39" s="119"/>
      <c r="VZA39" s="119"/>
      <c r="VZB39" s="119"/>
      <c r="VZC39" s="119"/>
      <c r="VZD39" s="119"/>
      <c r="VZE39" s="119"/>
      <c r="VZF39" s="119"/>
      <c r="VZG39" s="119"/>
      <c r="VZH39" s="119"/>
      <c r="VZI39" s="119"/>
      <c r="VZJ39" s="119"/>
      <c r="VZK39" s="119"/>
      <c r="VZL39" s="119"/>
      <c r="VZM39" s="119"/>
      <c r="VZN39" s="119"/>
      <c r="VZO39" s="119"/>
      <c r="VZP39" s="119"/>
      <c r="VZQ39" s="119"/>
      <c r="VZR39" s="119"/>
      <c r="VZS39" s="119"/>
      <c r="VZT39" s="119"/>
      <c r="VZU39" s="119"/>
      <c r="VZV39" s="119"/>
      <c r="VZW39" s="119"/>
      <c r="VZX39" s="119"/>
      <c r="VZY39" s="119"/>
      <c r="VZZ39" s="119"/>
      <c r="WAA39" s="119"/>
      <c r="WAB39" s="119"/>
      <c r="WAC39" s="119"/>
      <c r="WAD39" s="119"/>
      <c r="WAE39" s="119"/>
      <c r="WAF39" s="119"/>
      <c r="WAG39" s="119"/>
      <c r="WAH39" s="119"/>
      <c r="WAI39" s="119"/>
      <c r="WAJ39" s="119"/>
      <c r="WAK39" s="119"/>
      <c r="WAL39" s="119"/>
      <c r="WAM39" s="119"/>
      <c r="WAN39" s="119"/>
      <c r="WAO39" s="119"/>
      <c r="WAP39" s="119"/>
      <c r="WAQ39" s="119"/>
      <c r="WAR39" s="119"/>
      <c r="WAS39" s="119"/>
      <c r="WAT39" s="119"/>
      <c r="WAU39" s="119"/>
      <c r="WAV39" s="119"/>
      <c r="WAW39" s="119"/>
      <c r="WAX39" s="119"/>
      <c r="WAY39" s="119"/>
      <c r="WAZ39" s="119"/>
      <c r="WBA39" s="119"/>
      <c r="WBB39" s="119"/>
      <c r="WBC39" s="119"/>
      <c r="WBD39" s="119"/>
      <c r="WBE39" s="119"/>
      <c r="WBF39" s="119"/>
      <c r="WBG39" s="119"/>
      <c r="WBH39" s="119"/>
      <c r="WBI39" s="119"/>
      <c r="WBJ39" s="119"/>
      <c r="WBK39" s="119"/>
      <c r="WBL39" s="119"/>
      <c r="WBM39" s="119"/>
      <c r="WBN39" s="119"/>
      <c r="WBO39" s="119"/>
      <c r="WBP39" s="119"/>
      <c r="WBQ39" s="119"/>
      <c r="WBR39" s="119"/>
      <c r="WBS39" s="119"/>
      <c r="WBT39" s="119"/>
      <c r="WBU39" s="119"/>
      <c r="WBV39" s="119"/>
      <c r="WBW39" s="119"/>
      <c r="WBX39" s="119"/>
      <c r="WBY39" s="119"/>
      <c r="WBZ39" s="119"/>
      <c r="WCA39" s="119"/>
      <c r="WCB39" s="119"/>
      <c r="WCC39" s="119"/>
      <c r="WCD39" s="119"/>
      <c r="WCE39" s="119"/>
      <c r="WCF39" s="119"/>
      <c r="WCG39" s="119"/>
      <c r="WCH39" s="119"/>
      <c r="WCI39" s="119"/>
      <c r="WCJ39" s="119"/>
      <c r="WCK39" s="119"/>
      <c r="WCL39" s="119"/>
      <c r="WCM39" s="119"/>
      <c r="WCN39" s="119"/>
      <c r="WCO39" s="119"/>
      <c r="WCP39" s="119"/>
      <c r="WCQ39" s="119"/>
      <c r="WCR39" s="119"/>
      <c r="WCS39" s="119"/>
      <c r="WCT39" s="119"/>
      <c r="WCU39" s="119"/>
      <c r="WCV39" s="119"/>
      <c r="WCW39" s="119"/>
      <c r="WCX39" s="119"/>
      <c r="WCY39" s="119"/>
      <c r="WCZ39" s="119"/>
      <c r="WDA39" s="119"/>
      <c r="WDB39" s="119"/>
      <c r="WDC39" s="119"/>
      <c r="WDD39" s="119"/>
      <c r="WDE39" s="119"/>
      <c r="WDF39" s="119"/>
      <c r="WDG39" s="119"/>
      <c r="WDH39" s="119"/>
      <c r="WDI39" s="119"/>
      <c r="WDJ39" s="119"/>
      <c r="WDK39" s="119"/>
      <c r="WDL39" s="119"/>
      <c r="WDM39" s="119"/>
      <c r="WDN39" s="119"/>
      <c r="WDO39" s="119"/>
      <c r="WDP39" s="119"/>
      <c r="WDQ39" s="119"/>
      <c r="WDR39" s="119"/>
      <c r="WDS39" s="119"/>
      <c r="WDT39" s="119"/>
      <c r="WDU39" s="119"/>
      <c r="WDV39" s="119"/>
      <c r="WDW39" s="119"/>
      <c r="WDX39" s="119"/>
      <c r="WDY39" s="119"/>
      <c r="WDZ39" s="119"/>
      <c r="WEA39" s="119"/>
      <c r="WEB39" s="119"/>
      <c r="WEC39" s="119"/>
      <c r="WED39" s="119"/>
      <c r="WEE39" s="119"/>
      <c r="WEF39" s="119"/>
      <c r="WEG39" s="119"/>
      <c r="WEH39" s="119"/>
      <c r="WEI39" s="119"/>
      <c r="WEJ39" s="119"/>
      <c r="WEK39" s="119"/>
      <c r="WEL39" s="119"/>
      <c r="WEM39" s="119"/>
      <c r="WEN39" s="119"/>
      <c r="WEO39" s="119"/>
      <c r="WEP39" s="119"/>
      <c r="WEQ39" s="119"/>
      <c r="WER39" s="119"/>
      <c r="WES39" s="119"/>
      <c r="WET39" s="119"/>
      <c r="WEU39" s="119"/>
      <c r="WEV39" s="119"/>
      <c r="WEW39" s="119"/>
      <c r="WEX39" s="119"/>
      <c r="WEY39" s="119"/>
      <c r="WEZ39" s="119"/>
      <c r="WFA39" s="119"/>
      <c r="WFB39" s="119"/>
      <c r="WFC39" s="119"/>
      <c r="WFD39" s="119"/>
      <c r="WFE39" s="119"/>
      <c r="WFF39" s="119"/>
      <c r="WFG39" s="119"/>
      <c r="WFH39" s="119"/>
      <c r="WFI39" s="119"/>
      <c r="WFJ39" s="119"/>
      <c r="WFK39" s="119"/>
      <c r="WFL39" s="119"/>
      <c r="WFM39" s="119"/>
      <c r="WFN39" s="119"/>
      <c r="WFO39" s="119"/>
      <c r="WFP39" s="119"/>
      <c r="WFQ39" s="119"/>
      <c r="WFR39" s="119"/>
      <c r="WFS39" s="119"/>
      <c r="WFT39" s="119"/>
      <c r="WFU39" s="119"/>
      <c r="WFV39" s="119"/>
      <c r="WFW39" s="119"/>
      <c r="WFX39" s="119"/>
      <c r="WFY39" s="119"/>
      <c r="WFZ39" s="119"/>
      <c r="WGA39" s="119"/>
      <c r="WGB39" s="119"/>
      <c r="WGC39" s="119"/>
      <c r="WGD39" s="119"/>
      <c r="WGE39" s="119"/>
      <c r="WGF39" s="119"/>
      <c r="WGG39" s="119"/>
      <c r="WGH39" s="119"/>
      <c r="WGI39" s="119"/>
      <c r="WGJ39" s="119"/>
      <c r="WGK39" s="119"/>
      <c r="WGL39" s="119"/>
      <c r="WGM39" s="119"/>
      <c r="WGN39" s="119"/>
      <c r="WGO39" s="119"/>
      <c r="WGP39" s="119"/>
      <c r="WGQ39" s="119"/>
      <c r="WGR39" s="119"/>
      <c r="WGS39" s="119"/>
      <c r="WGT39" s="119"/>
      <c r="WGU39" s="119"/>
      <c r="WGV39" s="119"/>
      <c r="WGW39" s="119"/>
      <c r="WGX39" s="119"/>
      <c r="WGY39" s="119"/>
      <c r="WGZ39" s="119"/>
      <c r="WHA39" s="119"/>
      <c r="WHB39" s="119"/>
      <c r="WHC39" s="119"/>
      <c r="WHD39" s="119"/>
      <c r="WHE39" s="119"/>
      <c r="WHF39" s="119"/>
      <c r="WHG39" s="119"/>
      <c r="WHH39" s="119"/>
      <c r="WHI39" s="119"/>
      <c r="WHJ39" s="119"/>
      <c r="WHK39" s="119"/>
      <c r="WHL39" s="119"/>
      <c r="WHM39" s="119"/>
      <c r="WHN39" s="119"/>
      <c r="WHO39" s="119"/>
      <c r="WHP39" s="119"/>
      <c r="WHQ39" s="119"/>
      <c r="WHR39" s="119"/>
      <c r="WHS39" s="119"/>
      <c r="WHT39" s="119"/>
      <c r="WHU39" s="119"/>
      <c r="WHV39" s="119"/>
      <c r="WHW39" s="119"/>
      <c r="WHX39" s="119"/>
      <c r="WHY39" s="119"/>
      <c r="WHZ39" s="119"/>
      <c r="WIA39" s="119"/>
      <c r="WIB39" s="119"/>
      <c r="WIC39" s="119"/>
      <c r="WID39" s="119"/>
      <c r="WIE39" s="119"/>
      <c r="WIF39" s="119"/>
      <c r="WIG39" s="119"/>
      <c r="WIH39" s="119"/>
      <c r="WII39" s="119"/>
      <c r="WIJ39" s="119"/>
      <c r="WIK39" s="119"/>
      <c r="WIL39" s="119"/>
      <c r="WIM39" s="119"/>
      <c r="WIN39" s="119"/>
      <c r="WIO39" s="119"/>
      <c r="WIP39" s="119"/>
      <c r="WIQ39" s="119"/>
      <c r="WIR39" s="119"/>
      <c r="WIS39" s="119"/>
      <c r="WIT39" s="119"/>
      <c r="WIU39" s="119"/>
      <c r="WIV39" s="119"/>
      <c r="WIW39" s="119"/>
      <c r="WIX39" s="119"/>
      <c r="WIY39" s="119"/>
      <c r="WIZ39" s="119"/>
      <c r="WJA39" s="119"/>
      <c r="WJB39" s="119"/>
      <c r="WJC39" s="119"/>
      <c r="WJD39" s="119"/>
      <c r="WJE39" s="119"/>
      <c r="WJF39" s="119"/>
      <c r="WJG39" s="119"/>
      <c r="WJH39" s="119"/>
      <c r="WJI39" s="119"/>
      <c r="WJJ39" s="119"/>
      <c r="WJK39" s="119"/>
      <c r="WJL39" s="119"/>
      <c r="WJM39" s="119"/>
      <c r="WJN39" s="119"/>
      <c r="WJO39" s="119"/>
      <c r="WJP39" s="119"/>
      <c r="WJQ39" s="119"/>
      <c r="WJR39" s="119"/>
      <c r="WJS39" s="119"/>
      <c r="WJT39" s="119"/>
      <c r="WJU39" s="119"/>
      <c r="WJV39" s="119"/>
      <c r="WJW39" s="119"/>
      <c r="WJX39" s="119"/>
      <c r="WJY39" s="119"/>
      <c r="WJZ39" s="119"/>
      <c r="WKA39" s="119"/>
      <c r="WKB39" s="119"/>
      <c r="WKC39" s="119"/>
      <c r="WKD39" s="119"/>
      <c r="WKE39" s="119"/>
      <c r="WKF39" s="119"/>
      <c r="WKG39" s="119"/>
      <c r="WKH39" s="119"/>
      <c r="WKI39" s="119"/>
      <c r="WKJ39" s="119"/>
      <c r="WKK39" s="119"/>
      <c r="WKL39" s="119"/>
      <c r="WKM39" s="119"/>
      <c r="WKN39" s="119"/>
      <c r="WKO39" s="119"/>
      <c r="WKP39" s="119"/>
      <c r="WKQ39" s="119"/>
      <c r="WKR39" s="119"/>
      <c r="WKS39" s="119"/>
      <c r="WKT39" s="119"/>
      <c r="WKU39" s="119"/>
      <c r="WKV39" s="119"/>
      <c r="WKW39" s="119"/>
      <c r="WKX39" s="119"/>
      <c r="WKY39" s="119"/>
      <c r="WKZ39" s="119"/>
      <c r="WLA39" s="119"/>
      <c r="WLB39" s="119"/>
      <c r="WLC39" s="119"/>
      <c r="WLD39" s="119"/>
      <c r="WLE39" s="119"/>
      <c r="WLF39" s="119"/>
      <c r="WLG39" s="119"/>
      <c r="WLH39" s="119"/>
      <c r="WLI39" s="119"/>
      <c r="WLJ39" s="119"/>
      <c r="WLK39" s="119"/>
      <c r="WLL39" s="119"/>
      <c r="WLM39" s="119"/>
      <c r="WLN39" s="119"/>
      <c r="WLO39" s="119"/>
      <c r="WLP39" s="119"/>
      <c r="WLQ39" s="119"/>
      <c r="WLR39" s="119"/>
      <c r="WLS39" s="119"/>
      <c r="WLT39" s="119"/>
      <c r="WLU39" s="119"/>
      <c r="WLV39" s="119"/>
      <c r="WLW39" s="119"/>
      <c r="WLX39" s="119"/>
      <c r="WLY39" s="119"/>
      <c r="WLZ39" s="119"/>
      <c r="WMA39" s="119"/>
      <c r="WMB39" s="119"/>
      <c r="WMC39" s="119"/>
      <c r="WMD39" s="119"/>
      <c r="WME39" s="119"/>
      <c r="WMF39" s="119"/>
      <c r="WMG39" s="119"/>
      <c r="WMH39" s="119"/>
      <c r="WMI39" s="119"/>
      <c r="WMJ39" s="119"/>
      <c r="WMK39" s="119"/>
      <c r="WML39" s="119"/>
      <c r="WMM39" s="119"/>
      <c r="WMN39" s="119"/>
      <c r="WMO39" s="119"/>
      <c r="WMP39" s="119"/>
      <c r="WMQ39" s="119"/>
      <c r="WMR39" s="119"/>
      <c r="WMS39" s="119"/>
      <c r="WMT39" s="119"/>
      <c r="WMU39" s="119"/>
      <c r="WMV39" s="119"/>
      <c r="WMW39" s="119"/>
      <c r="WMX39" s="119"/>
      <c r="WMY39" s="119"/>
      <c r="WMZ39" s="119"/>
      <c r="WNA39" s="119"/>
      <c r="WNB39" s="119"/>
      <c r="WNC39" s="119"/>
      <c r="WND39" s="119"/>
      <c r="WNE39" s="119"/>
      <c r="WNF39" s="119"/>
      <c r="WNG39" s="119"/>
      <c r="WNH39" s="119"/>
      <c r="WNI39" s="119"/>
      <c r="WNJ39" s="119"/>
      <c r="WNK39" s="119"/>
      <c r="WNL39" s="119"/>
      <c r="WNM39" s="119"/>
      <c r="WNN39" s="119"/>
      <c r="WNO39" s="119"/>
      <c r="WNP39" s="119"/>
      <c r="WNQ39" s="119"/>
      <c r="WNR39" s="119"/>
      <c r="WNS39" s="119"/>
      <c r="WNT39" s="119"/>
      <c r="WNU39" s="119"/>
      <c r="WNV39" s="119"/>
      <c r="WNW39" s="119"/>
      <c r="WNX39" s="119"/>
      <c r="WNY39" s="119"/>
      <c r="WNZ39" s="119"/>
      <c r="WOA39" s="119"/>
      <c r="WOB39" s="119"/>
      <c r="WOC39" s="119"/>
      <c r="WOD39" s="119"/>
      <c r="WOE39" s="119"/>
      <c r="WOF39" s="119"/>
      <c r="WOG39" s="119"/>
      <c r="WOH39" s="119"/>
      <c r="WOI39" s="119"/>
      <c r="WOJ39" s="119"/>
      <c r="WOK39" s="119"/>
      <c r="WOL39" s="119"/>
      <c r="WOM39" s="119"/>
      <c r="WON39" s="119"/>
      <c r="WOO39" s="119"/>
      <c r="WOP39" s="119"/>
      <c r="WOQ39" s="119"/>
      <c r="WOR39" s="119"/>
      <c r="WOS39" s="119"/>
      <c r="WOT39" s="119"/>
      <c r="WOU39" s="119"/>
      <c r="WOV39" s="119"/>
      <c r="WOW39" s="119"/>
      <c r="WOX39" s="119"/>
      <c r="WOY39" s="119"/>
      <c r="WOZ39" s="119"/>
      <c r="WPA39" s="119"/>
      <c r="WPB39" s="119"/>
      <c r="WPC39" s="119"/>
      <c r="WPD39" s="119"/>
      <c r="WPE39" s="119"/>
      <c r="WPF39" s="119"/>
      <c r="WPG39" s="119"/>
      <c r="WPH39" s="119"/>
      <c r="WPI39" s="119"/>
      <c r="WPJ39" s="119"/>
      <c r="WPK39" s="119"/>
      <c r="WPL39" s="119"/>
      <c r="WPM39" s="119"/>
      <c r="WPN39" s="119"/>
      <c r="WPO39" s="119"/>
      <c r="WPP39" s="119"/>
      <c r="WPQ39" s="119"/>
      <c r="WPR39" s="119"/>
      <c r="WPS39" s="119"/>
      <c r="WPT39" s="119"/>
      <c r="WPU39" s="119"/>
      <c r="WPV39" s="119"/>
      <c r="WPW39" s="119"/>
      <c r="WPX39" s="119"/>
      <c r="WPY39" s="119"/>
      <c r="WPZ39" s="119"/>
      <c r="WQA39" s="119"/>
      <c r="WQB39" s="119"/>
      <c r="WQC39" s="119"/>
      <c r="WQD39" s="119"/>
      <c r="WQE39" s="119"/>
      <c r="WQF39" s="119"/>
      <c r="WQG39" s="119"/>
      <c r="WQH39" s="119"/>
      <c r="WQI39" s="119"/>
      <c r="WQJ39" s="119"/>
      <c r="WQK39" s="119"/>
      <c r="WQL39" s="119"/>
      <c r="WQM39" s="119"/>
      <c r="WQN39" s="119"/>
      <c r="WQO39" s="119"/>
      <c r="WQP39" s="119"/>
      <c r="WQQ39" s="119"/>
      <c r="WQR39" s="119"/>
      <c r="WQS39" s="119"/>
      <c r="WQT39" s="119"/>
      <c r="WQU39" s="119"/>
      <c r="WQV39" s="119"/>
      <c r="WQW39" s="119"/>
      <c r="WQX39" s="119"/>
      <c r="WQY39" s="119"/>
      <c r="WQZ39" s="119"/>
      <c r="WRA39" s="119"/>
      <c r="WRB39" s="119"/>
      <c r="WRC39" s="119"/>
      <c r="WRD39" s="119"/>
      <c r="WRE39" s="119"/>
      <c r="WRF39" s="119"/>
      <c r="WRG39" s="119"/>
      <c r="WRH39" s="119"/>
      <c r="WRI39" s="119"/>
      <c r="WRJ39" s="119"/>
      <c r="WRK39" s="119"/>
      <c r="WRL39" s="119"/>
      <c r="WRM39" s="119"/>
      <c r="WRN39" s="119"/>
      <c r="WRO39" s="119"/>
      <c r="WRP39" s="119"/>
      <c r="WRQ39" s="119"/>
      <c r="WRR39" s="119"/>
      <c r="WRS39" s="119"/>
      <c r="WRT39" s="119"/>
      <c r="WRU39" s="119"/>
      <c r="WRV39" s="119"/>
      <c r="WRW39" s="119"/>
      <c r="WRX39" s="119"/>
      <c r="WRY39" s="119"/>
      <c r="WRZ39" s="119"/>
      <c r="WSA39" s="119"/>
      <c r="WSB39" s="119"/>
      <c r="WSC39" s="119"/>
      <c r="WSD39" s="119"/>
      <c r="WSE39" s="119"/>
      <c r="WSF39" s="119"/>
      <c r="WSG39" s="119"/>
      <c r="WSH39" s="119"/>
      <c r="WSI39" s="119"/>
      <c r="WSJ39" s="119"/>
      <c r="WSK39" s="119"/>
      <c r="WSL39" s="119"/>
      <c r="WSM39" s="119"/>
      <c r="WSN39" s="119"/>
      <c r="WSO39" s="119"/>
      <c r="WSP39" s="119"/>
      <c r="WSQ39" s="119"/>
      <c r="WSR39" s="119"/>
      <c r="WSS39" s="119"/>
      <c r="WST39" s="119"/>
      <c r="WSU39" s="119"/>
      <c r="WSV39" s="119"/>
      <c r="WSW39" s="119"/>
      <c r="WSX39" s="119"/>
      <c r="WSY39" s="119"/>
      <c r="WSZ39" s="119"/>
      <c r="WTA39" s="119"/>
      <c r="WTB39" s="119"/>
      <c r="WTC39" s="119"/>
      <c r="WTD39" s="119"/>
      <c r="WTE39" s="119"/>
      <c r="WTF39" s="119"/>
      <c r="WTG39" s="119"/>
      <c r="WTH39" s="119"/>
      <c r="WTI39" s="119"/>
      <c r="WTJ39" s="119"/>
      <c r="WTK39" s="119"/>
      <c r="WTL39" s="119"/>
      <c r="WTM39" s="119"/>
      <c r="WTN39" s="119"/>
      <c r="WTO39" s="119"/>
      <c r="WTP39" s="119"/>
      <c r="WTQ39" s="119"/>
      <c r="WTR39" s="119"/>
      <c r="WTS39" s="119"/>
      <c r="WTT39" s="119"/>
      <c r="WTU39" s="119"/>
      <c r="WTV39" s="119"/>
      <c r="WTW39" s="119"/>
      <c r="WTX39" s="119"/>
      <c r="WTY39" s="119"/>
      <c r="WTZ39" s="119"/>
      <c r="WUA39" s="119"/>
      <c r="WUB39" s="119"/>
      <c r="WUC39" s="119"/>
      <c r="WUD39" s="119"/>
      <c r="WUE39" s="119"/>
      <c r="WUF39" s="119"/>
      <c r="WUG39" s="119"/>
      <c r="WUH39" s="119"/>
      <c r="WUI39" s="119"/>
      <c r="WUJ39" s="119"/>
      <c r="WUK39" s="119"/>
      <c r="WUL39" s="119"/>
      <c r="WUM39" s="119"/>
      <c r="WUN39" s="119"/>
      <c r="WUO39" s="119"/>
      <c r="WUP39" s="119"/>
      <c r="WUQ39" s="119"/>
      <c r="WUR39" s="119"/>
      <c r="WUS39" s="119"/>
      <c r="WUT39" s="119"/>
      <c r="WUU39" s="119"/>
      <c r="WUV39" s="119"/>
      <c r="WUW39" s="119"/>
      <c r="WUX39" s="119"/>
      <c r="WUY39" s="119"/>
      <c r="WUZ39" s="119"/>
      <c r="WVA39" s="119"/>
      <c r="WVB39" s="119"/>
      <c r="WVC39" s="119"/>
      <c r="WVD39" s="119"/>
      <c r="WVE39" s="119"/>
      <c r="WVF39" s="119"/>
      <c r="WVG39" s="119"/>
      <c r="WVH39" s="119"/>
      <c r="WVI39" s="119"/>
      <c r="WVJ39" s="119"/>
      <c r="WVK39" s="119"/>
      <c r="WVL39" s="119"/>
      <c r="WVM39" s="119"/>
      <c r="WVN39" s="119"/>
      <c r="WVO39" s="119"/>
      <c r="WVP39" s="119"/>
      <c r="WVQ39" s="119"/>
      <c r="WVR39" s="119"/>
      <c r="WVS39" s="119"/>
      <c r="WVT39" s="119"/>
      <c r="WVU39" s="119"/>
      <c r="WVV39" s="119"/>
      <c r="WVW39" s="119"/>
      <c r="WVX39" s="119"/>
      <c r="WVY39" s="119"/>
      <c r="WVZ39" s="119"/>
      <c r="WWA39" s="119"/>
      <c r="WWB39" s="119"/>
      <c r="WWC39" s="119"/>
      <c r="WWD39" s="119"/>
      <c r="WWE39" s="119"/>
      <c r="WWF39" s="119"/>
      <c r="WWG39" s="119"/>
      <c r="WWH39" s="119"/>
      <c r="WWI39" s="119"/>
      <c r="WWJ39" s="119"/>
      <c r="WWK39" s="119"/>
      <c r="WWL39" s="119"/>
      <c r="WWM39" s="119"/>
      <c r="WWN39" s="119"/>
      <c r="WWO39" s="119"/>
      <c r="WWP39" s="119"/>
      <c r="WWQ39" s="119"/>
      <c r="WWR39" s="119"/>
      <c r="WWS39" s="119"/>
      <c r="WWT39" s="119"/>
      <c r="WWU39" s="119"/>
      <c r="WWV39" s="119"/>
      <c r="WWW39" s="119"/>
      <c r="WWX39" s="119"/>
      <c r="WWY39" s="119"/>
      <c r="WWZ39" s="119"/>
      <c r="WXA39" s="119"/>
      <c r="WXB39" s="119"/>
      <c r="WXC39" s="119"/>
      <c r="WXD39" s="119"/>
      <c r="WXE39" s="119"/>
      <c r="WXF39" s="119"/>
      <c r="WXG39" s="119"/>
      <c r="WXH39" s="119"/>
      <c r="WXI39" s="119"/>
      <c r="WXJ39" s="119"/>
      <c r="WXK39" s="119"/>
      <c r="WXL39" s="119"/>
      <c r="WXM39" s="119"/>
      <c r="WXN39" s="119"/>
      <c r="WXO39" s="119"/>
      <c r="WXP39" s="119"/>
      <c r="WXQ39" s="119"/>
      <c r="WXR39" s="119"/>
      <c r="WXS39" s="119"/>
      <c r="WXT39" s="119"/>
      <c r="WXU39" s="119"/>
      <c r="WXV39" s="119"/>
      <c r="WXW39" s="119"/>
      <c r="WXX39" s="119"/>
      <c r="WXY39" s="119"/>
      <c r="WXZ39" s="119"/>
      <c r="WYA39" s="119"/>
      <c r="WYB39" s="119"/>
      <c r="WYC39" s="119"/>
      <c r="WYD39" s="119"/>
      <c r="WYE39" s="119"/>
      <c r="WYF39" s="119"/>
      <c r="WYG39" s="119"/>
      <c r="WYH39" s="119"/>
      <c r="WYI39" s="119"/>
      <c r="WYJ39" s="119"/>
      <c r="WYK39" s="119"/>
      <c r="WYL39" s="119"/>
      <c r="WYM39" s="119"/>
      <c r="WYN39" s="119"/>
      <c r="WYO39" s="119"/>
      <c r="WYP39" s="119"/>
      <c r="WYQ39" s="119"/>
      <c r="WYR39" s="119"/>
      <c r="WYS39" s="119"/>
      <c r="WYT39" s="119"/>
      <c r="WYU39" s="119"/>
      <c r="WYV39" s="119"/>
      <c r="WYW39" s="119"/>
      <c r="WYX39" s="119"/>
      <c r="WYY39" s="119"/>
      <c r="WYZ39" s="119"/>
      <c r="WZA39" s="119"/>
      <c r="WZB39" s="119"/>
      <c r="WZC39" s="119"/>
      <c r="WZD39" s="119"/>
      <c r="WZE39" s="119"/>
      <c r="WZF39" s="119"/>
      <c r="WZG39" s="119"/>
      <c r="WZH39" s="119"/>
      <c r="WZI39" s="119"/>
      <c r="WZJ39" s="119"/>
      <c r="WZK39" s="119"/>
      <c r="WZL39" s="119"/>
      <c r="WZM39" s="119"/>
      <c r="WZN39" s="119"/>
      <c r="WZO39" s="119"/>
      <c r="WZP39" s="119"/>
      <c r="WZQ39" s="119"/>
      <c r="WZR39" s="119"/>
      <c r="WZS39" s="119"/>
      <c r="WZT39" s="119"/>
      <c r="WZU39" s="119"/>
      <c r="WZV39" s="119"/>
      <c r="WZW39" s="119"/>
      <c r="WZX39" s="119"/>
      <c r="WZY39" s="119"/>
      <c r="WZZ39" s="119"/>
      <c r="XAA39" s="119"/>
      <c r="XAB39" s="119"/>
      <c r="XAC39" s="119"/>
      <c r="XAD39" s="119"/>
      <c r="XAE39" s="119"/>
      <c r="XAF39" s="119"/>
      <c r="XAG39" s="119"/>
      <c r="XAH39" s="119"/>
      <c r="XAI39" s="119"/>
      <c r="XAJ39" s="119"/>
      <c r="XAK39" s="119"/>
      <c r="XAL39" s="119"/>
      <c r="XAM39" s="119"/>
      <c r="XAN39" s="119"/>
      <c r="XAO39" s="119"/>
      <c r="XAP39" s="119"/>
      <c r="XAQ39" s="119"/>
      <c r="XAR39" s="119"/>
      <c r="XAS39" s="119"/>
      <c r="XAT39" s="119"/>
      <c r="XAU39" s="119"/>
      <c r="XAV39" s="119"/>
      <c r="XAW39" s="119"/>
      <c r="XAX39" s="119"/>
      <c r="XAY39" s="119"/>
      <c r="XAZ39" s="119"/>
      <c r="XBA39" s="119"/>
      <c r="XBB39" s="119"/>
      <c r="XBC39" s="119"/>
      <c r="XBD39" s="119"/>
      <c r="XBE39" s="119"/>
      <c r="XBF39" s="119"/>
      <c r="XBG39" s="119"/>
      <c r="XBH39" s="119"/>
      <c r="XBI39" s="119"/>
      <c r="XBJ39" s="119"/>
      <c r="XBK39" s="119"/>
      <c r="XBL39" s="119"/>
      <c r="XBM39" s="119"/>
      <c r="XBN39" s="119"/>
      <c r="XBO39" s="119"/>
      <c r="XBP39" s="119"/>
      <c r="XBQ39" s="119"/>
      <c r="XBR39" s="119"/>
      <c r="XBS39" s="119"/>
      <c r="XBT39" s="119"/>
      <c r="XBU39" s="119"/>
      <c r="XBV39" s="119"/>
      <c r="XBW39" s="119"/>
      <c r="XBX39" s="119"/>
      <c r="XBY39" s="119"/>
      <c r="XBZ39" s="119"/>
      <c r="XCA39" s="119"/>
      <c r="XCB39" s="119"/>
      <c r="XCC39" s="119"/>
      <c r="XCD39" s="119"/>
      <c r="XCE39" s="119"/>
      <c r="XCF39" s="119"/>
      <c r="XCG39" s="119"/>
      <c r="XCH39" s="119"/>
      <c r="XCI39" s="119"/>
      <c r="XCJ39" s="119"/>
      <c r="XCK39" s="119"/>
      <c r="XCL39" s="119"/>
      <c r="XCM39" s="119"/>
      <c r="XCN39" s="119"/>
      <c r="XCO39" s="119"/>
      <c r="XCP39" s="119"/>
      <c r="XCQ39" s="119"/>
      <c r="XCR39" s="119"/>
      <c r="XCS39" s="119"/>
      <c r="XCT39" s="119"/>
      <c r="XCU39" s="119"/>
      <c r="XCV39" s="119"/>
      <c r="XCW39" s="119"/>
      <c r="XCX39" s="119"/>
      <c r="XCY39" s="119"/>
      <c r="XCZ39" s="119"/>
      <c r="XDA39" s="119"/>
      <c r="XDB39" s="119"/>
      <c r="XDC39" s="119"/>
      <c r="XDD39" s="119"/>
      <c r="XDE39" s="119"/>
      <c r="XDF39" s="119"/>
      <c r="XDG39" s="119"/>
      <c r="XDH39" s="119"/>
      <c r="XDI39" s="119"/>
      <c r="XDJ39" s="119"/>
      <c r="XDK39" s="119"/>
      <c r="XDL39" s="119"/>
      <c r="XDM39" s="119"/>
      <c r="XDN39" s="119"/>
      <c r="XDO39" s="119"/>
      <c r="XDP39" s="119"/>
      <c r="XDQ39" s="119"/>
      <c r="XDR39" s="119"/>
      <c r="XDS39" s="119"/>
      <c r="XDT39" s="119"/>
      <c r="XDU39" s="119"/>
      <c r="XDV39" s="119"/>
      <c r="XDW39" s="119"/>
      <c r="XDX39" s="119"/>
      <c r="XDY39" s="119"/>
      <c r="XDZ39" s="119"/>
      <c r="XEA39" s="119"/>
      <c r="XEB39" s="119"/>
      <c r="XEC39" s="119"/>
      <c r="XED39" s="119"/>
      <c r="XEE39" s="119"/>
      <c r="XEF39" s="119"/>
      <c r="XEG39" s="119"/>
      <c r="XEH39" s="119"/>
      <c r="XEI39" s="119"/>
      <c r="XEJ39" s="119"/>
      <c r="XEK39" s="119"/>
      <c r="XEL39" s="119"/>
      <c r="XEM39" s="119"/>
      <c r="XEN39" s="119"/>
      <c r="XEO39" s="119"/>
      <c r="XEP39" s="119"/>
      <c r="XEQ39" s="119"/>
      <c r="XER39" s="119"/>
      <c r="XES39" s="119"/>
      <c r="XET39" s="119"/>
      <c r="XEU39" s="119"/>
      <c r="XEV39" s="119"/>
      <c r="XEW39" s="119"/>
      <c r="XEX39" s="119"/>
      <c r="XEY39" s="119"/>
      <c r="XEZ39" s="119"/>
      <c r="XFA39" s="119"/>
      <c r="XFB39" s="119"/>
      <c r="XFC39" s="119"/>
      <c r="XFD39" s="119"/>
    </row>
    <row r="40" spans="1:16384" ht="23" hidden="1">
      <c r="B40" s="199"/>
      <c r="C40" s="200"/>
      <c r="D40" s="200"/>
      <c r="E40" s="200"/>
      <c r="F40" s="201"/>
      <c r="I40" s="201"/>
      <c r="J40" s="201"/>
      <c r="K40" s="201"/>
      <c r="L40" s="201"/>
      <c r="P40" s="378" t="str">
        <f>IF('c5a1'!H3=0,"",'c5a1'!H3)</f>
        <v/>
      </c>
      <c r="Q40" s="376">
        <f>'c5a1'!$R$77</f>
        <v>1</v>
      </c>
    </row>
    <row r="41" spans="1:16384" ht="23" hidden="1">
      <c r="B41" s="199"/>
      <c r="C41" s="344"/>
      <c r="D41" s="345"/>
      <c r="E41" s="345"/>
      <c r="F41" s="344"/>
      <c r="G41" s="344"/>
      <c r="H41" s="202"/>
      <c r="I41" s="202"/>
      <c r="J41" s="202"/>
      <c r="K41" s="202"/>
      <c r="L41" s="202"/>
      <c r="P41" s="379" t="str">
        <f>IF('c5a2'!H3=0,"",'c5a2'!H3)</f>
        <v/>
      </c>
      <c r="Q41" s="376">
        <f>'c5a2'!R77</f>
        <v>1</v>
      </c>
    </row>
    <row r="42" spans="1:16384" ht="23" hidden="1">
      <c r="B42" s="199"/>
      <c r="C42" s="200"/>
      <c r="D42" s="345"/>
      <c r="E42" s="345"/>
      <c r="F42" s="345"/>
      <c r="G42" s="344"/>
      <c r="H42" s="202"/>
      <c r="I42" s="202"/>
      <c r="J42" s="202"/>
      <c r="K42" s="202"/>
      <c r="L42" s="202"/>
      <c r="P42" s="379" t="str">
        <f>IF('c5a3'!H3=0,"",'c5a3'!H3)</f>
        <v/>
      </c>
      <c r="Q42" s="376">
        <f>'c5a3'!R77</f>
        <v>1</v>
      </c>
    </row>
    <row r="43" spans="1:16384" ht="23" hidden="1">
      <c r="B43" s="199"/>
      <c r="C43" s="178"/>
      <c r="D43" s="178"/>
      <c r="E43" s="178"/>
      <c r="F43" s="345"/>
      <c r="G43" s="200"/>
      <c r="H43" s="199"/>
      <c r="I43" s="203"/>
      <c r="J43" s="203"/>
      <c r="K43" s="203"/>
      <c r="L43" s="203"/>
      <c r="P43" s="379" t="str">
        <f>IF('c5a4'!H3=0,"",'c5a4'!H3)</f>
        <v/>
      </c>
      <c r="Q43" s="376">
        <f>'c5a4'!R77</f>
        <v>1</v>
      </c>
    </row>
    <row r="44" spans="1:16384" ht="20" hidden="1">
      <c r="C44" s="178"/>
      <c r="D44" s="178"/>
      <c r="E44" s="178"/>
      <c r="F44" s="204"/>
      <c r="G44" s="198"/>
      <c r="H44" s="161"/>
      <c r="I44" s="205"/>
      <c r="J44" s="205"/>
      <c r="K44" s="205"/>
      <c r="L44" s="205"/>
      <c r="M44" s="200"/>
      <c r="O44" s="200"/>
      <c r="P44" s="379" t="str">
        <f>IF('c5a5'!H3=0,"",'c5a5'!H3)</f>
        <v/>
      </c>
      <c r="Q44" s="376">
        <f>'c5a5'!R77</f>
        <v>1</v>
      </c>
      <c r="T44" s="200"/>
      <c r="U44" s="200"/>
      <c r="V44" s="200"/>
      <c r="W44" s="200"/>
      <c r="X44" s="200"/>
      <c r="Y44" s="200"/>
      <c r="Z44" s="200"/>
      <c r="AA44" s="200"/>
    </row>
    <row r="45" spans="1:16384" ht="20" hidden="1">
      <c r="F45" s="204"/>
      <c r="G45" s="198"/>
      <c r="H45" s="161"/>
      <c r="I45" s="205"/>
      <c r="J45" s="205"/>
      <c r="K45" s="205"/>
      <c r="L45" s="205"/>
      <c r="M45" s="200"/>
      <c r="O45" s="200"/>
      <c r="P45" s="379" t="str">
        <f>IF('c5a6'!H3=0,"",'c5a6'!H3)</f>
        <v/>
      </c>
      <c r="Q45" s="382">
        <f>'c5a6'!R77</f>
        <v>1</v>
      </c>
      <c r="T45" s="200"/>
      <c r="U45" s="200"/>
      <c r="V45" s="200"/>
      <c r="W45" s="200"/>
      <c r="X45" s="200"/>
      <c r="Y45" s="200"/>
      <c r="Z45" s="200"/>
      <c r="AA45" s="200"/>
    </row>
    <row r="46" spans="1:16384" ht="20" hidden="1">
      <c r="F46" s="204"/>
      <c r="G46" s="161"/>
      <c r="H46" s="161"/>
      <c r="I46" s="205"/>
      <c r="J46" s="205"/>
      <c r="K46" s="205"/>
      <c r="L46" s="205"/>
      <c r="M46" s="200"/>
      <c r="O46" s="200"/>
      <c r="P46" s="379" t="str">
        <f>IF('c5a7'!H3=0,"",'c5a7'!H3)</f>
        <v/>
      </c>
      <c r="Q46" s="376">
        <f>'c5a7'!R77</f>
        <v>1</v>
      </c>
      <c r="T46" s="200"/>
      <c r="U46" s="200"/>
      <c r="V46" s="200"/>
      <c r="W46" s="200"/>
      <c r="X46" s="200"/>
      <c r="Y46" s="200"/>
      <c r="Z46" s="200"/>
      <c r="AA46" s="200"/>
    </row>
    <row r="47" spans="1:16384" ht="20" hidden="1">
      <c r="F47" s="204"/>
      <c r="G47" s="161"/>
      <c r="H47" s="161"/>
      <c r="I47" s="205"/>
      <c r="J47" s="205"/>
      <c r="K47" s="205"/>
      <c r="L47" s="205"/>
      <c r="M47" s="200"/>
      <c r="O47" s="200"/>
      <c r="P47" s="379" t="str">
        <f>IF('c5a8'!H3=0,"",'c5a8'!H3)</f>
        <v/>
      </c>
      <c r="Q47" s="376">
        <f>'c5a8'!R77</f>
        <v>1</v>
      </c>
      <c r="T47" s="200"/>
      <c r="U47" s="200"/>
      <c r="V47" s="200"/>
      <c r="W47" s="200"/>
      <c r="X47" s="200"/>
      <c r="Y47" s="200"/>
      <c r="Z47" s="200"/>
      <c r="AA47" s="200"/>
    </row>
    <row r="48" spans="1:16384" ht="21" hidden="1" thickBot="1">
      <c r="F48" s="204"/>
      <c r="G48" s="206"/>
      <c r="H48" s="206"/>
      <c r="I48" s="205"/>
      <c r="J48" s="205"/>
      <c r="K48" s="205"/>
      <c r="L48" s="205"/>
      <c r="M48" s="200"/>
      <c r="O48" s="200"/>
      <c r="P48" s="379" t="str">
        <f>IF('c5a9'!H3=0,"",'c5a9'!H3)</f>
        <v/>
      </c>
      <c r="Q48" s="376">
        <f>'c5a9'!R77</f>
        <v>1</v>
      </c>
      <c r="T48" s="200"/>
      <c r="U48" s="200"/>
      <c r="V48" s="200"/>
      <c r="W48" s="200"/>
      <c r="X48" s="200"/>
      <c r="Y48" s="200"/>
      <c r="Z48" s="200"/>
      <c r="AA48" s="200"/>
    </row>
    <row r="49" spans="2:27" ht="12" hidden="1" customHeight="1">
      <c r="F49" s="207"/>
      <c r="G49" s="208"/>
      <c r="H49" s="209"/>
      <c r="I49" s="210"/>
      <c r="J49" s="210"/>
      <c r="K49" s="210"/>
      <c r="L49" s="210"/>
      <c r="M49" s="200"/>
      <c r="O49" s="200"/>
      <c r="P49" s="380" t="str">
        <f>IF('c5a10'!H3=0,"",'c5a10'!H3)</f>
        <v/>
      </c>
      <c r="Q49" s="376">
        <f>'c5a10'!R77</f>
        <v>1</v>
      </c>
      <c r="T49" s="200"/>
      <c r="U49" s="200"/>
      <c r="V49" s="200"/>
      <c r="W49" s="200"/>
      <c r="X49" s="200"/>
      <c r="Y49" s="200"/>
      <c r="Z49" s="200"/>
      <c r="AA49" s="200"/>
    </row>
    <row r="50" spans="2:27" ht="12" hidden="1" customHeight="1">
      <c r="G50" s="211"/>
      <c r="H50" s="161"/>
      <c r="M50" s="200"/>
      <c r="O50" s="200"/>
      <c r="P50" s="161"/>
      <c r="Q50" s="161"/>
      <c r="T50" s="200"/>
      <c r="U50" s="200"/>
      <c r="V50" s="200"/>
      <c r="W50" s="200"/>
      <c r="X50" s="200"/>
      <c r="Y50" s="200"/>
      <c r="Z50" s="200"/>
      <c r="AA50" s="200"/>
    </row>
    <row r="51" spans="2:27" ht="12" hidden="1" customHeight="1" thickBot="1">
      <c r="G51" s="212"/>
      <c r="H51" s="161"/>
      <c r="M51" s="200"/>
      <c r="O51" s="200"/>
      <c r="P51" s="161"/>
      <c r="Q51" s="161"/>
      <c r="T51" s="200"/>
      <c r="U51" s="200"/>
      <c r="V51" s="200"/>
      <c r="W51" s="200"/>
      <c r="X51" s="200"/>
      <c r="Y51" s="200"/>
      <c r="Z51" s="200"/>
      <c r="AA51" s="200"/>
    </row>
    <row r="52" spans="2:27" ht="12" hidden="1" customHeight="1">
      <c r="G52" s="213"/>
      <c r="H52" s="161"/>
      <c r="M52" s="200"/>
      <c r="O52" s="200"/>
      <c r="P52" s="161"/>
      <c r="Q52" s="161"/>
      <c r="T52" s="200"/>
      <c r="U52" s="200"/>
      <c r="V52" s="200"/>
      <c r="W52" s="200"/>
      <c r="X52" s="200"/>
      <c r="Y52" s="200"/>
      <c r="Z52" s="200"/>
      <c r="AA52" s="200"/>
    </row>
    <row r="53" spans="2:27" ht="12" hidden="1" customHeight="1">
      <c r="M53" s="200"/>
      <c r="O53" s="200"/>
      <c r="P53" s="161"/>
      <c r="Q53" s="161"/>
      <c r="T53" s="200"/>
      <c r="U53" s="200"/>
      <c r="V53" s="200"/>
      <c r="W53" s="200"/>
      <c r="X53" s="200"/>
      <c r="Y53" s="200"/>
      <c r="Z53" s="200"/>
      <c r="AA53" s="200"/>
    </row>
    <row r="54" spans="2:27" ht="12" hidden="1" customHeight="1">
      <c r="M54" s="200"/>
      <c r="O54" s="200"/>
      <c r="P54" s="161"/>
      <c r="Q54" s="161"/>
      <c r="T54" s="200"/>
      <c r="U54" s="200"/>
      <c r="V54" s="200"/>
      <c r="W54" s="200"/>
      <c r="X54" s="200"/>
      <c r="Y54" s="200"/>
      <c r="Z54" s="200"/>
      <c r="AA54" s="200"/>
    </row>
    <row r="55" spans="2:27" ht="12" hidden="1" customHeight="1">
      <c r="M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</row>
    <row r="56" spans="2:27" ht="12" hidden="1" customHeight="1">
      <c r="M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</row>
    <row r="57" spans="2:27" hidden="1">
      <c r="B57" s="121" t="str">
        <f>"Resumo dos planos táticos - "&amp;Referência!D10</f>
        <v xml:space="preserve">Resumo dos planos táticos - </v>
      </c>
      <c r="M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</row>
    <row r="58" spans="2:27" ht="12" hidden="1" customHeight="1">
      <c r="M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</row>
    <row r="59" spans="2:27" ht="12" hidden="1" customHeight="1">
      <c r="M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</row>
    <row r="60" spans="2:27" ht="12" hidden="1" customHeight="1">
      <c r="M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</row>
    <row r="61" spans="2:27" ht="12" hidden="1" customHeight="1">
      <c r="M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</row>
    <row r="62" spans="2:27" ht="12" hidden="1" customHeight="1">
      <c r="M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</row>
    <row r="63" spans="2:27" ht="12" hidden="1" customHeight="1">
      <c r="M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</row>
    <row r="64" spans="2:27" ht="12" hidden="1" customHeight="1">
      <c r="M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</row>
    <row r="65" spans="2:27" ht="12" hidden="1" customHeight="1">
      <c r="M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</row>
    <row r="66" spans="2:27" ht="12" hidden="1" customHeight="1">
      <c r="M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</row>
    <row r="67" spans="2:27" ht="12" hidden="1" customHeight="1">
      <c r="M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</row>
    <row r="68" spans="2:27" ht="12" hidden="1" customHeight="1">
      <c r="M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</row>
    <row r="69" spans="2:27" ht="12" hidden="1" customHeight="1">
      <c r="C69" s="166"/>
      <c r="D69" s="166"/>
      <c r="E69" s="166"/>
      <c r="M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</row>
    <row r="70" spans="2:27" ht="12" hidden="1" customHeight="1">
      <c r="B70" s="166"/>
      <c r="C70" s="166"/>
      <c r="D70" s="166"/>
      <c r="E70" s="166"/>
      <c r="F70" s="166"/>
      <c r="M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</row>
    <row r="71" spans="2:27" ht="12" hidden="1" customHeight="1">
      <c r="B71" s="166"/>
      <c r="C71" s="166"/>
      <c r="D71" s="199"/>
      <c r="E71" s="199"/>
      <c r="F71" s="166"/>
      <c r="M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</row>
    <row r="72" spans="2:27" ht="12" hidden="1" customHeight="1">
      <c r="B72" s="166"/>
      <c r="C72" s="166"/>
      <c r="D72" s="199"/>
      <c r="E72" s="199"/>
      <c r="F72" s="199"/>
      <c r="G72" s="161"/>
      <c r="H72" s="161"/>
      <c r="M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</row>
    <row r="73" spans="2:27" ht="12" hidden="1" customHeight="1">
      <c r="B73" s="166"/>
      <c r="C73" s="166"/>
      <c r="D73" s="199"/>
      <c r="E73" s="199"/>
      <c r="F73" s="199"/>
      <c r="G73" s="161"/>
      <c r="H73" s="161"/>
      <c r="M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</row>
    <row r="74" spans="2:27" ht="12" hidden="1" customHeight="1">
      <c r="B74" s="166"/>
      <c r="C74" s="166"/>
      <c r="D74" s="199"/>
      <c r="E74" s="199"/>
      <c r="F74" s="199"/>
      <c r="G74" s="161"/>
      <c r="H74" s="161"/>
      <c r="M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</row>
    <row r="75" spans="2:27" ht="12" hidden="1" customHeight="1">
      <c r="B75" s="166"/>
      <c r="C75" s="166"/>
      <c r="D75" s="199"/>
      <c r="E75" s="199"/>
      <c r="F75" s="199"/>
      <c r="G75" s="161"/>
      <c r="H75" s="161"/>
      <c r="M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</row>
    <row r="76" spans="2:27" ht="12" hidden="1" customHeight="1">
      <c r="B76" s="166"/>
      <c r="C76" s="166"/>
      <c r="D76" s="199"/>
      <c r="E76" s="199"/>
      <c r="F76" s="199"/>
      <c r="G76" s="161"/>
      <c r="H76" s="161"/>
      <c r="M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</row>
    <row r="77" spans="2:27" ht="12" hidden="1" customHeight="1">
      <c r="B77" s="166"/>
      <c r="C77" s="166"/>
      <c r="D77" s="199"/>
      <c r="E77" s="199"/>
      <c r="F77" s="199"/>
      <c r="G77" s="161"/>
      <c r="H77" s="161"/>
      <c r="M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</row>
    <row r="78" spans="2:27" ht="12" hidden="1" customHeight="1">
      <c r="B78" s="166"/>
      <c r="C78" s="166"/>
      <c r="D78" s="199"/>
      <c r="E78" s="199"/>
      <c r="F78" s="199"/>
      <c r="G78" s="161"/>
      <c r="H78" s="161"/>
      <c r="M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</row>
    <row r="79" spans="2:27" ht="12" hidden="1" customHeight="1">
      <c r="B79" s="166"/>
      <c r="C79" s="166"/>
      <c r="D79" s="199"/>
      <c r="E79" s="199"/>
      <c r="F79" s="199"/>
      <c r="G79" s="161"/>
      <c r="H79" s="161"/>
      <c r="M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</row>
    <row r="80" spans="2:27" ht="12" hidden="1" customHeight="1">
      <c r="B80" s="166"/>
      <c r="C80" s="166"/>
      <c r="D80" s="199"/>
      <c r="E80" s="199"/>
      <c r="F80" s="199"/>
      <c r="G80" s="161"/>
      <c r="H80" s="161"/>
      <c r="M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</row>
    <row r="81" spans="2:27" ht="12" hidden="1" customHeight="1">
      <c r="B81" s="166"/>
      <c r="C81" s="166"/>
      <c r="D81" s="199"/>
      <c r="E81" s="199"/>
      <c r="F81" s="199"/>
      <c r="G81" s="161"/>
      <c r="H81" s="161"/>
      <c r="M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</row>
    <row r="82" spans="2:27" ht="12" hidden="1" customHeight="1">
      <c r="B82" s="166"/>
      <c r="C82" s="166"/>
      <c r="D82" s="199"/>
      <c r="E82" s="199"/>
      <c r="F82" s="199"/>
      <c r="G82" s="161"/>
      <c r="H82" s="161"/>
      <c r="M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</row>
    <row r="83" spans="2:27" ht="12" hidden="1" customHeight="1">
      <c r="B83" s="166"/>
      <c r="C83" s="166"/>
      <c r="D83" s="199"/>
      <c r="E83" s="199"/>
      <c r="F83" s="199"/>
      <c r="G83" s="161"/>
      <c r="H83" s="161"/>
      <c r="M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</row>
    <row r="84" spans="2:27" ht="12" hidden="1" customHeight="1">
      <c r="B84" s="166"/>
      <c r="C84" s="166"/>
      <c r="D84" s="199"/>
      <c r="E84" s="199"/>
      <c r="F84" s="199"/>
      <c r="G84" s="161"/>
      <c r="H84" s="161"/>
      <c r="M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</row>
    <row r="85" spans="2:27" ht="12" hidden="1" customHeight="1">
      <c r="B85" s="166"/>
      <c r="C85" s="166"/>
      <c r="D85" s="199"/>
      <c r="E85" s="199"/>
      <c r="F85" s="199"/>
      <c r="G85" s="161"/>
      <c r="H85" s="161"/>
      <c r="M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</row>
    <row r="86" spans="2:27" ht="12" hidden="1" customHeight="1">
      <c r="B86" s="166"/>
      <c r="C86" s="166"/>
      <c r="D86" s="199"/>
      <c r="E86" s="199"/>
      <c r="F86" s="199"/>
      <c r="G86" s="161"/>
      <c r="H86" s="161"/>
      <c r="M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</row>
    <row r="87" spans="2:27" ht="14.25" hidden="1" customHeight="1">
      <c r="B87" s="166"/>
      <c r="C87" s="166"/>
      <c r="D87" s="199"/>
      <c r="E87" s="199"/>
      <c r="F87" s="199"/>
      <c r="G87" s="161"/>
      <c r="H87" s="161"/>
      <c r="M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</row>
    <row r="88" spans="2:27" ht="12" hidden="1" customHeight="1">
      <c r="B88" s="166"/>
      <c r="C88" s="166"/>
      <c r="D88" s="199"/>
      <c r="E88" s="199"/>
      <c r="F88" s="199"/>
      <c r="G88" s="161"/>
      <c r="H88" s="161"/>
      <c r="M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</row>
    <row r="89" spans="2:27" ht="12" hidden="1" customHeight="1">
      <c r="B89" s="166"/>
      <c r="C89" s="166"/>
      <c r="D89" s="199"/>
      <c r="E89" s="199"/>
      <c r="F89" s="199"/>
      <c r="G89" s="161"/>
      <c r="H89" s="161"/>
      <c r="M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</row>
    <row r="90" spans="2:27" ht="12" hidden="1" customHeight="1">
      <c r="B90" s="166"/>
      <c r="C90" s="166"/>
      <c r="D90" s="199"/>
      <c r="E90" s="199"/>
      <c r="F90" s="199"/>
      <c r="G90" s="161"/>
      <c r="H90" s="161"/>
      <c r="M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</row>
    <row r="91" spans="2:27" ht="12" hidden="1" customHeight="1">
      <c r="B91" s="166"/>
      <c r="C91" s="166"/>
      <c r="D91" s="199"/>
      <c r="E91" s="199"/>
      <c r="F91" s="199"/>
      <c r="G91" s="161"/>
      <c r="H91" s="161"/>
      <c r="M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</row>
    <row r="92" spans="2:27" ht="12" hidden="1" customHeight="1">
      <c r="B92" s="166"/>
      <c r="C92" s="166"/>
      <c r="D92" s="199"/>
      <c r="E92" s="199"/>
      <c r="F92" s="199"/>
      <c r="G92" s="161"/>
      <c r="H92" s="161"/>
      <c r="M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</row>
    <row r="93" spans="2:27" ht="12" hidden="1" customHeight="1">
      <c r="B93" s="166"/>
      <c r="C93" s="166"/>
      <c r="D93" s="199"/>
      <c r="E93" s="199"/>
      <c r="F93" s="199"/>
      <c r="G93" s="161"/>
      <c r="H93" s="161"/>
      <c r="M93" s="200"/>
      <c r="N93" s="214"/>
      <c r="O93" s="200"/>
      <c r="P93" s="200"/>
      <c r="Q93" s="200"/>
      <c r="R93" s="214"/>
      <c r="S93" s="200"/>
      <c r="T93" s="200"/>
      <c r="U93" s="214"/>
      <c r="V93" s="200"/>
      <c r="W93" s="200"/>
      <c r="X93" s="214"/>
      <c r="Y93" s="200"/>
      <c r="Z93" s="200"/>
      <c r="AA93" s="200"/>
    </row>
    <row r="94" spans="2:27" ht="12" hidden="1" customHeight="1">
      <c r="B94" s="166"/>
      <c r="C94" s="166"/>
      <c r="D94" s="199"/>
      <c r="E94" s="199"/>
      <c r="F94" s="199"/>
      <c r="G94" s="161"/>
      <c r="H94" s="161"/>
      <c r="M94" s="215"/>
      <c r="O94" s="200"/>
      <c r="P94" s="200"/>
      <c r="Q94" s="215"/>
      <c r="R94" s="200"/>
      <c r="S94" s="200"/>
      <c r="T94" s="215"/>
      <c r="U94" s="200"/>
      <c r="V94" s="200"/>
      <c r="W94" s="215"/>
      <c r="X94" s="200"/>
      <c r="Y94" s="200"/>
      <c r="Z94" s="200"/>
      <c r="AA94" s="200"/>
    </row>
    <row r="95" spans="2:27" hidden="1">
      <c r="B95" s="166"/>
      <c r="C95" s="166"/>
      <c r="D95" s="199"/>
      <c r="E95" s="199"/>
      <c r="F95" s="199"/>
      <c r="G95" s="161"/>
      <c r="H95" s="161"/>
      <c r="M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</row>
    <row r="96" spans="2:27" hidden="1">
      <c r="B96" s="166"/>
      <c r="C96" s="166"/>
      <c r="D96" s="199"/>
      <c r="E96" s="199"/>
      <c r="F96" s="199"/>
      <c r="G96" s="161"/>
      <c r="H96" s="161"/>
      <c r="M96" s="200" t="s">
        <v>148</v>
      </c>
      <c r="N96" s="200">
        <f>B33</f>
        <v>0.99999999999999989</v>
      </c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</row>
    <row r="97" spans="2:31" hidden="1">
      <c r="B97" s="166"/>
      <c r="C97" s="166"/>
      <c r="D97" s="199"/>
      <c r="E97" s="199"/>
      <c r="F97" s="199"/>
      <c r="G97" s="161"/>
      <c r="H97" s="161"/>
      <c r="M97" s="200"/>
      <c r="O97" s="200">
        <f>Referência!D7</f>
        <v>0</v>
      </c>
      <c r="P97" s="200"/>
      <c r="Q97" s="200">
        <f>Referência!D8</f>
        <v>0</v>
      </c>
      <c r="R97" s="200">
        <f>Referência!D9</f>
        <v>0</v>
      </c>
      <c r="S97" s="200">
        <f>Referência!D10</f>
        <v>0</v>
      </c>
      <c r="T97" s="200">
        <f>Referência!D11</f>
        <v>0</v>
      </c>
      <c r="U97" s="200">
        <f>Referência!D12</f>
        <v>0</v>
      </c>
      <c r="V97" s="200">
        <f>Referência!D13</f>
        <v>0</v>
      </c>
      <c r="W97" s="200">
        <f>Referência!D14</f>
        <v>0</v>
      </c>
      <c r="X97" s="200" t="str">
        <f>Referência!D15</f>
        <v>Miscelânea</v>
      </c>
      <c r="Y97" s="200"/>
      <c r="Z97" s="200"/>
      <c r="AA97" s="200"/>
    </row>
    <row r="98" spans="2:31" ht="13" hidden="1" thickBot="1">
      <c r="B98" s="166"/>
      <c r="C98" s="166"/>
      <c r="D98" s="199"/>
      <c r="E98" s="199"/>
      <c r="F98" s="199"/>
      <c r="G98" s="161"/>
      <c r="H98" s="161"/>
    </row>
    <row r="99" spans="2:31" ht="13" hidden="1" thickBot="1">
      <c r="B99" s="166"/>
      <c r="C99" s="166"/>
      <c r="D99" s="199"/>
      <c r="E99" s="199"/>
      <c r="F99" s="199"/>
      <c r="G99" s="161"/>
      <c r="H99" s="161"/>
      <c r="M99" s="347" t="s">
        <v>103</v>
      </c>
      <c r="N99" s="348" t="s">
        <v>15</v>
      </c>
      <c r="O99" s="199" t="s">
        <v>16</v>
      </c>
      <c r="Q99" s="199" t="s">
        <v>17</v>
      </c>
      <c r="R99" s="199" t="s">
        <v>18</v>
      </c>
      <c r="S99" s="199" t="s">
        <v>19</v>
      </c>
      <c r="T99" s="199" t="s">
        <v>20</v>
      </c>
      <c r="U99" s="199" t="s">
        <v>21</v>
      </c>
      <c r="V99" s="199" t="s">
        <v>22</v>
      </c>
      <c r="W99" s="199" t="s">
        <v>23</v>
      </c>
      <c r="X99" s="199" t="s">
        <v>24</v>
      </c>
      <c r="Y99" s="199" t="s">
        <v>25</v>
      </c>
      <c r="Z99" s="199" t="s">
        <v>26</v>
      </c>
      <c r="AA99" s="199" t="s">
        <v>29</v>
      </c>
      <c r="AC99" s="199">
        <f>'c5a1'!O51</f>
        <v>0</v>
      </c>
      <c r="AE99" s="199">
        <f>'c5a1'!O51</f>
        <v>0</v>
      </c>
    </row>
    <row r="100" spans="2:31" hidden="1">
      <c r="B100" s="166"/>
      <c r="C100" s="166"/>
      <c r="D100" s="199"/>
      <c r="E100" s="199"/>
      <c r="F100" s="199"/>
      <c r="G100" s="161"/>
      <c r="H100" s="161"/>
      <c r="L100" s="199" t="s">
        <v>182</v>
      </c>
      <c r="M100" s="216">
        <f>'c5a1'!H3</f>
        <v>0</v>
      </c>
      <c r="N100" s="200">
        <f>'c5a1'!C54</f>
        <v>0</v>
      </c>
      <c r="O100" s="349">
        <f>'c5a1'!D54</f>
        <v>0</v>
      </c>
      <c r="P100" s="349"/>
      <c r="Q100" s="349">
        <f>'c5a1'!E54</f>
        <v>0</v>
      </c>
      <c r="R100" s="349">
        <f>'c5a1'!F54</f>
        <v>0</v>
      </c>
      <c r="S100" s="349">
        <f>'c5a1'!G54</f>
        <v>0</v>
      </c>
      <c r="T100" s="349">
        <f>'c5a1'!H54</f>
        <v>0</v>
      </c>
      <c r="U100" s="349">
        <f>'c5a1'!I54</f>
        <v>0</v>
      </c>
      <c r="V100" s="349">
        <f>'c5a1'!J54</f>
        <v>0</v>
      </c>
      <c r="W100" s="349">
        <f>'c5a1'!K54</f>
        <v>0</v>
      </c>
      <c r="X100" s="349">
        <f>'c5a1'!L54</f>
        <v>0</v>
      </c>
      <c r="Y100" s="349">
        <f>'c5a1'!M54</f>
        <v>0</v>
      </c>
      <c r="Z100" s="217">
        <f>'c5a1'!N54</f>
        <v>0</v>
      </c>
      <c r="AA100" s="217">
        <f>'c5a1'!O54</f>
        <v>0</v>
      </c>
      <c r="AB100" s="217"/>
      <c r="AC100" s="217">
        <f>AA100</f>
        <v>0</v>
      </c>
      <c r="AD100" s="217">
        <f>AE99</f>
        <v>0</v>
      </c>
      <c r="AE100" s="218">
        <f>AC99+AC100</f>
        <v>0</v>
      </c>
    </row>
    <row r="101" spans="2:31" hidden="1">
      <c r="B101" s="166"/>
      <c r="C101" s="166"/>
      <c r="D101" s="199"/>
      <c r="E101" s="199"/>
      <c r="F101" s="199"/>
      <c r="G101" s="161"/>
      <c r="H101" s="161"/>
      <c r="L101" s="199" t="s">
        <v>183</v>
      </c>
      <c r="M101" s="219">
        <f>'c5a2'!H3</f>
        <v>0</v>
      </c>
      <c r="N101" s="200">
        <f>'c5a2'!C54</f>
        <v>0</v>
      </c>
      <c r="O101" s="350">
        <f>'c5a2'!D54</f>
        <v>0</v>
      </c>
      <c r="P101" s="350"/>
      <c r="Q101" s="350">
        <f>'c5a2'!E54</f>
        <v>0</v>
      </c>
      <c r="R101" s="350">
        <f>'c5a2'!F54</f>
        <v>0</v>
      </c>
      <c r="S101" s="350">
        <f>'c5a2'!G54</f>
        <v>0</v>
      </c>
      <c r="T101" s="350">
        <f>'c5a2'!H54</f>
        <v>0</v>
      </c>
      <c r="U101" s="350">
        <f>'c5a2'!I54</f>
        <v>0</v>
      </c>
      <c r="V101" s="350">
        <f>'c5a2'!J54</f>
        <v>0</v>
      </c>
      <c r="W101" s="350">
        <f>'c5a2'!K54</f>
        <v>0</v>
      </c>
      <c r="X101" s="350">
        <f>'c5a2'!L54</f>
        <v>0</v>
      </c>
      <c r="Y101" s="350">
        <f>'c5a2'!M54</f>
        <v>0</v>
      </c>
      <c r="Z101" s="200">
        <f>'c5a2'!N54</f>
        <v>0</v>
      </c>
      <c r="AA101" s="200">
        <f>'c5a2'!O54</f>
        <v>0</v>
      </c>
      <c r="AB101" s="220"/>
      <c r="AC101" s="200">
        <f t="shared" ref="AC101:AC108" si="6">AA101</f>
        <v>0</v>
      </c>
      <c r="AD101" s="200">
        <f>AC99+AC100</f>
        <v>0</v>
      </c>
      <c r="AE101" s="221">
        <f t="shared" ref="AE101:AE109" si="7">AE100+AC101</f>
        <v>0</v>
      </c>
    </row>
    <row r="102" spans="2:31" hidden="1">
      <c r="B102" s="166"/>
      <c r="C102" s="166"/>
      <c r="D102" s="199"/>
      <c r="E102" s="199"/>
      <c r="F102" s="199"/>
      <c r="G102" s="161"/>
      <c r="H102" s="161"/>
      <c r="L102" s="199" t="s">
        <v>184</v>
      </c>
      <c r="M102" s="219">
        <f>'c5a3'!H3</f>
        <v>0</v>
      </c>
      <c r="N102" s="222">
        <f>'c5a3'!C54</f>
        <v>0</v>
      </c>
      <c r="O102" s="222">
        <f>'c5a3'!D54</f>
        <v>0</v>
      </c>
      <c r="P102" s="222"/>
      <c r="Q102" s="222">
        <f>'c5a3'!E54</f>
        <v>0</v>
      </c>
      <c r="R102" s="222">
        <f>'c5a3'!F54</f>
        <v>0</v>
      </c>
      <c r="S102" s="222">
        <f>'c5a3'!G54</f>
        <v>0</v>
      </c>
      <c r="T102" s="222">
        <f>'c5a3'!H54</f>
        <v>0</v>
      </c>
      <c r="U102" s="222">
        <f>'c5a3'!I54</f>
        <v>0</v>
      </c>
      <c r="V102" s="222">
        <f>'c5a3'!J54</f>
        <v>0</v>
      </c>
      <c r="W102" s="222">
        <f>'c5a3'!K54</f>
        <v>0</v>
      </c>
      <c r="X102" s="222">
        <f>'c5a3'!L54</f>
        <v>0</v>
      </c>
      <c r="Y102" s="222">
        <f>'c5a3'!M54</f>
        <v>0</v>
      </c>
      <c r="Z102" s="222">
        <f>'c5a3'!N54</f>
        <v>0</v>
      </c>
      <c r="AA102" s="200">
        <f>'c5a3'!O54</f>
        <v>0</v>
      </c>
      <c r="AB102" s="220"/>
      <c r="AC102" s="223">
        <f t="shared" si="6"/>
        <v>0</v>
      </c>
      <c r="AD102" s="224">
        <f t="shared" ref="AD102:AD109" si="8">AD101+AC101</f>
        <v>0</v>
      </c>
      <c r="AE102" s="351">
        <f t="shared" si="7"/>
        <v>0</v>
      </c>
    </row>
    <row r="103" spans="2:31" hidden="1">
      <c r="B103" s="166"/>
      <c r="C103" s="166"/>
      <c r="D103" s="199"/>
      <c r="E103" s="199"/>
      <c r="F103" s="199"/>
      <c r="G103" s="161"/>
      <c r="H103" s="161"/>
      <c r="L103" s="199" t="s">
        <v>185</v>
      </c>
      <c r="M103" s="219">
        <f>'c5a4'!H3</f>
        <v>0</v>
      </c>
      <c r="N103" s="225">
        <f>'c5a4'!C54</f>
        <v>0</v>
      </c>
      <c r="O103" s="225">
        <f>'c5a4'!D54</f>
        <v>0</v>
      </c>
      <c r="P103" s="225"/>
      <c r="Q103" s="225">
        <f>'c5a4'!E54</f>
        <v>0</v>
      </c>
      <c r="R103" s="225">
        <f>'c5a4'!F54</f>
        <v>0</v>
      </c>
      <c r="S103" s="225">
        <f>'c5a4'!G54</f>
        <v>0</v>
      </c>
      <c r="T103" s="225">
        <f>'c5a4'!H54</f>
        <v>0</v>
      </c>
      <c r="U103" s="225">
        <f>'c5a4'!I54</f>
        <v>0</v>
      </c>
      <c r="V103" s="225">
        <f>'c5a4'!J54</f>
        <v>0</v>
      </c>
      <c r="W103" s="225">
        <f>'c5a4'!K54</f>
        <v>0</v>
      </c>
      <c r="X103" s="225">
        <f>'c5a4'!L54</f>
        <v>0</v>
      </c>
      <c r="Y103" s="225">
        <f>'c5a4'!M54</f>
        <v>0</v>
      </c>
      <c r="Z103" s="225">
        <f>'c5a4'!N54</f>
        <v>0</v>
      </c>
      <c r="AA103" s="225">
        <f>'c5a4'!O54</f>
        <v>0</v>
      </c>
      <c r="AB103" s="220"/>
      <c r="AC103" s="223">
        <f t="shared" si="6"/>
        <v>0</v>
      </c>
      <c r="AD103" s="224">
        <f t="shared" si="8"/>
        <v>0</v>
      </c>
      <c r="AE103" s="226">
        <f t="shared" si="7"/>
        <v>0</v>
      </c>
    </row>
    <row r="104" spans="2:31" hidden="1">
      <c r="B104" s="166"/>
      <c r="C104" s="166"/>
      <c r="D104" s="199"/>
      <c r="E104" s="199"/>
      <c r="F104" s="199"/>
      <c r="G104" s="161"/>
      <c r="H104" s="161"/>
      <c r="L104" s="199" t="s">
        <v>186</v>
      </c>
      <c r="M104" s="219">
        <f>'c5a5'!H3</f>
        <v>0</v>
      </c>
      <c r="N104" s="225">
        <f>'c5a5'!C54</f>
        <v>0</v>
      </c>
      <c r="O104" s="225">
        <f>'c5a5'!D54</f>
        <v>0</v>
      </c>
      <c r="P104" s="225"/>
      <c r="Q104" s="225">
        <f>'c5a5'!E54</f>
        <v>0</v>
      </c>
      <c r="R104" s="225">
        <f>'c5a5'!F54</f>
        <v>0</v>
      </c>
      <c r="S104" s="225">
        <f>'c5a5'!G54</f>
        <v>0</v>
      </c>
      <c r="T104" s="225">
        <f>'c5a5'!H54</f>
        <v>0</v>
      </c>
      <c r="U104" s="225">
        <f>'c5a5'!I54</f>
        <v>0</v>
      </c>
      <c r="V104" s="225">
        <f>'c5a5'!J54</f>
        <v>0</v>
      </c>
      <c r="W104" s="225">
        <f>'c5a5'!K54</f>
        <v>0</v>
      </c>
      <c r="X104" s="225">
        <f>'c5a5'!L54</f>
        <v>0</v>
      </c>
      <c r="Y104" s="225">
        <f>'c5a5'!M54</f>
        <v>0</v>
      </c>
      <c r="Z104" s="225">
        <f>'c5a5'!N54</f>
        <v>0</v>
      </c>
      <c r="AA104" s="225">
        <f>'c5a5'!O54</f>
        <v>0</v>
      </c>
      <c r="AB104" s="220"/>
      <c r="AC104" s="223">
        <f t="shared" si="6"/>
        <v>0</v>
      </c>
      <c r="AD104" s="224">
        <f t="shared" si="8"/>
        <v>0</v>
      </c>
      <c r="AE104" s="226">
        <f t="shared" si="7"/>
        <v>0</v>
      </c>
    </row>
    <row r="105" spans="2:31" hidden="1">
      <c r="B105" s="166"/>
      <c r="C105" s="166"/>
      <c r="D105" s="199"/>
      <c r="E105" s="199"/>
      <c r="F105" s="199"/>
      <c r="G105" s="161"/>
      <c r="H105" s="161"/>
      <c r="L105" s="199" t="s">
        <v>187</v>
      </c>
      <c r="M105" s="219">
        <f>'c5a6'!H3</f>
        <v>0</v>
      </c>
      <c r="N105" s="225">
        <f>'c5a6'!C54</f>
        <v>0</v>
      </c>
      <c r="O105" s="225">
        <f>'c5a6'!D54</f>
        <v>0</v>
      </c>
      <c r="P105" s="225"/>
      <c r="Q105" s="225">
        <f>'c5a6'!E54</f>
        <v>0</v>
      </c>
      <c r="R105" s="225">
        <f>'c5a6'!F54</f>
        <v>0</v>
      </c>
      <c r="S105" s="225">
        <f>'c5a6'!G54</f>
        <v>0</v>
      </c>
      <c r="T105" s="225">
        <f>'c5a6'!H54</f>
        <v>0</v>
      </c>
      <c r="U105" s="225">
        <f>'c5a6'!I54</f>
        <v>0</v>
      </c>
      <c r="V105" s="225">
        <f>'c5a6'!J54</f>
        <v>0</v>
      </c>
      <c r="W105" s="225">
        <f>'c5a6'!K54</f>
        <v>0</v>
      </c>
      <c r="X105" s="225">
        <f>'c5a6'!L54</f>
        <v>0</v>
      </c>
      <c r="Y105" s="225">
        <f>'c5a6'!M54</f>
        <v>0</v>
      </c>
      <c r="Z105" s="225">
        <f>'c5a6'!N54</f>
        <v>0</v>
      </c>
      <c r="AA105" s="225">
        <f>'c5a6'!O54</f>
        <v>0</v>
      </c>
      <c r="AB105" s="220"/>
      <c r="AC105" s="223">
        <f t="shared" si="6"/>
        <v>0</v>
      </c>
      <c r="AD105" s="224">
        <f t="shared" si="8"/>
        <v>0</v>
      </c>
      <c r="AE105" s="226">
        <f t="shared" si="7"/>
        <v>0</v>
      </c>
    </row>
    <row r="106" spans="2:31" hidden="1">
      <c r="B106" s="166"/>
      <c r="C106" s="166"/>
      <c r="D106" s="199"/>
      <c r="E106" s="199"/>
      <c r="F106" s="199"/>
      <c r="G106" s="161"/>
      <c r="H106" s="161"/>
      <c r="L106" s="199" t="s">
        <v>188</v>
      </c>
      <c r="M106" s="219">
        <f>'c5a7'!H3</f>
        <v>0</v>
      </c>
      <c r="N106" s="225">
        <f>'c5a7'!C54</f>
        <v>0</v>
      </c>
      <c r="O106" s="225">
        <f>'c5a7'!D54</f>
        <v>0</v>
      </c>
      <c r="P106" s="225"/>
      <c r="Q106" s="225">
        <f>'c5a7'!E54</f>
        <v>0</v>
      </c>
      <c r="R106" s="225">
        <f>'c5a7'!F54</f>
        <v>0</v>
      </c>
      <c r="S106" s="225">
        <f>'c5a7'!G54</f>
        <v>0</v>
      </c>
      <c r="T106" s="225">
        <f>'c5a7'!H54</f>
        <v>0</v>
      </c>
      <c r="U106" s="225">
        <f>'c5a7'!I54</f>
        <v>0</v>
      </c>
      <c r="V106" s="225">
        <f>'c5a7'!J54</f>
        <v>0</v>
      </c>
      <c r="W106" s="225">
        <f>'c5a7'!K54</f>
        <v>0</v>
      </c>
      <c r="X106" s="225">
        <f>'c5a7'!L54</f>
        <v>0</v>
      </c>
      <c r="Y106" s="225">
        <f>'c5a7'!M54</f>
        <v>0</v>
      </c>
      <c r="Z106" s="225">
        <f>'c5a7'!N54</f>
        <v>0</v>
      </c>
      <c r="AA106" s="225">
        <f>'c5a7'!O54</f>
        <v>0</v>
      </c>
      <c r="AB106" s="220"/>
      <c r="AC106" s="223">
        <f t="shared" si="6"/>
        <v>0</v>
      </c>
      <c r="AD106" s="224">
        <f t="shared" si="8"/>
        <v>0</v>
      </c>
      <c r="AE106" s="226">
        <f t="shared" si="7"/>
        <v>0</v>
      </c>
    </row>
    <row r="107" spans="2:31" hidden="1">
      <c r="B107" s="166"/>
      <c r="C107" s="166"/>
      <c r="D107" s="199"/>
      <c r="E107" s="199"/>
      <c r="F107" s="199"/>
      <c r="G107" s="161"/>
      <c r="H107" s="161"/>
      <c r="L107" s="199" t="s">
        <v>189</v>
      </c>
      <c r="M107" s="219">
        <f>'c5a8'!H3</f>
        <v>0</v>
      </c>
      <c r="N107" s="225">
        <f>'c5a8'!C54</f>
        <v>0</v>
      </c>
      <c r="O107" s="225">
        <f>'c5a8'!D54</f>
        <v>0</v>
      </c>
      <c r="P107" s="225"/>
      <c r="Q107" s="225">
        <f>'c5a8'!E54</f>
        <v>0</v>
      </c>
      <c r="R107" s="225">
        <f>'c5a8'!F54</f>
        <v>0</v>
      </c>
      <c r="S107" s="225">
        <f>'c5a8'!G54</f>
        <v>0</v>
      </c>
      <c r="T107" s="225">
        <f>'c5a8'!H54</f>
        <v>0</v>
      </c>
      <c r="U107" s="225">
        <f>'c5a8'!I54</f>
        <v>0</v>
      </c>
      <c r="V107" s="225">
        <f>'c5a8'!J54</f>
        <v>0</v>
      </c>
      <c r="W107" s="225">
        <f>'c5a8'!K54</f>
        <v>0</v>
      </c>
      <c r="X107" s="225">
        <f>'c5a8'!L54</f>
        <v>0</v>
      </c>
      <c r="Y107" s="225">
        <f>'c5a8'!M54</f>
        <v>0</v>
      </c>
      <c r="Z107" s="225">
        <f>'c5a8'!N54</f>
        <v>0</v>
      </c>
      <c r="AA107" s="225">
        <f>'c5a8'!O54</f>
        <v>0</v>
      </c>
      <c r="AB107" s="220"/>
      <c r="AC107" s="223">
        <f t="shared" si="6"/>
        <v>0</v>
      </c>
      <c r="AD107" s="224">
        <f t="shared" si="8"/>
        <v>0</v>
      </c>
      <c r="AE107" s="226">
        <f t="shared" si="7"/>
        <v>0</v>
      </c>
    </row>
    <row r="108" spans="2:31" hidden="1">
      <c r="B108" s="166"/>
      <c r="C108" s="166"/>
      <c r="D108" s="199"/>
      <c r="E108" s="199"/>
      <c r="F108" s="199"/>
      <c r="G108" s="161"/>
      <c r="H108" s="161"/>
      <c r="L108" s="199" t="s">
        <v>190</v>
      </c>
      <c r="M108" s="219">
        <f>'c5a9'!H3</f>
        <v>0</v>
      </c>
      <c r="N108" s="225">
        <f>'c5a9'!C54</f>
        <v>0</v>
      </c>
      <c r="O108" s="225">
        <f>'c5a9'!D54</f>
        <v>0</v>
      </c>
      <c r="P108" s="225"/>
      <c r="Q108" s="225">
        <f>'c5a9'!E54</f>
        <v>0</v>
      </c>
      <c r="R108" s="225">
        <f>'c5a9'!F54</f>
        <v>0</v>
      </c>
      <c r="S108" s="225">
        <f>'c5a9'!G54</f>
        <v>0</v>
      </c>
      <c r="T108" s="225">
        <f>'c5a9'!H54</f>
        <v>0</v>
      </c>
      <c r="U108" s="225">
        <f>'c5a9'!I54</f>
        <v>0</v>
      </c>
      <c r="V108" s="225">
        <f>'c5a9'!J54</f>
        <v>0</v>
      </c>
      <c r="W108" s="225">
        <f>'c5a9'!K54</f>
        <v>0</v>
      </c>
      <c r="X108" s="225">
        <f>'c5a9'!L54</f>
        <v>0</v>
      </c>
      <c r="Y108" s="225">
        <f>'c5a9'!M54</f>
        <v>0</v>
      </c>
      <c r="Z108" s="225">
        <f>'c5a9'!N54</f>
        <v>0</v>
      </c>
      <c r="AA108" s="225">
        <f>'c5a9'!O54</f>
        <v>0</v>
      </c>
      <c r="AB108" s="220"/>
      <c r="AC108" s="223">
        <f t="shared" si="6"/>
        <v>0</v>
      </c>
      <c r="AD108" s="224">
        <f t="shared" si="8"/>
        <v>0</v>
      </c>
      <c r="AE108" s="226">
        <f t="shared" si="7"/>
        <v>0</v>
      </c>
    </row>
    <row r="109" spans="2:31" hidden="1">
      <c r="B109" s="166"/>
      <c r="C109" s="166"/>
      <c r="D109" s="199"/>
      <c r="E109" s="199"/>
      <c r="F109" s="199"/>
      <c r="G109" s="161"/>
      <c r="H109" s="161"/>
      <c r="L109" s="199" t="s">
        <v>191</v>
      </c>
      <c r="M109" s="219">
        <f>'c5a10'!H3</f>
        <v>0</v>
      </c>
      <c r="N109" s="225">
        <f>'c5a10'!C54</f>
        <v>0</v>
      </c>
      <c r="O109" s="225">
        <f>'c5a10'!D54</f>
        <v>0</v>
      </c>
      <c r="P109" s="225"/>
      <c r="Q109" s="225">
        <f>'c5a10'!E54</f>
        <v>0</v>
      </c>
      <c r="R109" s="225">
        <f>'c5a10'!F54</f>
        <v>0</v>
      </c>
      <c r="S109" s="225">
        <f>'c5a10'!G54</f>
        <v>0</v>
      </c>
      <c r="T109" s="225">
        <f>'c5a10'!H54</f>
        <v>0</v>
      </c>
      <c r="U109" s="225">
        <f>'c5a10'!I54</f>
        <v>0</v>
      </c>
      <c r="V109" s="225">
        <f>'c5a10'!J54</f>
        <v>0</v>
      </c>
      <c r="W109" s="225">
        <f>'c5a10'!K54</f>
        <v>0</v>
      </c>
      <c r="X109" s="225">
        <f>'c5a10'!L54</f>
        <v>0</v>
      </c>
      <c r="Y109" s="225">
        <f>'c5a10'!M54</f>
        <v>0</v>
      </c>
      <c r="Z109" s="225">
        <f>'c5a10'!N54</f>
        <v>0</v>
      </c>
      <c r="AA109" s="225">
        <f>'c5a10'!O54</f>
        <v>0</v>
      </c>
      <c r="AB109" s="220"/>
      <c r="AC109" s="223">
        <f>AA109</f>
        <v>0</v>
      </c>
      <c r="AD109" s="224">
        <f t="shared" si="8"/>
        <v>0</v>
      </c>
      <c r="AE109" s="226">
        <f t="shared" si="7"/>
        <v>0</v>
      </c>
    </row>
    <row r="110" spans="2:31" hidden="1">
      <c r="B110" s="166"/>
      <c r="C110" s="166"/>
      <c r="D110" s="199"/>
      <c r="E110" s="199"/>
      <c r="F110" s="199"/>
      <c r="G110" s="161"/>
      <c r="H110" s="161"/>
      <c r="M110" s="219" t="s">
        <v>104</v>
      </c>
      <c r="N110" s="225">
        <f>SUM(N100:N109)</f>
        <v>0</v>
      </c>
      <c r="O110" s="225">
        <f t="shared" ref="O110:AA110" si="9">SUM(O100:O109)</f>
        <v>0</v>
      </c>
      <c r="P110" s="225"/>
      <c r="Q110" s="225">
        <f t="shared" si="9"/>
        <v>0</v>
      </c>
      <c r="R110" s="225">
        <f t="shared" si="9"/>
        <v>0</v>
      </c>
      <c r="S110" s="225">
        <f t="shared" si="9"/>
        <v>0</v>
      </c>
      <c r="T110" s="225">
        <f t="shared" si="9"/>
        <v>0</v>
      </c>
      <c r="U110" s="225">
        <f t="shared" si="9"/>
        <v>0</v>
      </c>
      <c r="V110" s="225">
        <f t="shared" si="9"/>
        <v>0</v>
      </c>
      <c r="W110" s="225">
        <f t="shared" si="9"/>
        <v>0</v>
      </c>
      <c r="X110" s="225">
        <f t="shared" si="9"/>
        <v>0</v>
      </c>
      <c r="Y110" s="225">
        <f t="shared" si="9"/>
        <v>0</v>
      </c>
      <c r="Z110" s="225">
        <f t="shared" si="9"/>
        <v>0</v>
      </c>
      <c r="AA110" s="225">
        <f t="shared" si="9"/>
        <v>0</v>
      </c>
      <c r="AB110" s="220"/>
      <c r="AC110" s="223">
        <f>AD109+AC109</f>
        <v>0</v>
      </c>
      <c r="AD110" s="224"/>
      <c r="AE110" s="226"/>
    </row>
    <row r="111" spans="2:31" hidden="1">
      <c r="B111" s="166"/>
      <c r="C111" s="166"/>
      <c r="D111" s="199"/>
      <c r="E111" s="199"/>
      <c r="F111" s="199"/>
      <c r="G111" s="161"/>
      <c r="H111" s="161"/>
      <c r="M111" s="219" t="s">
        <v>103</v>
      </c>
      <c r="N111" s="225">
        <f>'c5a1'!O51</f>
        <v>0</v>
      </c>
      <c r="O111" s="225"/>
      <c r="P111" s="225"/>
      <c r="Q111" s="225"/>
      <c r="R111" s="225"/>
      <c r="S111" s="225"/>
      <c r="T111" s="225"/>
      <c r="U111" s="225"/>
      <c r="V111" s="225"/>
      <c r="W111" s="225"/>
      <c r="X111" s="225"/>
      <c r="Y111" s="225"/>
      <c r="Z111" s="225"/>
      <c r="AA111" s="225"/>
      <c r="AB111" s="220"/>
      <c r="AC111" s="223"/>
      <c r="AD111" s="224"/>
      <c r="AE111" s="226"/>
    </row>
    <row r="112" spans="2:31" hidden="1">
      <c r="B112" s="166"/>
      <c r="C112" s="166"/>
      <c r="D112" s="199"/>
      <c r="E112" s="199"/>
      <c r="F112" s="199"/>
      <c r="G112" s="161"/>
      <c r="H112" s="161"/>
      <c r="M112" s="219"/>
      <c r="N112" s="225"/>
      <c r="O112" s="225"/>
      <c r="P112" s="225"/>
      <c r="Q112" s="225"/>
      <c r="R112" s="225"/>
      <c r="S112" s="225"/>
      <c r="T112" s="225"/>
      <c r="U112" s="225"/>
      <c r="V112" s="225"/>
      <c r="W112" s="225"/>
      <c r="X112" s="225"/>
      <c r="Y112" s="225"/>
      <c r="Z112" s="225"/>
      <c r="AA112" s="225"/>
      <c r="AB112" s="220"/>
      <c r="AC112" s="223"/>
      <c r="AD112" s="224"/>
      <c r="AE112" s="226"/>
    </row>
    <row r="113" spans="2:33" hidden="1">
      <c r="B113" s="166"/>
      <c r="C113" s="166"/>
      <c r="D113" s="199"/>
      <c r="E113" s="199"/>
      <c r="F113" s="199"/>
      <c r="G113" s="161"/>
      <c r="H113" s="161"/>
      <c r="M113" s="219" t="s">
        <v>103</v>
      </c>
      <c r="N113" s="225"/>
      <c r="O113" s="225">
        <f>R113</f>
        <v>0</v>
      </c>
      <c r="P113" s="225"/>
      <c r="Q113" s="225"/>
      <c r="R113" s="225">
        <f>'c5a1'!O51</f>
        <v>0</v>
      </c>
      <c r="S113" s="225"/>
      <c r="T113" s="225"/>
      <c r="U113" s="225"/>
      <c r="V113" s="225"/>
      <c r="W113" s="225"/>
      <c r="X113" s="225"/>
      <c r="Y113" s="225"/>
      <c r="Z113" s="225"/>
      <c r="AA113" s="225"/>
      <c r="AB113" s="220"/>
      <c r="AC113" s="224"/>
      <c r="AD113" s="224"/>
      <c r="AE113" s="226"/>
    </row>
    <row r="114" spans="2:33" hidden="1">
      <c r="B114" s="166"/>
      <c r="C114" s="166"/>
      <c r="D114" s="199"/>
      <c r="E114" s="199"/>
      <c r="F114" s="199"/>
      <c r="G114" s="161"/>
      <c r="H114" s="161"/>
      <c r="M114" s="219" t="s">
        <v>91</v>
      </c>
      <c r="N114" s="352"/>
      <c r="O114" s="200">
        <f>N110</f>
        <v>0</v>
      </c>
      <c r="P114" s="200"/>
      <c r="Q114" s="200">
        <f>R113</f>
        <v>0</v>
      </c>
      <c r="R114" s="200">
        <f t="shared" ref="R114:R125" si="10">R113+O114</f>
        <v>0</v>
      </c>
      <c r="S114" s="200"/>
      <c r="T114" s="200"/>
      <c r="U114" s="200"/>
      <c r="V114" s="200"/>
      <c r="W114" s="200"/>
      <c r="X114" s="200"/>
      <c r="Y114" s="200"/>
      <c r="Z114" s="200"/>
      <c r="AA114" s="200"/>
      <c r="AB114" s="200"/>
      <c r="AC114" s="200"/>
      <c r="AD114" s="200"/>
      <c r="AE114" s="221"/>
    </row>
    <row r="115" spans="2:33" hidden="1">
      <c r="B115" s="166"/>
      <c r="C115" s="166"/>
      <c r="D115" s="199"/>
      <c r="E115" s="199"/>
      <c r="F115" s="199"/>
      <c r="G115" s="161"/>
      <c r="H115" s="161"/>
      <c r="M115" s="219" t="s">
        <v>92</v>
      </c>
      <c r="O115" s="200">
        <f>O110</f>
        <v>0</v>
      </c>
      <c r="P115" s="200"/>
      <c r="Q115" s="200">
        <f t="shared" ref="Q115:Q125" si="11">R114</f>
        <v>0</v>
      </c>
      <c r="R115" s="200">
        <f t="shared" si="10"/>
        <v>0</v>
      </c>
      <c r="S115" s="200"/>
      <c r="T115" s="200"/>
      <c r="U115" s="200"/>
      <c r="V115" s="200"/>
      <c r="W115" s="200"/>
      <c r="X115" s="200"/>
      <c r="Y115" s="200"/>
      <c r="Z115" s="200"/>
      <c r="AA115" s="200"/>
      <c r="AB115" s="200"/>
      <c r="AC115" s="200"/>
      <c r="AD115" s="200"/>
      <c r="AE115" s="221"/>
    </row>
    <row r="116" spans="2:33" hidden="1">
      <c r="B116" s="166"/>
      <c r="C116" s="166"/>
      <c r="D116" s="199"/>
      <c r="E116" s="199"/>
      <c r="F116" s="199"/>
      <c r="G116" s="161"/>
      <c r="H116" s="161"/>
      <c r="M116" s="219" t="s">
        <v>93</v>
      </c>
      <c r="O116" s="224">
        <f>Q110</f>
        <v>0</v>
      </c>
      <c r="P116" s="224"/>
      <c r="Q116" s="200">
        <f t="shared" si="11"/>
        <v>0</v>
      </c>
      <c r="R116" s="224">
        <f t="shared" si="10"/>
        <v>0</v>
      </c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0"/>
      <c r="AE116" s="221"/>
    </row>
    <row r="117" spans="2:33" hidden="1">
      <c r="B117" s="166"/>
      <c r="C117" s="166"/>
      <c r="D117" s="199"/>
      <c r="E117" s="199"/>
      <c r="F117" s="199"/>
      <c r="G117" s="161"/>
      <c r="H117" s="161"/>
      <c r="M117" s="227" t="s">
        <v>94</v>
      </c>
      <c r="O117" s="225">
        <f>R110</f>
        <v>0</v>
      </c>
      <c r="P117" s="225"/>
      <c r="Q117" s="224">
        <f t="shared" si="11"/>
        <v>0</v>
      </c>
      <c r="R117" s="224">
        <f t="shared" si="10"/>
        <v>0</v>
      </c>
      <c r="S117" s="200"/>
      <c r="T117" s="200"/>
      <c r="U117" s="200"/>
      <c r="V117" s="200"/>
      <c r="W117" s="200"/>
      <c r="X117" s="200"/>
      <c r="Y117" s="200"/>
      <c r="Z117" s="200"/>
      <c r="AA117" s="200"/>
      <c r="AB117" s="200"/>
      <c r="AC117" s="200"/>
      <c r="AD117" s="200"/>
      <c r="AE117" s="221"/>
    </row>
    <row r="118" spans="2:33" hidden="1">
      <c r="B118" s="166"/>
      <c r="C118" s="166"/>
      <c r="D118" s="199"/>
      <c r="E118" s="199"/>
      <c r="F118" s="199"/>
      <c r="G118" s="161"/>
      <c r="H118" s="161"/>
      <c r="M118" s="227" t="s">
        <v>95</v>
      </c>
      <c r="O118" s="225">
        <f>S110</f>
        <v>0</v>
      </c>
      <c r="P118" s="225"/>
      <c r="Q118" s="224">
        <f t="shared" si="11"/>
        <v>0</v>
      </c>
      <c r="R118" s="224">
        <f t="shared" si="10"/>
        <v>0</v>
      </c>
      <c r="S118" s="200"/>
      <c r="T118" s="200"/>
      <c r="U118" s="200"/>
      <c r="V118" s="200"/>
      <c r="W118" s="200"/>
      <c r="X118" s="200"/>
      <c r="Y118" s="200"/>
      <c r="Z118" s="200"/>
      <c r="AA118" s="200"/>
      <c r="AB118" s="200"/>
      <c r="AC118" s="200"/>
      <c r="AD118" s="200"/>
      <c r="AE118" s="221"/>
    </row>
    <row r="119" spans="2:33" hidden="1">
      <c r="B119" s="166"/>
      <c r="C119" s="166"/>
      <c r="D119" s="199"/>
      <c r="E119" s="199"/>
      <c r="F119" s="199"/>
      <c r="G119" s="161"/>
      <c r="H119" s="161"/>
      <c r="M119" s="227" t="s">
        <v>96</v>
      </c>
      <c r="O119" s="225">
        <f>T110</f>
        <v>0</v>
      </c>
      <c r="P119" s="225"/>
      <c r="Q119" s="224">
        <f t="shared" si="11"/>
        <v>0</v>
      </c>
      <c r="R119" s="224">
        <f t="shared" si="10"/>
        <v>0</v>
      </c>
      <c r="S119" s="200"/>
      <c r="T119" s="200"/>
      <c r="U119" s="200"/>
      <c r="V119" s="200"/>
      <c r="W119" s="200"/>
      <c r="X119" s="200"/>
      <c r="Y119" s="200"/>
      <c r="Z119" s="200"/>
      <c r="AA119" s="200"/>
      <c r="AB119" s="200"/>
      <c r="AC119" s="200"/>
      <c r="AD119" s="200"/>
      <c r="AE119" s="221"/>
    </row>
    <row r="120" spans="2:33" hidden="1">
      <c r="B120" s="166"/>
      <c r="C120" s="166"/>
      <c r="D120" s="199"/>
      <c r="E120" s="199"/>
      <c r="F120" s="199"/>
      <c r="G120" s="161"/>
      <c r="H120" s="161"/>
      <c r="M120" s="227" t="s">
        <v>97</v>
      </c>
      <c r="O120" s="225">
        <f>U110</f>
        <v>0</v>
      </c>
      <c r="P120" s="225"/>
      <c r="Q120" s="224">
        <f t="shared" si="11"/>
        <v>0</v>
      </c>
      <c r="R120" s="224">
        <f t="shared" si="10"/>
        <v>0</v>
      </c>
      <c r="S120" s="200"/>
      <c r="T120" s="200"/>
      <c r="U120" s="200"/>
      <c r="V120" s="200"/>
      <c r="W120" s="200"/>
      <c r="X120" s="200"/>
      <c r="Y120" s="200"/>
      <c r="Z120" s="200"/>
      <c r="AA120" s="200"/>
      <c r="AB120" s="200"/>
      <c r="AC120" s="200"/>
      <c r="AD120" s="200"/>
      <c r="AE120" s="221"/>
    </row>
    <row r="121" spans="2:33" hidden="1">
      <c r="B121" s="166"/>
      <c r="C121" s="166"/>
      <c r="D121" s="199"/>
      <c r="E121" s="199"/>
      <c r="F121" s="199"/>
      <c r="G121" s="161"/>
      <c r="H121" s="161"/>
      <c r="M121" s="227" t="s">
        <v>98</v>
      </c>
      <c r="O121" s="225">
        <f>V110</f>
        <v>0</v>
      </c>
      <c r="P121" s="225"/>
      <c r="Q121" s="224">
        <f t="shared" si="11"/>
        <v>0</v>
      </c>
      <c r="R121" s="224">
        <f t="shared" si="10"/>
        <v>0</v>
      </c>
      <c r="S121" s="200"/>
      <c r="T121" s="200"/>
      <c r="U121" s="200"/>
      <c r="V121" s="200"/>
      <c r="W121" s="200"/>
      <c r="X121" s="200"/>
      <c r="Y121" s="200"/>
      <c r="Z121" s="200"/>
      <c r="AA121" s="200"/>
      <c r="AB121" s="200"/>
      <c r="AC121" s="200"/>
      <c r="AD121" s="200"/>
      <c r="AE121" s="221"/>
    </row>
    <row r="122" spans="2:33" hidden="1">
      <c r="B122" s="166"/>
      <c r="C122" s="166"/>
      <c r="D122" s="199"/>
      <c r="E122" s="199"/>
      <c r="F122" s="199"/>
      <c r="G122" s="161"/>
      <c r="H122" s="161"/>
      <c r="M122" s="227" t="s">
        <v>99</v>
      </c>
      <c r="O122" s="225">
        <f>W110</f>
        <v>0</v>
      </c>
      <c r="P122" s="225"/>
      <c r="Q122" s="224">
        <f t="shared" si="11"/>
        <v>0</v>
      </c>
      <c r="R122" s="224">
        <f t="shared" si="10"/>
        <v>0</v>
      </c>
      <c r="S122" s="200"/>
      <c r="T122" s="200"/>
      <c r="U122" s="200"/>
      <c r="V122" s="200"/>
      <c r="W122" s="200"/>
      <c r="X122" s="200"/>
      <c r="Y122" s="200"/>
      <c r="Z122" s="200"/>
      <c r="AA122" s="200"/>
      <c r="AB122" s="200"/>
      <c r="AC122" s="200"/>
      <c r="AD122" s="200"/>
      <c r="AE122" s="221"/>
    </row>
    <row r="123" spans="2:33" hidden="1">
      <c r="B123" s="166"/>
      <c r="C123" s="166"/>
      <c r="D123" s="199"/>
      <c r="E123" s="199"/>
      <c r="F123" s="199"/>
      <c r="G123" s="161"/>
      <c r="H123" s="161"/>
      <c r="M123" s="227" t="s">
        <v>100</v>
      </c>
      <c r="O123" s="225">
        <f>X110</f>
        <v>0</v>
      </c>
      <c r="P123" s="225"/>
      <c r="Q123" s="224">
        <f t="shared" si="11"/>
        <v>0</v>
      </c>
      <c r="R123" s="224">
        <f t="shared" si="10"/>
        <v>0</v>
      </c>
      <c r="S123" s="200"/>
      <c r="T123" s="200"/>
      <c r="U123" s="200"/>
      <c r="V123" s="200"/>
      <c r="W123" s="200"/>
      <c r="X123" s="200"/>
      <c r="Y123" s="200"/>
      <c r="Z123" s="200"/>
      <c r="AA123" s="200"/>
      <c r="AB123" s="200"/>
      <c r="AC123" s="200"/>
      <c r="AD123" s="200"/>
      <c r="AE123" s="221"/>
    </row>
    <row r="124" spans="2:33" hidden="1">
      <c r="B124" s="166"/>
      <c r="C124" s="166"/>
      <c r="D124" s="199"/>
      <c r="E124" s="199"/>
      <c r="F124" s="199"/>
      <c r="G124" s="161"/>
      <c r="H124" s="161"/>
      <c r="M124" s="227" t="s">
        <v>101</v>
      </c>
      <c r="O124" s="225">
        <f>Y110</f>
        <v>0</v>
      </c>
      <c r="P124" s="225"/>
      <c r="Q124" s="224">
        <f t="shared" si="11"/>
        <v>0</v>
      </c>
      <c r="R124" s="224">
        <f t="shared" si="10"/>
        <v>0</v>
      </c>
      <c r="S124" s="200"/>
      <c r="T124" s="200"/>
      <c r="U124" s="200"/>
      <c r="V124" s="200"/>
      <c r="W124" s="200"/>
      <c r="X124" s="200"/>
      <c r="Y124" s="200"/>
      <c r="Z124" s="200"/>
      <c r="AA124" s="200"/>
      <c r="AB124" s="200"/>
      <c r="AC124" s="200"/>
      <c r="AD124" s="200"/>
      <c r="AE124" s="221"/>
    </row>
    <row r="125" spans="2:33" hidden="1">
      <c r="B125" s="166"/>
      <c r="C125" s="166"/>
      <c r="D125" s="199"/>
      <c r="E125" s="199"/>
      <c r="F125" s="199"/>
      <c r="G125" s="161"/>
      <c r="H125" s="161"/>
      <c r="M125" s="227" t="s">
        <v>102</v>
      </c>
      <c r="O125" s="225">
        <f>Z110</f>
        <v>0</v>
      </c>
      <c r="P125" s="225"/>
      <c r="Q125" s="224">
        <f t="shared" si="11"/>
        <v>0</v>
      </c>
      <c r="R125" s="224">
        <f t="shared" si="10"/>
        <v>0</v>
      </c>
      <c r="S125" s="200"/>
      <c r="T125" s="200"/>
      <c r="U125" s="200"/>
      <c r="V125" s="200"/>
      <c r="W125" s="200"/>
      <c r="X125" s="200"/>
      <c r="Y125" s="200"/>
      <c r="Z125" s="200"/>
      <c r="AA125" s="200"/>
      <c r="AB125" s="200"/>
      <c r="AC125" s="200"/>
      <c r="AD125" s="200"/>
      <c r="AE125" s="221"/>
    </row>
    <row r="126" spans="2:33" hidden="1">
      <c r="B126" s="166"/>
      <c r="C126" s="166"/>
      <c r="D126" s="199"/>
      <c r="E126" s="199"/>
      <c r="F126" s="199"/>
      <c r="G126" s="161"/>
      <c r="H126" s="161"/>
      <c r="M126" s="227" t="s">
        <v>104</v>
      </c>
      <c r="O126" s="225">
        <f>O125+Q125</f>
        <v>0</v>
      </c>
      <c r="P126" s="225"/>
      <c r="Q126" s="224"/>
      <c r="R126" s="224"/>
      <c r="S126" s="200"/>
      <c r="T126" s="200"/>
      <c r="U126" s="200"/>
      <c r="V126" s="200"/>
      <c r="W126" s="200"/>
      <c r="X126" s="200"/>
      <c r="Y126" s="200"/>
      <c r="Z126" s="200"/>
      <c r="AA126" s="200"/>
      <c r="AB126" s="200"/>
      <c r="AC126" s="200"/>
      <c r="AD126" s="200" t="s">
        <v>105</v>
      </c>
      <c r="AE126" s="221"/>
    </row>
    <row r="127" spans="2:33" hidden="1">
      <c r="B127" s="166"/>
      <c r="C127" s="166"/>
      <c r="D127" s="199"/>
      <c r="E127" s="199"/>
      <c r="F127" s="199"/>
      <c r="G127" s="161"/>
      <c r="H127" s="161"/>
      <c r="M127" s="227"/>
      <c r="O127" s="225"/>
      <c r="P127" s="225"/>
      <c r="Q127" s="224"/>
      <c r="R127" s="224"/>
      <c r="T127" s="200"/>
      <c r="U127" s="200"/>
      <c r="V127" s="200"/>
      <c r="W127" s="200"/>
      <c r="X127" s="200"/>
      <c r="Y127" s="200"/>
      <c r="Z127" s="200"/>
      <c r="AA127" s="200"/>
      <c r="AB127" s="200"/>
      <c r="AC127" s="200"/>
      <c r="AD127" s="200"/>
      <c r="AE127" s="200"/>
      <c r="AF127" s="221"/>
    </row>
    <row r="128" spans="2:33" hidden="1">
      <c r="B128" s="166"/>
      <c r="C128" s="166"/>
      <c r="D128" s="199"/>
      <c r="E128" s="199"/>
      <c r="F128" s="199"/>
      <c r="G128" s="161"/>
      <c r="H128" s="161"/>
      <c r="M128" s="227"/>
      <c r="O128" s="225"/>
      <c r="P128" s="225"/>
      <c r="Q128" s="224"/>
      <c r="R128" s="224"/>
      <c r="T128" s="200"/>
      <c r="U128" s="200"/>
      <c r="W128" s="200"/>
      <c r="X128" s="200"/>
      <c r="Z128" s="200"/>
      <c r="AA128" s="200"/>
      <c r="AB128" s="200"/>
      <c r="AC128" s="200"/>
      <c r="AD128" s="200"/>
      <c r="AE128" s="200"/>
      <c r="AF128" s="200"/>
      <c r="AG128" s="200"/>
    </row>
    <row r="129" spans="2:39" ht="13" hidden="1" thickBot="1">
      <c r="B129" s="166"/>
      <c r="C129" s="166"/>
      <c r="D129" s="199"/>
      <c r="E129" s="199"/>
      <c r="F129" s="199"/>
      <c r="G129" s="161"/>
      <c r="H129" s="161"/>
      <c r="M129" s="228" t="s">
        <v>108</v>
      </c>
      <c r="O129" s="229"/>
      <c r="P129" s="229"/>
      <c r="Q129" s="230"/>
      <c r="R129" s="230"/>
      <c r="T129" s="230"/>
      <c r="U129" s="230"/>
      <c r="W129" s="230"/>
      <c r="X129" s="230"/>
      <c r="Z129" s="230"/>
      <c r="AA129" s="230"/>
      <c r="AB129" s="230"/>
      <c r="AC129" s="230"/>
      <c r="AD129" s="230"/>
      <c r="AE129" s="230"/>
      <c r="AF129" s="230"/>
      <c r="AG129" s="230"/>
    </row>
    <row r="130" spans="2:39" hidden="1">
      <c r="B130" s="166"/>
      <c r="C130" s="166"/>
      <c r="D130" s="199"/>
      <c r="E130" s="199"/>
      <c r="F130" s="199"/>
      <c r="G130" s="161"/>
      <c r="H130" s="161"/>
    </row>
    <row r="131" spans="2:39" ht="13" hidden="1" thickBot="1">
      <c r="B131" s="166"/>
      <c r="C131" s="166"/>
      <c r="D131" s="199"/>
      <c r="E131" s="199"/>
      <c r="F131" s="199"/>
      <c r="G131" s="161"/>
      <c r="H131" s="161"/>
    </row>
    <row r="132" spans="2:39" hidden="1">
      <c r="B132" s="166"/>
      <c r="C132" s="166"/>
      <c r="D132" s="199"/>
      <c r="E132" s="199"/>
      <c r="F132" s="199"/>
      <c r="G132" s="161"/>
      <c r="H132" s="161"/>
      <c r="M132" s="216"/>
      <c r="N132" s="217"/>
      <c r="O132" s="217"/>
      <c r="Q132" s="217"/>
      <c r="R132" s="217"/>
      <c r="S132" s="217"/>
      <c r="U132" s="217"/>
      <c r="V132" s="217"/>
      <c r="W132" s="217"/>
      <c r="Y132" s="217"/>
      <c r="Z132" s="217"/>
      <c r="AA132" s="217"/>
      <c r="AC132" s="217"/>
      <c r="AD132" s="217"/>
      <c r="AE132" s="217"/>
      <c r="AG132" s="217"/>
      <c r="AH132" s="218"/>
      <c r="AI132" s="217"/>
      <c r="AJ132" s="217"/>
      <c r="AK132" s="217"/>
      <c r="AL132" s="217"/>
      <c r="AM132" s="218"/>
    </row>
    <row r="133" spans="2:39" hidden="1">
      <c r="B133" s="166"/>
      <c r="C133" s="166"/>
      <c r="D133" s="199"/>
      <c r="E133" s="199"/>
      <c r="F133" s="199"/>
      <c r="G133" s="161"/>
      <c r="H133" s="161"/>
      <c r="M133" s="219"/>
      <c r="O133" s="200"/>
      <c r="Q133" s="200"/>
      <c r="R133" s="200"/>
      <c r="S133" s="200"/>
      <c r="U133" s="200"/>
      <c r="V133" s="200"/>
      <c r="W133" s="200"/>
      <c r="Y133" s="200"/>
      <c r="Z133" s="200"/>
      <c r="AA133" s="200"/>
      <c r="AC133" s="200"/>
      <c r="AD133" s="200"/>
      <c r="AE133" s="200"/>
      <c r="AG133" s="200"/>
      <c r="AH133" s="221"/>
      <c r="AI133" s="200"/>
      <c r="AJ133" s="200"/>
      <c r="AK133" s="200"/>
      <c r="AL133" s="200"/>
      <c r="AM133" s="221"/>
    </row>
    <row r="134" spans="2:39" ht="13" hidden="1" thickBot="1">
      <c r="B134" s="166"/>
      <c r="C134" s="166"/>
      <c r="D134" s="199"/>
      <c r="E134" s="199"/>
      <c r="F134" s="199"/>
      <c r="G134" s="161"/>
      <c r="H134" s="161"/>
      <c r="M134" s="219"/>
      <c r="O134" s="200"/>
      <c r="Q134" s="200"/>
      <c r="R134" s="200"/>
      <c r="S134" s="200"/>
      <c r="U134" s="200"/>
      <c r="V134" s="200"/>
      <c r="W134" s="200"/>
      <c r="Y134" s="200"/>
      <c r="Z134" s="200"/>
      <c r="AA134" s="200"/>
      <c r="AC134" s="200"/>
      <c r="AD134" s="200"/>
      <c r="AE134" s="200"/>
      <c r="AG134" s="200"/>
      <c r="AH134" s="221"/>
      <c r="AI134" s="200"/>
      <c r="AJ134" s="200"/>
      <c r="AK134" s="200"/>
      <c r="AL134" s="200"/>
      <c r="AM134" s="221"/>
    </row>
    <row r="135" spans="2:39" hidden="1">
      <c r="B135" s="166"/>
      <c r="C135" s="166"/>
      <c r="D135" s="199"/>
      <c r="E135" s="199"/>
      <c r="F135" s="199"/>
      <c r="G135" s="161"/>
      <c r="H135" s="161"/>
      <c r="M135" s="227"/>
      <c r="N135" s="353" t="s">
        <v>0</v>
      </c>
      <c r="O135" s="354" t="s">
        <v>106</v>
      </c>
      <c r="P135" s="265" t="s">
        <v>176</v>
      </c>
      <c r="Q135" s="373" t="s">
        <v>111</v>
      </c>
      <c r="R135" s="353" t="s">
        <v>1</v>
      </c>
      <c r="S135" s="354" t="s">
        <v>106</v>
      </c>
      <c r="T135" s="265" t="s">
        <v>176</v>
      </c>
      <c r="U135" s="355" t="s">
        <v>111</v>
      </c>
      <c r="V135" s="353" t="s">
        <v>2</v>
      </c>
      <c r="W135" s="354" t="s">
        <v>106</v>
      </c>
      <c r="X135" s="265" t="s">
        <v>176</v>
      </c>
      <c r="Y135" s="373" t="s">
        <v>111</v>
      </c>
      <c r="Z135" s="353" t="s">
        <v>33</v>
      </c>
      <c r="AA135" s="354" t="s">
        <v>106</v>
      </c>
      <c r="AB135" s="265" t="s">
        <v>176</v>
      </c>
      <c r="AC135" s="373" t="s">
        <v>111</v>
      </c>
      <c r="AD135" s="353" t="s">
        <v>32</v>
      </c>
      <c r="AE135" s="354" t="s">
        <v>106</v>
      </c>
      <c r="AF135" s="265" t="s">
        <v>176</v>
      </c>
      <c r="AG135" s="373" t="s">
        <v>111</v>
      </c>
      <c r="AH135" s="356" t="s">
        <v>35</v>
      </c>
      <c r="AI135" s="357" t="s">
        <v>107</v>
      </c>
      <c r="AJ135" s="200" t="str">
        <f>"--&gt;"</f>
        <v>--&gt;</v>
      </c>
      <c r="AK135" s="200"/>
      <c r="AL135" s="200"/>
      <c r="AM135" s="221"/>
    </row>
    <row r="136" spans="2:39" hidden="1">
      <c r="B136" s="166"/>
      <c r="C136" s="166"/>
      <c r="D136" s="199"/>
      <c r="E136" s="199"/>
      <c r="F136" s="199"/>
      <c r="G136" s="161"/>
      <c r="H136" s="161"/>
      <c r="M136" s="227" t="s">
        <v>128</v>
      </c>
      <c r="N136" s="227">
        <f>'c5a1'!B80</f>
        <v>0</v>
      </c>
      <c r="O136" s="358">
        <f>'c5a1'!D78</f>
        <v>0.2</v>
      </c>
      <c r="P136" s="222" t="str">
        <f>IF(N136=0,"",N136)</f>
        <v/>
      </c>
      <c r="Q136" s="359" t="str">
        <f t="shared" ref="Q136:Q145" si="12">IF(N136*O136=0,"",N136*O136)</f>
        <v/>
      </c>
      <c r="R136" s="227">
        <f>'c5a1'!E80</f>
        <v>0</v>
      </c>
      <c r="S136" s="358">
        <f>'c5a1'!G78</f>
        <v>0.2</v>
      </c>
      <c r="T136" s="222" t="str">
        <f>IF(R136=0,"",R136)</f>
        <v/>
      </c>
      <c r="U136" s="359" t="str">
        <f t="shared" ref="U136:U144" si="13">IF(R136*S136=0,"",R136*S136)</f>
        <v/>
      </c>
      <c r="V136" s="227">
        <f>'c5a1'!H80</f>
        <v>0</v>
      </c>
      <c r="W136" s="358">
        <f>'c5a1'!J78</f>
        <v>0.2</v>
      </c>
      <c r="X136" s="222" t="str">
        <f>IF(V136=0,"",V136)</f>
        <v/>
      </c>
      <c r="Y136" s="359" t="str">
        <f t="shared" ref="Y136:Y145" si="14">IF(V136*W136=0,"",V136*W136)</f>
        <v/>
      </c>
      <c r="Z136" s="227">
        <f>'c5a1'!K80</f>
        <v>0</v>
      </c>
      <c r="AA136" s="358">
        <f>'c5a1'!M78</f>
        <v>0.2</v>
      </c>
      <c r="AB136" s="222" t="str">
        <f>IF(Z136=0,"",Z136)</f>
        <v/>
      </c>
      <c r="AC136" s="359" t="str">
        <f t="shared" ref="AC136:AC145" si="15">IF(Z136*AA136=0,"",Z136*AA136)</f>
        <v/>
      </c>
      <c r="AD136" s="227">
        <f>'c5a1'!N80</f>
        <v>5</v>
      </c>
      <c r="AE136" s="358">
        <f>'c5a1'!P78</f>
        <v>0.2</v>
      </c>
      <c r="AF136" s="222">
        <f>IF(AD136=0,"",AD136)</f>
        <v>5</v>
      </c>
      <c r="AG136" s="359">
        <f>IF(AD136*AE136=0,"",AD136*AE136)</f>
        <v>1</v>
      </c>
      <c r="AH136" s="356">
        <f>IFERROR(P135*O135+T135*S135+X135*W135+AB135*AA135+AF135*AE135,N136*O136+R136*S136+V136*W136+Z136*AA136+AD136*AE136)</f>
        <v>1</v>
      </c>
      <c r="AI136" s="360">
        <f t="shared" ref="AI136:AI141" si="16">O136+S136+W136+AA136+AE136</f>
        <v>1</v>
      </c>
      <c r="AJ136" s="200">
        <f>'c5a1'!N80</f>
        <v>5</v>
      </c>
      <c r="AK136" s="200">
        <f>'c5a1'!O80</f>
        <v>0</v>
      </c>
      <c r="AL136" s="200">
        <f>'c5a1'!P80</f>
        <v>0</v>
      </c>
      <c r="AM136" s="221">
        <f>'c5a1'!Q80</f>
        <v>1</v>
      </c>
    </row>
    <row r="137" spans="2:39" hidden="1">
      <c r="B137" s="166"/>
      <c r="C137" s="166"/>
      <c r="D137" s="199"/>
      <c r="E137" s="199"/>
      <c r="F137" s="199"/>
      <c r="G137" s="161"/>
      <c r="H137" s="161"/>
      <c r="M137" s="227" t="s">
        <v>129</v>
      </c>
      <c r="N137" s="227">
        <f>'c5a2'!B80</f>
        <v>0</v>
      </c>
      <c r="O137" s="358">
        <f>'c5a2'!D78</f>
        <v>0.2</v>
      </c>
      <c r="P137" s="222" t="str">
        <f t="shared" ref="P137:P145" si="17">IF(N137=0,"",N137)</f>
        <v/>
      </c>
      <c r="Q137" s="359" t="str">
        <f t="shared" si="12"/>
        <v/>
      </c>
      <c r="R137" s="227">
        <f>'c5a2'!E80</f>
        <v>0</v>
      </c>
      <c r="S137" s="358">
        <f>'c5a2'!G78</f>
        <v>0.2</v>
      </c>
      <c r="T137" s="222" t="str">
        <f t="shared" ref="T137:T145" si="18">IF(R137=0,"",R137)</f>
        <v/>
      </c>
      <c r="U137" s="359" t="str">
        <f t="shared" si="13"/>
        <v/>
      </c>
      <c r="V137" s="227">
        <f>'c5a2'!H80</f>
        <v>0</v>
      </c>
      <c r="W137" s="358">
        <f>'c5a2'!J78</f>
        <v>0.2</v>
      </c>
      <c r="X137" s="222" t="str">
        <f t="shared" ref="X137:X145" si="19">IF(V137=0,"",V137)</f>
        <v/>
      </c>
      <c r="Y137" s="359" t="str">
        <f t="shared" si="14"/>
        <v/>
      </c>
      <c r="Z137" s="227">
        <f>'c5a2'!K80</f>
        <v>0</v>
      </c>
      <c r="AA137" s="358">
        <f>'c5a2'!M78</f>
        <v>0.2</v>
      </c>
      <c r="AB137" s="222" t="str">
        <f t="shared" ref="AB137:AB145" si="20">IF(Z137=0,"",Z137)</f>
        <v/>
      </c>
      <c r="AC137" s="359" t="str">
        <f t="shared" si="15"/>
        <v/>
      </c>
      <c r="AD137" s="227">
        <f>'c5a2'!N80</f>
        <v>5</v>
      </c>
      <c r="AE137" s="358">
        <f>'c5a2'!P78</f>
        <v>0.2</v>
      </c>
      <c r="AF137" s="222">
        <f t="shared" ref="AF137:AF145" si="21">IF(AD137=0,"",AD137)</f>
        <v>5</v>
      </c>
      <c r="AG137" s="359">
        <f t="shared" ref="AG137:AG145" si="22">IF(AD137*AE137=0,"",AD137*AE137)</f>
        <v>1</v>
      </c>
      <c r="AH137" s="356" t="e">
        <f>IFERROR(P136*O136+T136*S136+X136*W136+AB136*AA136+AF136*AE136,P137*O137+T137*S137+X137*W137+AB137*AA137+AF137*AE137)</f>
        <v>#VALUE!</v>
      </c>
      <c r="AI137" s="360">
        <f t="shared" si="16"/>
        <v>1</v>
      </c>
      <c r="AJ137" s="200">
        <f>'c5a2'!N80</f>
        <v>5</v>
      </c>
      <c r="AK137" s="200">
        <f>'c5a2'!O80</f>
        <v>0</v>
      </c>
      <c r="AL137" s="200">
        <f>'c5a2'!P80</f>
        <v>0</v>
      </c>
      <c r="AM137" s="221">
        <f>'c5a2'!Q80</f>
        <v>1</v>
      </c>
    </row>
    <row r="138" spans="2:39" hidden="1">
      <c r="B138" s="166"/>
      <c r="C138" s="166"/>
      <c r="D138" s="199"/>
      <c r="E138" s="199"/>
      <c r="F138" s="199"/>
      <c r="G138" s="161"/>
      <c r="H138" s="161"/>
      <c r="M138" s="227" t="s">
        <v>130</v>
      </c>
      <c r="N138" s="227">
        <f>'c5a3'!B80</f>
        <v>0</v>
      </c>
      <c r="O138" s="358">
        <f>'c5a3'!D78</f>
        <v>0.2</v>
      </c>
      <c r="P138" s="222" t="str">
        <f t="shared" si="17"/>
        <v/>
      </c>
      <c r="Q138" s="359" t="str">
        <f t="shared" si="12"/>
        <v/>
      </c>
      <c r="R138" s="227">
        <f>'c5a3'!E80</f>
        <v>0</v>
      </c>
      <c r="S138" s="358">
        <f>'c1a3'!G78</f>
        <v>0.2</v>
      </c>
      <c r="T138" s="222" t="str">
        <f t="shared" si="18"/>
        <v/>
      </c>
      <c r="U138" s="359" t="str">
        <f t="shared" si="13"/>
        <v/>
      </c>
      <c r="V138" s="227">
        <f>'c5a3'!H80</f>
        <v>0</v>
      </c>
      <c r="W138" s="358">
        <f>'c5a3'!J78</f>
        <v>0.2</v>
      </c>
      <c r="X138" s="222" t="str">
        <f t="shared" si="19"/>
        <v/>
      </c>
      <c r="Y138" s="359" t="str">
        <f t="shared" si="14"/>
        <v/>
      </c>
      <c r="Z138" s="227">
        <f>'c5a3'!K80</f>
        <v>0</v>
      </c>
      <c r="AA138" s="358">
        <f>'c5a3'!M78</f>
        <v>0.2</v>
      </c>
      <c r="AB138" s="222" t="str">
        <f t="shared" si="20"/>
        <v/>
      </c>
      <c r="AC138" s="359" t="str">
        <f t="shared" si="15"/>
        <v/>
      </c>
      <c r="AD138" s="227">
        <f>'c5a3'!N80</f>
        <v>5</v>
      </c>
      <c r="AE138" s="358">
        <f>'c5a3'!P78</f>
        <v>0.2</v>
      </c>
      <c r="AF138" s="222">
        <f t="shared" si="21"/>
        <v>5</v>
      </c>
      <c r="AG138" s="359">
        <f t="shared" si="22"/>
        <v>1</v>
      </c>
      <c r="AH138" s="356">
        <f>IFERROR(P137*O137+T137*S137+X137*W137+AB137*AA137+AF137*AE137,N138*O138+R138*S138+V138*W138+Z138*AA138+AD138*AE138)</f>
        <v>1</v>
      </c>
      <c r="AI138" s="360">
        <f t="shared" si="16"/>
        <v>1</v>
      </c>
      <c r="AJ138" s="200">
        <f>'c5a3'!N80</f>
        <v>5</v>
      </c>
      <c r="AK138" s="200">
        <f>'c5a3'!O80</f>
        <v>0</v>
      </c>
      <c r="AL138" s="200">
        <f>'c5a3'!P80</f>
        <v>0</v>
      </c>
      <c r="AM138" s="221">
        <f>'c5a3'!Q80</f>
        <v>1</v>
      </c>
    </row>
    <row r="139" spans="2:39" hidden="1">
      <c r="B139" s="166"/>
      <c r="C139" s="166"/>
      <c r="D139" s="199"/>
      <c r="E139" s="199"/>
      <c r="F139" s="199"/>
      <c r="G139" s="161"/>
      <c r="H139" s="161"/>
      <c r="M139" s="227" t="s">
        <v>131</v>
      </c>
      <c r="N139" s="227">
        <f>'c5a4'!B80</f>
        <v>0</v>
      </c>
      <c r="O139" s="358">
        <f>'c5a4'!D78</f>
        <v>0.2</v>
      </c>
      <c r="P139" s="222" t="str">
        <f t="shared" si="17"/>
        <v/>
      </c>
      <c r="Q139" s="359" t="str">
        <f>IF(N139*O139=0,"",N139*O139)</f>
        <v/>
      </c>
      <c r="R139" s="227">
        <f>'c5a4'!E80</f>
        <v>0</v>
      </c>
      <c r="S139" s="358">
        <f>'c5a4'!G78</f>
        <v>0.2</v>
      </c>
      <c r="T139" s="222" t="str">
        <f t="shared" si="18"/>
        <v/>
      </c>
      <c r="U139" s="359" t="str">
        <f t="shared" si="13"/>
        <v/>
      </c>
      <c r="V139" s="227">
        <f>'c5a4'!H80</f>
        <v>0</v>
      </c>
      <c r="W139" s="358">
        <f>'c5a4'!J78</f>
        <v>0.2</v>
      </c>
      <c r="X139" s="222" t="str">
        <f t="shared" si="19"/>
        <v/>
      </c>
      <c r="Y139" s="359" t="str">
        <f t="shared" si="14"/>
        <v/>
      </c>
      <c r="Z139" s="227">
        <f>'c5a4'!K80</f>
        <v>0</v>
      </c>
      <c r="AA139" s="358">
        <f>'c5a4'!M78</f>
        <v>0.2</v>
      </c>
      <c r="AB139" s="222" t="str">
        <f t="shared" si="20"/>
        <v/>
      </c>
      <c r="AC139" s="359" t="str">
        <f t="shared" si="15"/>
        <v/>
      </c>
      <c r="AD139" s="227">
        <f>'c5a4'!N80</f>
        <v>5</v>
      </c>
      <c r="AE139" s="358">
        <f>'c5a4'!P78</f>
        <v>0.2</v>
      </c>
      <c r="AF139" s="222">
        <f t="shared" si="21"/>
        <v>5</v>
      </c>
      <c r="AG139" s="359">
        <f t="shared" si="22"/>
        <v>1</v>
      </c>
      <c r="AH139" s="356">
        <f t="shared" ref="AH139:AH145" si="23">IFERROR(P138*O138+T138*S138+X138*W138+AB138*AA138+AF138*AE138,N139*O139+R139*S139+V139*W139+Z139*AA139+AD139*AE139)</f>
        <v>1</v>
      </c>
      <c r="AI139" s="360">
        <f t="shared" si="16"/>
        <v>1</v>
      </c>
      <c r="AJ139" s="234">
        <f>'c5a4'!N80</f>
        <v>5</v>
      </c>
      <c r="AK139" s="234">
        <f>'c5a4'!O80</f>
        <v>0</v>
      </c>
      <c r="AL139" s="234">
        <f>'c5a4'!P80</f>
        <v>0</v>
      </c>
      <c r="AM139" s="233">
        <f>'c5a4'!Q80</f>
        <v>1</v>
      </c>
    </row>
    <row r="140" spans="2:39" hidden="1">
      <c r="B140" s="166"/>
      <c r="C140" s="166"/>
      <c r="D140" s="199"/>
      <c r="E140" s="199"/>
      <c r="F140" s="199"/>
      <c r="G140" s="161"/>
      <c r="H140" s="161"/>
      <c r="M140" s="227" t="s">
        <v>132</v>
      </c>
      <c r="N140" s="227">
        <f>'c5a5'!B80</f>
        <v>0</v>
      </c>
      <c r="O140" s="358">
        <f>'c5a5'!D78</f>
        <v>0.2</v>
      </c>
      <c r="P140" s="222" t="str">
        <f t="shared" si="17"/>
        <v/>
      </c>
      <c r="Q140" s="359" t="str">
        <f t="shared" si="12"/>
        <v/>
      </c>
      <c r="R140" s="227">
        <f>'c5a5'!E80</f>
        <v>0</v>
      </c>
      <c r="S140" s="358">
        <f>'c5a5'!G78</f>
        <v>0.2</v>
      </c>
      <c r="T140" s="222" t="str">
        <f t="shared" si="18"/>
        <v/>
      </c>
      <c r="U140" s="359" t="str">
        <f t="shared" si="13"/>
        <v/>
      </c>
      <c r="V140" s="227">
        <f>'c5a5'!H80</f>
        <v>0</v>
      </c>
      <c r="W140" s="358">
        <f>'c5a5'!J78</f>
        <v>0.2</v>
      </c>
      <c r="X140" s="222" t="str">
        <f t="shared" si="19"/>
        <v/>
      </c>
      <c r="Y140" s="359" t="str">
        <f t="shared" si="14"/>
        <v/>
      </c>
      <c r="Z140" s="227">
        <f>'c5a5'!K80</f>
        <v>0</v>
      </c>
      <c r="AA140" s="358">
        <f>'c5a5'!M78</f>
        <v>0.2</v>
      </c>
      <c r="AB140" s="222" t="str">
        <f t="shared" si="20"/>
        <v/>
      </c>
      <c r="AC140" s="359" t="str">
        <f t="shared" si="15"/>
        <v/>
      </c>
      <c r="AD140" s="227">
        <f>'c5a5'!N80</f>
        <v>5</v>
      </c>
      <c r="AE140" s="358">
        <f>'c5a5'!P78</f>
        <v>0.2</v>
      </c>
      <c r="AF140" s="222">
        <f t="shared" si="21"/>
        <v>5</v>
      </c>
      <c r="AG140" s="359">
        <f t="shared" si="22"/>
        <v>1</v>
      </c>
      <c r="AH140" s="356">
        <f t="shared" si="23"/>
        <v>1</v>
      </c>
      <c r="AI140" s="360">
        <f t="shared" si="16"/>
        <v>1</v>
      </c>
      <c r="AJ140" s="234">
        <f>'c5a5'!N80</f>
        <v>5</v>
      </c>
      <c r="AK140" s="234">
        <f>'c5a5'!O80</f>
        <v>0</v>
      </c>
      <c r="AL140" s="234">
        <f>'c5a5'!P80</f>
        <v>0</v>
      </c>
      <c r="AM140" s="233">
        <f>'c5a5'!Q80</f>
        <v>1</v>
      </c>
    </row>
    <row r="141" spans="2:39" hidden="1">
      <c r="B141" s="166"/>
      <c r="C141" s="166"/>
      <c r="D141" s="199"/>
      <c r="E141" s="199"/>
      <c r="F141" s="199"/>
      <c r="G141" s="161"/>
      <c r="H141" s="161"/>
      <c r="M141" s="227" t="s">
        <v>133</v>
      </c>
      <c r="N141" s="227">
        <f>'c5a6'!B80</f>
        <v>0</v>
      </c>
      <c r="O141" s="358">
        <f>'c5a6'!D78</f>
        <v>0.2</v>
      </c>
      <c r="P141" s="222" t="str">
        <f t="shared" si="17"/>
        <v/>
      </c>
      <c r="Q141" s="359" t="str">
        <f t="shared" si="12"/>
        <v/>
      </c>
      <c r="R141" s="227">
        <f>'c5a6'!E80</f>
        <v>0</v>
      </c>
      <c r="S141" s="358">
        <f>'c5a6'!G78</f>
        <v>0.2</v>
      </c>
      <c r="T141" s="222" t="str">
        <f t="shared" si="18"/>
        <v/>
      </c>
      <c r="U141" s="359" t="str">
        <f t="shared" si="13"/>
        <v/>
      </c>
      <c r="V141" s="227">
        <f>'c5a6'!H80</f>
        <v>0</v>
      </c>
      <c r="W141" s="358">
        <f>'c5a6'!J78</f>
        <v>0.2</v>
      </c>
      <c r="X141" s="222" t="str">
        <f t="shared" si="19"/>
        <v/>
      </c>
      <c r="Y141" s="359" t="str">
        <f t="shared" si="14"/>
        <v/>
      </c>
      <c r="Z141" s="227">
        <f>'c5a6'!K80</f>
        <v>0</v>
      </c>
      <c r="AA141" s="358">
        <f>'c5a6'!M78</f>
        <v>0.2</v>
      </c>
      <c r="AB141" s="222" t="str">
        <f t="shared" si="20"/>
        <v/>
      </c>
      <c r="AC141" s="359" t="str">
        <f t="shared" si="15"/>
        <v/>
      </c>
      <c r="AD141" s="227">
        <f>'c5a6'!N80</f>
        <v>5</v>
      </c>
      <c r="AE141" s="358">
        <f>'c5a6'!P78</f>
        <v>0.2</v>
      </c>
      <c r="AF141" s="222">
        <f t="shared" si="21"/>
        <v>5</v>
      </c>
      <c r="AG141" s="359">
        <f t="shared" si="22"/>
        <v>1</v>
      </c>
      <c r="AH141" s="356">
        <f t="shared" si="23"/>
        <v>1</v>
      </c>
      <c r="AI141" s="360">
        <f t="shared" si="16"/>
        <v>1</v>
      </c>
      <c r="AJ141" s="234">
        <f>'c5a6'!N80</f>
        <v>5</v>
      </c>
      <c r="AK141" s="234">
        <f>'c5a6'!O80</f>
        <v>0</v>
      </c>
      <c r="AL141" s="234">
        <f>'c5a6'!P80</f>
        <v>0</v>
      </c>
      <c r="AM141" s="233">
        <f>'c5a6'!Q80</f>
        <v>1</v>
      </c>
    </row>
    <row r="142" spans="2:39" hidden="1">
      <c r="B142" s="166"/>
      <c r="C142" s="166"/>
      <c r="D142" s="199"/>
      <c r="E142" s="199"/>
      <c r="F142" s="199"/>
      <c r="G142" s="161"/>
      <c r="H142" s="161"/>
      <c r="M142" s="227" t="s">
        <v>134</v>
      </c>
      <c r="N142" s="227">
        <f>'c5a7'!B80</f>
        <v>0</v>
      </c>
      <c r="O142" s="358">
        <f>'c5a7'!D78</f>
        <v>0.2</v>
      </c>
      <c r="P142" s="222" t="str">
        <f t="shared" si="17"/>
        <v/>
      </c>
      <c r="Q142" s="359" t="str">
        <f t="shared" si="12"/>
        <v/>
      </c>
      <c r="R142" s="227">
        <f>'c5a7'!E80</f>
        <v>0</v>
      </c>
      <c r="S142" s="358">
        <f>'c5a7'!G78</f>
        <v>0.2</v>
      </c>
      <c r="T142" s="222" t="str">
        <f t="shared" si="18"/>
        <v/>
      </c>
      <c r="U142" s="359" t="str">
        <f t="shared" si="13"/>
        <v/>
      </c>
      <c r="V142" s="227">
        <f>'c5a7'!H80</f>
        <v>0</v>
      </c>
      <c r="W142" s="358">
        <f>'c5a7'!J78</f>
        <v>0.2</v>
      </c>
      <c r="X142" s="222" t="str">
        <f t="shared" si="19"/>
        <v/>
      </c>
      <c r="Y142" s="359" t="str">
        <f t="shared" si="14"/>
        <v/>
      </c>
      <c r="Z142" s="227">
        <f>'c5a7'!K80</f>
        <v>0</v>
      </c>
      <c r="AA142" s="358">
        <f>'c5a7'!M78</f>
        <v>0.2</v>
      </c>
      <c r="AB142" s="222" t="str">
        <f t="shared" si="20"/>
        <v/>
      </c>
      <c r="AC142" s="359" t="str">
        <f t="shared" si="15"/>
        <v/>
      </c>
      <c r="AD142" s="227">
        <f>'c5a7'!N80</f>
        <v>5</v>
      </c>
      <c r="AE142" s="358">
        <f>'c5a7'!P78</f>
        <v>0.2</v>
      </c>
      <c r="AF142" s="222">
        <f t="shared" si="21"/>
        <v>5</v>
      </c>
      <c r="AG142" s="359">
        <f t="shared" si="22"/>
        <v>1</v>
      </c>
      <c r="AH142" s="356">
        <f t="shared" si="23"/>
        <v>1</v>
      </c>
      <c r="AI142" s="360">
        <f t="shared" ref="AI142:AI145" si="24">O142+S142+W142+AA142+AE142</f>
        <v>1</v>
      </c>
      <c r="AJ142" s="234">
        <f>'c5a7'!N80</f>
        <v>5</v>
      </c>
      <c r="AK142" s="234">
        <f>'c5a7'!O80</f>
        <v>0</v>
      </c>
      <c r="AL142" s="234">
        <f>'c5a7'!P80</f>
        <v>0</v>
      </c>
      <c r="AM142" s="233">
        <f>'c5a7'!Q80</f>
        <v>1</v>
      </c>
    </row>
    <row r="143" spans="2:39" hidden="1">
      <c r="B143" s="166"/>
      <c r="C143" s="166"/>
      <c r="D143" s="199"/>
      <c r="E143" s="199"/>
      <c r="F143" s="199"/>
      <c r="G143" s="161"/>
      <c r="H143" s="161"/>
      <c r="M143" s="227" t="s">
        <v>135</v>
      </c>
      <c r="N143" s="227">
        <f>'c5a8'!B80</f>
        <v>0</v>
      </c>
      <c r="O143" s="358">
        <f>'c5a8'!D78</f>
        <v>0.2</v>
      </c>
      <c r="P143" s="222" t="str">
        <f t="shared" si="17"/>
        <v/>
      </c>
      <c r="Q143" s="359" t="str">
        <f t="shared" si="12"/>
        <v/>
      </c>
      <c r="R143" s="227">
        <f>'c5a8'!E80</f>
        <v>0</v>
      </c>
      <c r="S143" s="358">
        <f>'c5a8'!G78</f>
        <v>0.2</v>
      </c>
      <c r="T143" s="222" t="str">
        <f t="shared" si="18"/>
        <v/>
      </c>
      <c r="U143" s="359" t="str">
        <f t="shared" si="13"/>
        <v/>
      </c>
      <c r="V143" s="227">
        <f>'c5a8'!H80</f>
        <v>0</v>
      </c>
      <c r="W143" s="358">
        <f>'c5a8'!J78</f>
        <v>0.2</v>
      </c>
      <c r="X143" s="222" t="str">
        <f t="shared" si="19"/>
        <v/>
      </c>
      <c r="Y143" s="359" t="str">
        <f t="shared" si="14"/>
        <v/>
      </c>
      <c r="Z143" s="227">
        <f>'c5a8'!K80</f>
        <v>0</v>
      </c>
      <c r="AA143" s="358">
        <f>'c5a8'!M78</f>
        <v>0.2</v>
      </c>
      <c r="AB143" s="222" t="str">
        <f t="shared" si="20"/>
        <v/>
      </c>
      <c r="AC143" s="359" t="str">
        <f t="shared" si="15"/>
        <v/>
      </c>
      <c r="AD143" s="227">
        <f>'c5a8'!N80</f>
        <v>5</v>
      </c>
      <c r="AE143" s="358">
        <f>'c5a8'!P78</f>
        <v>0.2</v>
      </c>
      <c r="AF143" s="222">
        <f t="shared" si="21"/>
        <v>5</v>
      </c>
      <c r="AG143" s="359">
        <f t="shared" si="22"/>
        <v>1</v>
      </c>
      <c r="AH143" s="356">
        <f t="shared" si="23"/>
        <v>1</v>
      </c>
      <c r="AI143" s="360">
        <f t="shared" si="24"/>
        <v>1</v>
      </c>
      <c r="AJ143" s="234">
        <f>'c5a8'!N80</f>
        <v>5</v>
      </c>
      <c r="AK143" s="234">
        <f>'c5a8'!O80</f>
        <v>0</v>
      </c>
      <c r="AL143" s="234">
        <f>'c5a8'!P80</f>
        <v>0</v>
      </c>
      <c r="AM143" s="233">
        <f>'c5a8'!Q80</f>
        <v>1</v>
      </c>
    </row>
    <row r="144" spans="2:39" hidden="1">
      <c r="B144" s="166"/>
      <c r="C144" s="166"/>
      <c r="D144" s="199"/>
      <c r="E144" s="199"/>
      <c r="F144" s="199"/>
      <c r="G144" s="161"/>
      <c r="H144" s="161"/>
      <c r="M144" s="227" t="s">
        <v>136</v>
      </c>
      <c r="N144" s="227">
        <f>'c5a9'!B80</f>
        <v>0</v>
      </c>
      <c r="O144" s="358">
        <f>'c5a9'!D78</f>
        <v>0.2</v>
      </c>
      <c r="P144" s="222" t="str">
        <f t="shared" si="17"/>
        <v/>
      </c>
      <c r="Q144" s="359" t="str">
        <f t="shared" si="12"/>
        <v/>
      </c>
      <c r="R144" s="227">
        <f>'c5a9'!E80</f>
        <v>0</v>
      </c>
      <c r="S144" s="358">
        <f>'c5a9'!G78</f>
        <v>0.2</v>
      </c>
      <c r="T144" s="222" t="str">
        <f t="shared" si="18"/>
        <v/>
      </c>
      <c r="U144" s="359" t="str">
        <f t="shared" si="13"/>
        <v/>
      </c>
      <c r="V144" s="227">
        <f>'c5a9'!H80</f>
        <v>0</v>
      </c>
      <c r="W144" s="358">
        <f>'c5a9'!J78</f>
        <v>0.2</v>
      </c>
      <c r="X144" s="222" t="str">
        <f t="shared" si="19"/>
        <v/>
      </c>
      <c r="Y144" s="359" t="str">
        <f t="shared" si="14"/>
        <v/>
      </c>
      <c r="Z144" s="227">
        <f>'c5a9'!K80</f>
        <v>0</v>
      </c>
      <c r="AA144" s="358">
        <f>'c5a9'!M78</f>
        <v>0.2</v>
      </c>
      <c r="AB144" s="222" t="str">
        <f t="shared" si="20"/>
        <v/>
      </c>
      <c r="AC144" s="359" t="str">
        <f t="shared" si="15"/>
        <v/>
      </c>
      <c r="AD144" s="227">
        <f>'c5a9'!N80</f>
        <v>5</v>
      </c>
      <c r="AE144" s="358">
        <f>'c5a9'!P78</f>
        <v>0.2</v>
      </c>
      <c r="AF144" s="222">
        <f t="shared" si="21"/>
        <v>5</v>
      </c>
      <c r="AG144" s="359">
        <f t="shared" si="22"/>
        <v>1</v>
      </c>
      <c r="AH144" s="356">
        <f t="shared" si="23"/>
        <v>1</v>
      </c>
      <c r="AI144" s="360">
        <f t="shared" si="24"/>
        <v>1</v>
      </c>
      <c r="AJ144" s="234">
        <f>'c5a9'!N80</f>
        <v>5</v>
      </c>
      <c r="AK144" s="234">
        <f>'c5a9'!O80</f>
        <v>0</v>
      </c>
      <c r="AL144" s="234">
        <f>'c5a9'!P80</f>
        <v>0</v>
      </c>
      <c r="AM144" s="233">
        <f>'c5a9'!Q80</f>
        <v>1</v>
      </c>
    </row>
    <row r="145" spans="2:39" hidden="1">
      <c r="B145" s="166"/>
      <c r="C145" s="166"/>
      <c r="D145" s="199"/>
      <c r="E145" s="199"/>
      <c r="F145" s="199"/>
      <c r="G145" s="161"/>
      <c r="H145" s="161"/>
      <c r="M145" s="227" t="s">
        <v>137</v>
      </c>
      <c r="N145" s="227">
        <f>'c5a10'!B80</f>
        <v>0</v>
      </c>
      <c r="O145" s="358">
        <f>'c5a10'!D78</f>
        <v>0.2</v>
      </c>
      <c r="P145" s="222" t="str">
        <f t="shared" si="17"/>
        <v/>
      </c>
      <c r="Q145" s="359" t="str">
        <f t="shared" si="12"/>
        <v/>
      </c>
      <c r="R145" s="227">
        <f>'c1a10'!E80</f>
        <v>0</v>
      </c>
      <c r="S145" s="358">
        <f>'c5a10'!G78</f>
        <v>0.2</v>
      </c>
      <c r="T145" s="222" t="str">
        <f t="shared" si="18"/>
        <v/>
      </c>
      <c r="U145" s="359" t="str">
        <f>IF(R145*S145=0,"",R145*S145)</f>
        <v/>
      </c>
      <c r="V145" s="227">
        <f>'c5a10'!H80</f>
        <v>0</v>
      </c>
      <c r="W145" s="358">
        <f>'c5a10'!J78</f>
        <v>0.2</v>
      </c>
      <c r="X145" s="222" t="str">
        <f t="shared" si="19"/>
        <v/>
      </c>
      <c r="Y145" s="359" t="str">
        <f t="shared" si="14"/>
        <v/>
      </c>
      <c r="Z145" s="227">
        <f>'c5a10'!K80</f>
        <v>0</v>
      </c>
      <c r="AA145" s="358">
        <f>'c5a10'!M78</f>
        <v>0.2</v>
      </c>
      <c r="AB145" s="222" t="str">
        <f t="shared" si="20"/>
        <v/>
      </c>
      <c r="AC145" s="359" t="str">
        <f t="shared" si="15"/>
        <v/>
      </c>
      <c r="AD145" s="227">
        <f>'c5a10'!N80</f>
        <v>5</v>
      </c>
      <c r="AE145" s="358">
        <f>'c5a10'!P78</f>
        <v>0.2</v>
      </c>
      <c r="AF145" s="222">
        <f t="shared" si="21"/>
        <v>5</v>
      </c>
      <c r="AG145" s="359">
        <f t="shared" si="22"/>
        <v>1</v>
      </c>
      <c r="AH145" s="356">
        <f t="shared" si="23"/>
        <v>1</v>
      </c>
      <c r="AI145" s="360">
        <f t="shared" si="24"/>
        <v>1</v>
      </c>
      <c r="AJ145" s="234">
        <f>'c5a10'!N80</f>
        <v>5</v>
      </c>
      <c r="AK145" s="234">
        <f>'c5a10'!O80</f>
        <v>0</v>
      </c>
      <c r="AL145" s="234">
        <f>'c5a10'!P80</f>
        <v>0</v>
      </c>
      <c r="AM145" s="233">
        <f>'c5a10'!Q80</f>
        <v>1</v>
      </c>
    </row>
    <row r="146" spans="2:39" ht="13" hidden="1" thickBot="1">
      <c r="B146" s="166"/>
      <c r="C146" s="166"/>
      <c r="D146" s="199"/>
      <c r="E146" s="199"/>
      <c r="F146" s="199"/>
      <c r="G146" s="161"/>
      <c r="H146" s="161"/>
      <c r="M146" s="227" t="s">
        <v>175</v>
      </c>
      <c r="N146" s="361">
        <f>(N136*O136+N137*O137+N138*O138+N139*O139+N140*O140+N141*O141+N142*O142+N143*O143+N144*O144+N145*O145)/SUM(O136:O145)</f>
        <v>0</v>
      </c>
      <c r="O146" s="362">
        <f>AVERAGE(O136:O145)</f>
        <v>0.19999999999999998</v>
      </c>
      <c r="P146" s="363" t="e">
        <f>AVERAGE(P136:P145)</f>
        <v>#DIV/0!</v>
      </c>
      <c r="Q146" s="364" t="e">
        <f>AVERAGE(Q136:Q145)</f>
        <v>#DIV/0!</v>
      </c>
      <c r="R146" s="365">
        <f>(R136*S136+R137*S137+R138*S138+R139*S139+R140*S140+R141*S141+R142*S142+R143*S143+R144*S144+R145*S145)/SUM(S136:S145)</f>
        <v>0</v>
      </c>
      <c r="S146" s="366">
        <f>AVERAGE(S136:S145)</f>
        <v>0.19999999999999998</v>
      </c>
      <c r="T146" s="366" t="e">
        <f>AVERAGE(T136:T145)</f>
        <v>#DIV/0!</v>
      </c>
      <c r="U146" s="367" t="e">
        <f>AVERAGE(U136:U145)</f>
        <v>#DIV/0!</v>
      </c>
      <c r="V146" s="365">
        <f>(V136*W136+V137*W137+V138*W138+V139*W139+V140*W140+V141*W141+V142*W142+V143*W143+V144*W144+V145*W145)/SUM(W136:W145)</f>
        <v>0</v>
      </c>
      <c r="W146" s="366">
        <f>AVERAGE(W136:W145)</f>
        <v>0.19999999999999998</v>
      </c>
      <c r="X146" s="366" t="e">
        <f>AVERAGE(X136:X145)</f>
        <v>#DIV/0!</v>
      </c>
      <c r="Y146" s="367" t="e">
        <f>AVERAGE(Y136:Y145)</f>
        <v>#DIV/0!</v>
      </c>
      <c r="Z146" s="365">
        <f>(Z136*AA136+Z137*AA137+Z138*AA138+Z139*AA139+Z140*AA140+Z141*AA141+Z142*AA142+Z143*AA143+Z144*AA144+Z145*AA145)/SUM(AA136:AA145)</f>
        <v>0</v>
      </c>
      <c r="AA146" s="366">
        <f>AVERAGE(AA136:AA145)</f>
        <v>0.19999999999999998</v>
      </c>
      <c r="AB146" s="366" t="e">
        <f>AVERAGE(AB136:AB145)</f>
        <v>#DIV/0!</v>
      </c>
      <c r="AC146" s="367" t="e">
        <f>AVERAGE(AC136:AC145)</f>
        <v>#DIV/0!</v>
      </c>
      <c r="AD146" s="365">
        <f>(AD136*AE136+AD137*AE137+AD138*AE138+AD139*AE139+AD140*AE140+AD141*AE141+AD142*AE142+AD143*AE143+AD144*AE144+AD145*AE145)/SUM(AE136:AE145)</f>
        <v>5.0000000000000009</v>
      </c>
      <c r="AE146" s="366">
        <f>AVERAGE(AE136:AE145)</f>
        <v>0.19999999999999998</v>
      </c>
      <c r="AF146" s="366">
        <f>AVERAGE(AF136:AF145)</f>
        <v>5</v>
      </c>
      <c r="AG146" s="367">
        <f>AVERAGE(AG136:AG145)</f>
        <v>1</v>
      </c>
      <c r="AH146" s="346"/>
      <c r="AI146" s="356" t="e">
        <f>(AH136*AI136+AH137*AI137+AH138*AI138+AH139*AI139+AH140*AI140+AH141*AI141+AH142*AI142+AH143*AI143+AH144*AI144+AH145*AI145)/SUM(AI136:AI145)</f>
        <v>#VALUE!</v>
      </c>
      <c r="AJ146" s="234"/>
      <c r="AK146" s="234"/>
      <c r="AL146" s="234"/>
      <c r="AM146" s="233"/>
    </row>
    <row r="147" spans="2:39" hidden="1">
      <c r="B147" s="166"/>
      <c r="C147" s="166"/>
      <c r="D147" s="199"/>
      <c r="E147" s="199"/>
      <c r="F147" s="199"/>
      <c r="G147" s="161"/>
      <c r="H147" s="161"/>
      <c r="M147" s="227"/>
      <c r="N147" s="222"/>
      <c r="O147" s="358"/>
      <c r="Q147" s="358"/>
      <c r="R147" s="222"/>
      <c r="S147" s="358"/>
      <c r="U147" s="200"/>
      <c r="V147" s="222"/>
      <c r="W147" s="358"/>
      <c r="Y147" s="200"/>
      <c r="Z147" s="222"/>
      <c r="AA147" s="358"/>
      <c r="AC147" s="200"/>
      <c r="AD147" s="222"/>
      <c r="AE147" s="358"/>
      <c r="AG147" s="200"/>
      <c r="AH147" s="356">
        <f>N146*O146+R146*S146+V146*W146+Z146*AA146+AD146*AE146</f>
        <v>1</v>
      </c>
      <c r="AI147" s="360"/>
      <c r="AJ147" s="234"/>
      <c r="AK147" s="234"/>
      <c r="AL147" s="234"/>
      <c r="AM147" s="233">
        <f>'c1a1'!R78</f>
        <v>0</v>
      </c>
    </row>
    <row r="148" spans="2:39" ht="13" hidden="1" thickBot="1">
      <c r="B148" s="166"/>
      <c r="C148" s="166"/>
      <c r="D148" s="199"/>
      <c r="E148" s="199"/>
      <c r="F148" s="199"/>
      <c r="G148" s="161"/>
      <c r="H148" s="161"/>
      <c r="M148" s="235"/>
      <c r="N148" s="237"/>
      <c r="O148" s="236"/>
      <c r="Q148" s="236"/>
      <c r="R148" s="237"/>
      <c r="S148" s="236"/>
      <c r="U148" s="230"/>
      <c r="V148" s="237"/>
      <c r="W148" s="236"/>
      <c r="Y148" s="230"/>
      <c r="Z148" s="237"/>
      <c r="AA148" s="236"/>
      <c r="AC148" s="230"/>
      <c r="AD148" s="237"/>
      <c r="AE148" s="236"/>
      <c r="AG148" s="230"/>
      <c r="AH148" s="368"/>
      <c r="AI148" s="369" t="e">
        <f>IF(AI146=AH147,"","ERRO!")</f>
        <v>#VALUE!</v>
      </c>
      <c r="AJ148" s="239"/>
      <c r="AK148" s="239"/>
      <c r="AL148" s="239"/>
      <c r="AM148" s="238"/>
    </row>
    <row r="149" spans="2:39" ht="13" hidden="1" thickBot="1">
      <c r="B149" s="166"/>
      <c r="C149" s="166"/>
      <c r="D149" s="199"/>
      <c r="E149" s="199"/>
      <c r="F149" s="199"/>
      <c r="G149" s="161"/>
      <c r="H149" s="161"/>
      <c r="M149" s="235"/>
      <c r="N149" s="237" t="str">
        <f>"--&gt;"</f>
        <v>--&gt;</v>
      </c>
      <c r="O149" s="236"/>
      <c r="Q149" s="236"/>
      <c r="R149" s="237"/>
      <c r="S149" s="236"/>
      <c r="U149" s="230"/>
      <c r="V149" s="237"/>
      <c r="W149" s="236"/>
      <c r="Y149" s="230"/>
      <c r="Z149" s="237"/>
      <c r="AA149" s="236"/>
      <c r="AC149" s="230"/>
      <c r="AD149" s="237"/>
      <c r="AE149" s="236"/>
      <c r="AG149" s="230"/>
      <c r="AH149" s="240"/>
      <c r="AI149" s="230"/>
      <c r="AJ149" s="230"/>
      <c r="AK149" s="230"/>
      <c r="AL149" s="230"/>
      <c r="AM149" s="231"/>
    </row>
    <row r="150" spans="2:39" hidden="1">
      <c r="B150" s="166"/>
      <c r="C150" s="166"/>
      <c r="D150" s="199"/>
      <c r="E150" s="199"/>
      <c r="F150" s="199"/>
      <c r="G150" s="161"/>
      <c r="H150" s="161"/>
      <c r="M150" s="199" t="s">
        <v>115</v>
      </c>
      <c r="AH150" s="241"/>
      <c r="AM150" s="242"/>
    </row>
    <row r="151" spans="2:39" hidden="1">
      <c r="B151" s="166"/>
      <c r="C151" s="166"/>
      <c r="D151" s="199"/>
      <c r="E151" s="199"/>
      <c r="F151" s="199"/>
      <c r="G151" s="161"/>
      <c r="H151" s="161"/>
      <c r="M151" s="243" t="s">
        <v>91</v>
      </c>
      <c r="N151" s="222" t="s">
        <v>92</v>
      </c>
      <c r="O151" s="243" t="s">
        <v>93</v>
      </c>
      <c r="Q151" s="243"/>
      <c r="R151" s="243" t="s">
        <v>94</v>
      </c>
      <c r="S151" s="243" t="s">
        <v>95</v>
      </c>
      <c r="U151" s="243"/>
      <c r="V151" s="243" t="s">
        <v>96</v>
      </c>
      <c r="W151" s="243" t="s">
        <v>97</v>
      </c>
      <c r="Y151" s="243"/>
      <c r="Z151" s="243" t="s">
        <v>98</v>
      </c>
      <c r="AA151" s="243" t="s">
        <v>99</v>
      </c>
      <c r="AC151" s="243"/>
      <c r="AD151" s="243" t="s">
        <v>100</v>
      </c>
      <c r="AE151" s="243" t="s">
        <v>101</v>
      </c>
      <c r="AG151" s="243"/>
      <c r="AH151" s="243" t="s">
        <v>102</v>
      </c>
      <c r="AI151" s="290" t="s">
        <v>29</v>
      </c>
      <c r="AJ151" s="243"/>
    </row>
    <row r="152" spans="2:39" hidden="1">
      <c r="B152" s="166"/>
      <c r="C152" s="166"/>
      <c r="D152" s="199"/>
      <c r="E152" s="199" t="s">
        <v>116</v>
      </c>
      <c r="F152" s="199"/>
      <c r="G152" s="161"/>
      <c r="H152" s="161"/>
      <c r="L152" s="199" t="s">
        <v>128</v>
      </c>
      <c r="M152" s="243">
        <f>'c5a1'!C47</f>
        <v>0</v>
      </c>
      <c r="N152" s="222">
        <f>'c5a1'!D47</f>
        <v>0</v>
      </c>
      <c r="O152" s="243">
        <f>'c5a1'!E47</f>
        <v>0</v>
      </c>
      <c r="Q152" s="243"/>
      <c r="R152" s="243">
        <f>'c5a1'!F47</f>
        <v>0</v>
      </c>
      <c r="S152" s="243">
        <f>'c5a1'!G47</f>
        <v>0</v>
      </c>
      <c r="U152" s="243"/>
      <c r="V152" s="243">
        <f>'c5a1'!H47</f>
        <v>0</v>
      </c>
      <c r="W152" s="243">
        <f>'c5a1'!I47</f>
        <v>0</v>
      </c>
      <c r="Y152" s="243"/>
      <c r="Z152" s="243">
        <f>'c5a1'!J47</f>
        <v>0</v>
      </c>
      <c r="AA152" s="243">
        <f>'c5a1'!K47</f>
        <v>0</v>
      </c>
      <c r="AC152" s="243"/>
      <c r="AD152" s="243">
        <f>'c5a1'!L47</f>
        <v>0</v>
      </c>
      <c r="AE152" s="243">
        <f>'c5a1'!M47</f>
        <v>0</v>
      </c>
      <c r="AG152" s="243"/>
      <c r="AH152" s="243">
        <f>'c5a1'!N47</f>
        <v>0</v>
      </c>
      <c r="AI152" s="243">
        <f t="shared" ref="AI152:AI161" si="25">SUM(M152:AH152)</f>
        <v>0</v>
      </c>
      <c r="AJ152" s="243"/>
    </row>
    <row r="153" spans="2:39" hidden="1">
      <c r="B153" s="166"/>
      <c r="C153" s="166"/>
      <c r="D153" s="199"/>
      <c r="E153" s="199" t="s">
        <v>117</v>
      </c>
      <c r="F153" s="199"/>
      <c r="G153" s="161"/>
      <c r="H153" s="161"/>
      <c r="L153" s="199" t="s">
        <v>129</v>
      </c>
      <c r="M153" s="243">
        <f>'c5a2'!C47</f>
        <v>0</v>
      </c>
      <c r="N153" s="222">
        <f>'c5a2'!D47</f>
        <v>0</v>
      </c>
      <c r="O153" s="243">
        <f>'c5a2'!E47</f>
        <v>0</v>
      </c>
      <c r="Q153" s="243"/>
      <c r="R153" s="243">
        <f>'c5a2'!F47</f>
        <v>0</v>
      </c>
      <c r="S153" s="243">
        <f>'c5a2'!G47</f>
        <v>0</v>
      </c>
      <c r="U153" s="243"/>
      <c r="V153" s="243">
        <f>'c5a2'!H47</f>
        <v>0</v>
      </c>
      <c r="W153" s="243">
        <f>'c5a2'!I47</f>
        <v>0</v>
      </c>
      <c r="Y153" s="243"/>
      <c r="Z153" s="243">
        <f>'c5a2'!J47</f>
        <v>0</v>
      </c>
      <c r="AA153" s="243">
        <f>'c5a2'!K47</f>
        <v>0</v>
      </c>
      <c r="AC153" s="243"/>
      <c r="AD153" s="243">
        <f>'c5a2'!L47</f>
        <v>0</v>
      </c>
      <c r="AE153" s="243">
        <f>'c5a2'!M47</f>
        <v>0</v>
      </c>
      <c r="AG153" s="243"/>
      <c r="AH153" s="243">
        <f>'c5a2'!N47</f>
        <v>0</v>
      </c>
      <c r="AI153" s="243">
        <f t="shared" si="25"/>
        <v>0</v>
      </c>
      <c r="AJ153" s="243"/>
    </row>
    <row r="154" spans="2:39" hidden="1">
      <c r="B154" s="166"/>
      <c r="C154" s="166"/>
      <c r="D154" s="199"/>
      <c r="E154" s="199" t="s">
        <v>118</v>
      </c>
      <c r="F154" s="199"/>
      <c r="G154" s="161"/>
      <c r="H154" s="161"/>
      <c r="L154" s="199" t="s">
        <v>130</v>
      </c>
      <c r="M154" s="243">
        <f>'c5a3'!C47</f>
        <v>0</v>
      </c>
      <c r="N154" s="222">
        <f>'c5a3'!D47</f>
        <v>0</v>
      </c>
      <c r="O154" s="243">
        <f>'c5a3'!E47</f>
        <v>0</v>
      </c>
      <c r="Q154" s="243"/>
      <c r="R154" s="243">
        <f>'c5a3'!F47</f>
        <v>0</v>
      </c>
      <c r="S154" s="243">
        <f>'c5a3'!G47</f>
        <v>0</v>
      </c>
      <c r="U154" s="243"/>
      <c r="V154" s="243">
        <f>'c5a3'!H47</f>
        <v>0</v>
      </c>
      <c r="W154" s="243">
        <f>'c5a3'!I47</f>
        <v>0</v>
      </c>
      <c r="Y154" s="243"/>
      <c r="Z154" s="243">
        <f>'c5a3'!J47</f>
        <v>0</v>
      </c>
      <c r="AA154" s="243">
        <f>'c5a3'!K47</f>
        <v>0</v>
      </c>
      <c r="AC154" s="243"/>
      <c r="AD154" s="243">
        <f>'c5a3'!L47</f>
        <v>0</v>
      </c>
      <c r="AE154" s="243">
        <f>'c5a3'!M47</f>
        <v>0</v>
      </c>
      <c r="AG154" s="243"/>
      <c r="AH154" s="243">
        <f>'c5a3'!N47</f>
        <v>0</v>
      </c>
      <c r="AI154" s="243">
        <f t="shared" si="25"/>
        <v>0</v>
      </c>
      <c r="AJ154" s="243"/>
    </row>
    <row r="155" spans="2:39" hidden="1">
      <c r="B155" s="166"/>
      <c r="C155" s="166"/>
      <c r="D155" s="199"/>
      <c r="E155" s="199" t="s">
        <v>119</v>
      </c>
      <c r="F155" s="199"/>
      <c r="G155" s="161"/>
      <c r="H155" s="161"/>
      <c r="L155" s="199" t="s">
        <v>131</v>
      </c>
      <c r="M155" s="243">
        <f>'c5a4'!C47</f>
        <v>0</v>
      </c>
      <c r="N155" s="222">
        <f>'c5a4'!D47</f>
        <v>0</v>
      </c>
      <c r="O155" s="243">
        <f>'c5a4'!E47</f>
        <v>0</v>
      </c>
      <c r="Q155" s="243"/>
      <c r="R155" s="243">
        <f>'c5a4'!F47</f>
        <v>0</v>
      </c>
      <c r="S155" s="243">
        <f>'c5a4'!G47</f>
        <v>0</v>
      </c>
      <c r="U155" s="243"/>
      <c r="V155" s="243">
        <f>'c5a4'!H47</f>
        <v>0</v>
      </c>
      <c r="W155" s="243">
        <f>'c5a4'!I47</f>
        <v>0</v>
      </c>
      <c r="Y155" s="243"/>
      <c r="Z155" s="243">
        <f>'c5a4'!J47</f>
        <v>0</v>
      </c>
      <c r="AA155" s="243">
        <f>'c5a4'!K47</f>
        <v>0</v>
      </c>
      <c r="AC155" s="243"/>
      <c r="AD155" s="243">
        <f>'c5a4'!L47</f>
        <v>0</v>
      </c>
      <c r="AE155" s="243">
        <f>'c5a4'!M47</f>
        <v>0</v>
      </c>
      <c r="AG155" s="243"/>
      <c r="AH155" s="243">
        <f>'c5a4'!N47</f>
        <v>0</v>
      </c>
      <c r="AI155" s="243">
        <f t="shared" si="25"/>
        <v>0</v>
      </c>
      <c r="AJ155" s="243"/>
    </row>
    <row r="156" spans="2:39" hidden="1">
      <c r="B156" s="166"/>
      <c r="C156" s="166"/>
      <c r="D156" s="199"/>
      <c r="E156" s="199" t="s">
        <v>120</v>
      </c>
      <c r="F156" s="199"/>
      <c r="G156" s="161"/>
      <c r="H156" s="161"/>
      <c r="L156" s="199" t="s">
        <v>132</v>
      </c>
      <c r="M156" s="243">
        <f>'c5a5'!C47</f>
        <v>0</v>
      </c>
      <c r="N156" s="222">
        <f>'c5a5'!D47</f>
        <v>0</v>
      </c>
      <c r="O156" s="243">
        <f>'c5a5'!E47</f>
        <v>0</v>
      </c>
      <c r="Q156" s="243"/>
      <c r="R156" s="243">
        <f>'c5a5'!F47</f>
        <v>0</v>
      </c>
      <c r="S156" s="243">
        <f>'c5a5'!G47</f>
        <v>0</v>
      </c>
      <c r="U156" s="243"/>
      <c r="V156" s="243">
        <f>'c5a5'!H47</f>
        <v>0</v>
      </c>
      <c r="W156" s="243">
        <f>'c5a5'!I47</f>
        <v>0</v>
      </c>
      <c r="Y156" s="243"/>
      <c r="Z156" s="243">
        <f>'c5a5'!J47</f>
        <v>0</v>
      </c>
      <c r="AA156" s="243">
        <f>'c5a5'!K47</f>
        <v>0</v>
      </c>
      <c r="AC156" s="243"/>
      <c r="AD156" s="243">
        <f>'c5a5'!L47</f>
        <v>0</v>
      </c>
      <c r="AE156" s="243">
        <f>'c5a5'!M47</f>
        <v>0</v>
      </c>
      <c r="AG156" s="243"/>
      <c r="AH156" s="243">
        <f>'c5a5'!N47</f>
        <v>0</v>
      </c>
      <c r="AI156" s="243">
        <f t="shared" si="25"/>
        <v>0</v>
      </c>
      <c r="AJ156" s="243"/>
    </row>
    <row r="157" spans="2:39" hidden="1">
      <c r="B157" s="166"/>
      <c r="C157" s="166"/>
      <c r="D157" s="199"/>
      <c r="E157" s="199" t="s">
        <v>121</v>
      </c>
      <c r="F157" s="199"/>
      <c r="G157" s="161"/>
      <c r="H157" s="161"/>
      <c r="L157" s="199" t="s">
        <v>133</v>
      </c>
      <c r="M157" s="243">
        <f>'c5a6'!C47</f>
        <v>0</v>
      </c>
      <c r="N157" s="222">
        <f>'c5a6'!D47</f>
        <v>0</v>
      </c>
      <c r="O157" s="243">
        <f>'c5a6'!E47</f>
        <v>0</v>
      </c>
      <c r="Q157" s="243"/>
      <c r="R157" s="243">
        <f>'c5a6'!F47</f>
        <v>0</v>
      </c>
      <c r="S157" s="243">
        <f>'c5a6'!G47</f>
        <v>0</v>
      </c>
      <c r="U157" s="243"/>
      <c r="V157" s="243">
        <f>'c5a6'!H47</f>
        <v>0</v>
      </c>
      <c r="W157" s="243">
        <f>'c5a6'!I47</f>
        <v>0</v>
      </c>
      <c r="Y157" s="243"/>
      <c r="Z157" s="243">
        <f>'c5a6'!J47</f>
        <v>0</v>
      </c>
      <c r="AA157" s="243">
        <f>'c5a6'!K47</f>
        <v>0</v>
      </c>
      <c r="AC157" s="243"/>
      <c r="AD157" s="243">
        <f>'c5a6'!L47</f>
        <v>0</v>
      </c>
      <c r="AE157" s="243">
        <f>'c5a6'!M47</f>
        <v>0</v>
      </c>
      <c r="AG157" s="243"/>
      <c r="AH157" s="243">
        <f>'c5a6'!N47</f>
        <v>0</v>
      </c>
      <c r="AI157" s="243">
        <f t="shared" si="25"/>
        <v>0</v>
      </c>
      <c r="AJ157" s="243"/>
    </row>
    <row r="158" spans="2:39" hidden="1">
      <c r="B158" s="166"/>
      <c r="C158" s="166"/>
      <c r="D158" s="166"/>
      <c r="E158" s="199" t="s">
        <v>122</v>
      </c>
      <c r="F158" s="199"/>
      <c r="G158" s="161"/>
      <c r="H158" s="161"/>
      <c r="L158" s="199" t="s">
        <v>134</v>
      </c>
      <c r="M158" s="243">
        <f>'c5a7'!C47</f>
        <v>0</v>
      </c>
      <c r="N158" s="222">
        <f>'c5a7'!D47</f>
        <v>0</v>
      </c>
      <c r="O158" s="243">
        <f>'c5a7'!E47</f>
        <v>0</v>
      </c>
      <c r="Q158" s="243"/>
      <c r="R158" s="243">
        <f>'c5a7'!F47</f>
        <v>0</v>
      </c>
      <c r="S158" s="243">
        <f>'c5a7'!G47</f>
        <v>0</v>
      </c>
      <c r="U158" s="243"/>
      <c r="V158" s="243">
        <f>'c5a7'!H47</f>
        <v>0</v>
      </c>
      <c r="W158" s="243">
        <f>'c5a7'!I47</f>
        <v>0</v>
      </c>
      <c r="Y158" s="243"/>
      <c r="Z158" s="243">
        <f>'c5a7'!J47</f>
        <v>0</v>
      </c>
      <c r="AA158" s="243">
        <f>'c5a7'!K47</f>
        <v>0</v>
      </c>
      <c r="AC158" s="243"/>
      <c r="AD158" s="243">
        <f>'c5a7'!L47</f>
        <v>0</v>
      </c>
      <c r="AE158" s="243">
        <f>'c5a7'!M47</f>
        <v>0</v>
      </c>
      <c r="AG158" s="243"/>
      <c r="AH158" s="243">
        <f>'c5a7'!N47</f>
        <v>0</v>
      </c>
      <c r="AI158" s="243">
        <f t="shared" si="25"/>
        <v>0</v>
      </c>
      <c r="AJ158" s="243"/>
    </row>
    <row r="159" spans="2:39" hidden="1">
      <c r="B159" s="166"/>
      <c r="C159" s="166"/>
      <c r="D159" s="166"/>
      <c r="E159" s="199" t="s">
        <v>123</v>
      </c>
      <c r="F159" s="199"/>
      <c r="G159" s="161"/>
      <c r="H159" s="161"/>
      <c r="L159" s="199" t="s">
        <v>135</v>
      </c>
      <c r="M159" s="243">
        <f>'c5a8'!C47</f>
        <v>0</v>
      </c>
      <c r="N159" s="222">
        <f>'c5a8'!D47</f>
        <v>0</v>
      </c>
      <c r="O159" s="243">
        <f>'c5a8'!E47</f>
        <v>0</v>
      </c>
      <c r="Q159" s="243"/>
      <c r="R159" s="243">
        <f>'c5a8'!F47</f>
        <v>0</v>
      </c>
      <c r="S159" s="243">
        <f>'c5a8'!G47</f>
        <v>0</v>
      </c>
      <c r="U159" s="243"/>
      <c r="V159" s="243">
        <f>'c5a8'!H47</f>
        <v>0</v>
      </c>
      <c r="W159" s="243">
        <f>'c5a8'!I47</f>
        <v>0</v>
      </c>
      <c r="Y159" s="243"/>
      <c r="Z159" s="243">
        <f>'c5a8'!J47</f>
        <v>0</v>
      </c>
      <c r="AA159" s="243">
        <f>'c5a8'!K47</f>
        <v>0</v>
      </c>
      <c r="AC159" s="243"/>
      <c r="AD159" s="243">
        <f>'c5a8'!L47</f>
        <v>0</v>
      </c>
      <c r="AE159" s="243">
        <f>'c5a8'!M47</f>
        <v>0</v>
      </c>
      <c r="AG159" s="243"/>
      <c r="AH159" s="243">
        <f>'c5a8'!N47</f>
        <v>0</v>
      </c>
      <c r="AI159" s="243">
        <f t="shared" si="25"/>
        <v>0</v>
      </c>
      <c r="AJ159" s="243"/>
    </row>
    <row r="160" spans="2:39" hidden="1">
      <c r="B160" s="166"/>
      <c r="C160" s="166"/>
      <c r="D160" s="166"/>
      <c r="E160" s="199" t="s">
        <v>124</v>
      </c>
      <c r="F160" s="199"/>
      <c r="G160" s="161"/>
      <c r="H160" s="161"/>
      <c r="L160" s="199" t="s">
        <v>136</v>
      </c>
      <c r="M160" s="243">
        <f>'c5a9'!C47</f>
        <v>0</v>
      </c>
      <c r="N160" s="222">
        <f>'c5a9'!D47</f>
        <v>0</v>
      </c>
      <c r="O160" s="243">
        <f>'c5a9'!E47</f>
        <v>0</v>
      </c>
      <c r="Q160" s="243"/>
      <c r="R160" s="243">
        <f>'c5a9'!F47</f>
        <v>0</v>
      </c>
      <c r="S160" s="243">
        <f>'c5a9'!G47</f>
        <v>0</v>
      </c>
      <c r="U160" s="243"/>
      <c r="V160" s="243">
        <f>'c5a9'!H47</f>
        <v>0</v>
      </c>
      <c r="W160" s="243">
        <f>'c5a9'!I47</f>
        <v>0</v>
      </c>
      <c r="Y160" s="243"/>
      <c r="Z160" s="243">
        <f>'c5a9'!J47</f>
        <v>0</v>
      </c>
      <c r="AA160" s="243">
        <f>'c5a9'!K47</f>
        <v>0</v>
      </c>
      <c r="AC160" s="243"/>
      <c r="AD160" s="243">
        <f>'c5a9'!L47</f>
        <v>0</v>
      </c>
      <c r="AE160" s="243">
        <f>'c5a9'!M47</f>
        <v>0</v>
      </c>
      <c r="AG160" s="243"/>
      <c r="AH160" s="243">
        <f>'c5a9'!N47</f>
        <v>0</v>
      </c>
      <c r="AI160" s="243">
        <f t="shared" si="25"/>
        <v>0</v>
      </c>
      <c r="AJ160" s="243"/>
    </row>
    <row r="161" spans="2:38" hidden="1">
      <c r="B161" s="166"/>
      <c r="C161" s="166"/>
      <c r="D161" s="166"/>
      <c r="E161" s="199" t="s">
        <v>125</v>
      </c>
      <c r="F161" s="199"/>
      <c r="G161" s="161"/>
      <c r="H161" s="161"/>
      <c r="L161" s="199" t="s">
        <v>137</v>
      </c>
      <c r="M161" s="243">
        <f>'c5a10'!C47</f>
        <v>0</v>
      </c>
      <c r="N161" s="222">
        <f>'c5a10'!D47</f>
        <v>0</v>
      </c>
      <c r="O161" s="243">
        <f>'c5a10'!E47</f>
        <v>0</v>
      </c>
      <c r="Q161" s="243"/>
      <c r="R161" s="243">
        <f>'c5a10'!F47</f>
        <v>0</v>
      </c>
      <c r="S161" s="243">
        <f>'c5a10'!G47</f>
        <v>0</v>
      </c>
      <c r="U161" s="243"/>
      <c r="V161" s="243">
        <f>'c5a10'!H47</f>
        <v>0</v>
      </c>
      <c r="W161" s="243">
        <f>'c5a10'!I47</f>
        <v>0</v>
      </c>
      <c r="Y161" s="243"/>
      <c r="Z161" s="243">
        <f>'c5a10'!J47</f>
        <v>0</v>
      </c>
      <c r="AA161" s="243">
        <f>'c5a10'!K47</f>
        <v>0</v>
      </c>
      <c r="AC161" s="243"/>
      <c r="AD161" s="243">
        <f>'c5a10'!L47</f>
        <v>0</v>
      </c>
      <c r="AE161" s="243">
        <f>'c5a10'!M47</f>
        <v>0</v>
      </c>
      <c r="AG161" s="243"/>
      <c r="AH161" s="243">
        <f>'c5a10'!N47</f>
        <v>0</v>
      </c>
      <c r="AI161" s="243">
        <f t="shared" si="25"/>
        <v>0</v>
      </c>
      <c r="AJ161" s="243"/>
    </row>
    <row r="162" spans="2:38" hidden="1">
      <c r="B162" s="166"/>
      <c r="C162" s="166"/>
      <c r="D162" s="166"/>
      <c r="E162" s="199" t="s">
        <v>104</v>
      </c>
      <c r="F162" s="199"/>
      <c r="G162" s="161"/>
      <c r="H162" s="161"/>
      <c r="L162" s="199" t="s">
        <v>138</v>
      </c>
      <c r="M162" s="243">
        <f>SUM(M152:M161)</f>
        <v>0</v>
      </c>
      <c r="N162" s="222">
        <f t="shared" ref="N162:O162" si="26">SUM(N152:N161)</f>
        <v>0</v>
      </c>
      <c r="O162" s="243">
        <f t="shared" si="26"/>
        <v>0</v>
      </c>
      <c r="Q162" s="243"/>
      <c r="R162" s="243">
        <f>SUM(R152:R161)</f>
        <v>0</v>
      </c>
      <c r="S162" s="243">
        <f>SUM(S152:S161)</f>
        <v>0</v>
      </c>
      <c r="U162" s="243"/>
      <c r="V162" s="243">
        <f>SUM(V152:V161)</f>
        <v>0</v>
      </c>
      <c r="W162" s="243">
        <f>SUM(W152:W161)</f>
        <v>0</v>
      </c>
      <c r="Y162" s="243"/>
      <c r="Z162" s="243">
        <f>SUM(Z152:Z161)</f>
        <v>0</v>
      </c>
      <c r="AA162" s="243">
        <f>SUM(AA152:AA161)</f>
        <v>0</v>
      </c>
      <c r="AC162" s="243"/>
      <c r="AD162" s="243">
        <f>SUM(AD152:AD161)</f>
        <v>0</v>
      </c>
      <c r="AE162" s="243">
        <f>SUM(AE152:AE161)</f>
        <v>0</v>
      </c>
      <c r="AG162" s="243"/>
      <c r="AH162" s="243">
        <f>SUM(AH152:AH161)</f>
        <v>0</v>
      </c>
      <c r="AI162" s="243">
        <f>SUM(AI152:AI161)</f>
        <v>0</v>
      </c>
      <c r="AJ162" s="370"/>
      <c r="AL162" s="242"/>
    </row>
    <row r="163" spans="2:38" hidden="1">
      <c r="B163" s="166"/>
      <c r="C163" s="166"/>
      <c r="D163" s="166"/>
      <c r="E163" s="199"/>
      <c r="F163" s="199"/>
      <c r="G163" s="161"/>
      <c r="H163" s="161"/>
      <c r="M163" s="243"/>
      <c r="N163" s="222"/>
      <c r="O163" s="243"/>
      <c r="Q163" s="243"/>
      <c r="R163" s="243"/>
      <c r="S163" s="243"/>
      <c r="U163" s="243"/>
      <c r="V163" s="243"/>
      <c r="W163" s="243"/>
      <c r="Y163" s="243"/>
      <c r="Z163" s="243"/>
      <c r="AA163" s="243"/>
      <c r="AC163" s="243"/>
      <c r="AD163" s="243"/>
      <c r="AE163" s="243"/>
      <c r="AG163" s="243"/>
      <c r="AH163" s="243"/>
      <c r="AI163" s="243"/>
      <c r="AJ163" s="370"/>
      <c r="AL163" s="242"/>
    </row>
    <row r="164" spans="2:38" hidden="1">
      <c r="B164" s="166"/>
      <c r="C164" s="166"/>
      <c r="D164" s="166"/>
      <c r="E164" s="244"/>
      <c r="F164" s="199"/>
      <c r="G164" s="161"/>
      <c r="H164" s="161"/>
      <c r="M164" s="243"/>
      <c r="N164" s="222"/>
      <c r="O164" s="243"/>
      <c r="Q164" s="243"/>
      <c r="R164" s="243"/>
      <c r="S164" s="243"/>
      <c r="V164" s="243"/>
      <c r="W164" s="243"/>
      <c r="Z164" s="243"/>
      <c r="AA164" s="243"/>
      <c r="AD164" s="243"/>
      <c r="AE164" s="243"/>
      <c r="AH164" s="243"/>
      <c r="AI164" s="243"/>
      <c r="AJ164" s="242"/>
      <c r="AL164" s="242"/>
    </row>
    <row r="165" spans="2:38" hidden="1">
      <c r="B165" s="166"/>
      <c r="C165" s="166"/>
      <c r="D165" s="166"/>
      <c r="E165" s="166"/>
      <c r="F165" s="244"/>
      <c r="G165" s="245"/>
      <c r="H165" s="245"/>
      <c r="I165" s="244"/>
      <c r="J165" s="244"/>
      <c r="K165" s="244"/>
      <c r="L165" s="244"/>
      <c r="M165" s="371"/>
      <c r="N165" s="372"/>
      <c r="O165" s="371"/>
      <c r="Q165" s="371"/>
      <c r="R165" s="371"/>
      <c r="S165" s="371"/>
      <c r="V165" s="371"/>
      <c r="W165" s="371"/>
      <c r="Y165" s="371"/>
      <c r="Z165" s="371"/>
      <c r="AA165" s="371"/>
      <c r="AC165" s="371"/>
      <c r="AD165" s="371"/>
      <c r="AE165" s="246"/>
      <c r="AH165" s="242"/>
      <c r="AJ165" s="242"/>
    </row>
    <row r="166" spans="2:38" hidden="1">
      <c r="B166" s="166"/>
      <c r="C166" s="166"/>
      <c r="D166" s="166"/>
      <c r="E166" s="166"/>
      <c r="F166" s="166"/>
      <c r="G166" s="166"/>
      <c r="H166" s="166"/>
      <c r="N166" s="247"/>
      <c r="Q166" s="242"/>
      <c r="R166" s="242"/>
      <c r="V166" s="242"/>
      <c r="W166" s="242"/>
      <c r="Z166" s="242"/>
      <c r="AA166" s="242"/>
      <c r="AD166" s="242"/>
      <c r="AE166" s="242"/>
      <c r="AH166" s="242"/>
    </row>
    <row r="167" spans="2:38" hidden="1">
      <c r="B167" s="166"/>
      <c r="C167" s="166"/>
      <c r="D167" s="166"/>
      <c r="E167" s="166"/>
      <c r="F167" s="166"/>
      <c r="G167" s="166"/>
      <c r="H167" s="166"/>
      <c r="N167" s="247"/>
      <c r="Q167" s="242"/>
      <c r="R167" s="242"/>
      <c r="U167" s="242"/>
      <c r="V167" s="242"/>
      <c r="Y167" s="242"/>
      <c r="Z167" s="242"/>
      <c r="AB167" s="242"/>
      <c r="AC167" s="242"/>
      <c r="AE167" s="242"/>
    </row>
    <row r="168" spans="2:38" hidden="1">
      <c r="B168" s="166"/>
      <c r="C168" s="166"/>
      <c r="D168" s="166"/>
      <c r="E168" s="166"/>
      <c r="F168" s="166"/>
      <c r="G168" s="166"/>
      <c r="H168" s="166"/>
      <c r="N168" s="247"/>
      <c r="Q168" s="242"/>
      <c r="R168" s="242"/>
      <c r="T168" s="242"/>
      <c r="U168" s="242"/>
      <c r="W168" s="242"/>
      <c r="X168" s="242"/>
      <c r="Z168" s="242"/>
      <c r="AA168" s="242"/>
      <c r="AC168" s="242"/>
    </row>
    <row r="169" spans="2:38" hidden="1">
      <c r="B169" s="166"/>
      <c r="C169" s="166"/>
      <c r="D169" s="166"/>
      <c r="E169" s="166"/>
      <c r="F169" s="166"/>
      <c r="G169" s="166"/>
      <c r="H169" s="166"/>
      <c r="N169" s="247"/>
      <c r="Q169" s="242"/>
      <c r="R169" s="242"/>
      <c r="T169" s="242"/>
      <c r="U169" s="242"/>
      <c r="W169" s="242"/>
      <c r="X169" s="242"/>
      <c r="Z169" s="242"/>
      <c r="AA169" s="242"/>
      <c r="AC169" s="242"/>
    </row>
    <row r="170" spans="2:38" hidden="1">
      <c r="B170" s="166"/>
      <c r="C170" s="166"/>
      <c r="D170" s="166"/>
      <c r="E170" s="166"/>
      <c r="F170" s="166"/>
      <c r="G170" s="166"/>
      <c r="H170" s="166"/>
      <c r="N170" s="247"/>
      <c r="Q170" s="242"/>
      <c r="R170" s="242"/>
      <c r="T170" s="242"/>
      <c r="U170" s="242"/>
      <c r="W170" s="242"/>
      <c r="X170" s="242"/>
      <c r="Z170" s="242"/>
      <c r="AA170" s="242"/>
      <c r="AC170" s="242"/>
    </row>
    <row r="171" spans="2:38" hidden="1">
      <c r="B171" s="166"/>
      <c r="C171" s="166"/>
      <c r="D171" s="166"/>
      <c r="E171" s="166"/>
      <c r="F171" s="166"/>
      <c r="G171" s="166"/>
      <c r="H171" s="166"/>
      <c r="N171" s="247"/>
      <c r="Q171" s="242"/>
      <c r="R171" s="242"/>
      <c r="T171" s="242"/>
      <c r="U171" s="242"/>
      <c r="W171" s="242"/>
      <c r="X171" s="242"/>
      <c r="Z171" s="242"/>
      <c r="AA171" s="242"/>
      <c r="AC171" s="242"/>
    </row>
    <row r="172" spans="2:38" hidden="1">
      <c r="B172" s="166"/>
      <c r="C172" s="166"/>
      <c r="D172" s="166"/>
      <c r="E172" s="166"/>
      <c r="F172" s="166"/>
      <c r="G172" s="166"/>
      <c r="H172" s="166"/>
    </row>
    <row r="173" spans="2:38" hidden="1">
      <c r="B173" s="166"/>
      <c r="F173" s="166"/>
      <c r="G173" s="166"/>
      <c r="H173" s="166"/>
    </row>
  </sheetData>
  <sheetProtection password="EAEB" sheet="1" objects="1" scenarios="1"/>
  <mergeCells count="2">
    <mergeCell ref="B33:D34"/>
    <mergeCell ref="B31:D32"/>
  </mergeCells>
  <conditionalFormatting sqref="D24:D28">
    <cfRule type="iconSet" priority="54">
      <iconSet>
        <cfvo type="percent" val="0"/>
        <cfvo type="num" val="2"/>
        <cfvo type="num" val="4"/>
      </iconSet>
    </cfRule>
  </conditionalFormatting>
  <conditionalFormatting sqref="B33 F36:F37 I36:L37">
    <cfRule type="iconSet" priority="53">
      <iconSet>
        <cfvo type="percent" val="0"/>
        <cfvo type="num" val="2"/>
        <cfvo type="num" val="4"/>
      </iconSet>
    </cfRule>
  </conditionalFormatting>
  <conditionalFormatting sqref="D39:F40">
    <cfRule type="iconSet" priority="52">
      <iconSet>
        <cfvo type="percent" val="0"/>
        <cfvo type="num" val="2"/>
        <cfvo type="num" val="4"/>
      </iconSet>
    </cfRule>
  </conditionalFormatting>
  <conditionalFormatting sqref="P40:P49">
    <cfRule type="iconSet" priority="50">
      <iconSet>
        <cfvo type="percent" val="0"/>
        <cfvo type="num" val="2"/>
        <cfvo type="num" val="4"/>
      </iconSet>
    </cfRule>
  </conditionalFormatting>
  <conditionalFormatting sqref="B33">
    <cfRule type="iconSet" priority="39">
      <iconSet>
        <cfvo type="percent" val="0"/>
        <cfvo type="num" val="2"/>
        <cfvo type="num" val="4"/>
      </iconSet>
    </cfRule>
  </conditionalFormatting>
  <conditionalFormatting sqref="F42:F43 D41:E42">
    <cfRule type="iconSet" priority="38">
      <iconSet>
        <cfvo type="percent" val="0"/>
        <cfvo type="num" val="2"/>
        <cfvo type="num" val="4"/>
      </iconSet>
    </cfRule>
  </conditionalFormatting>
  <conditionalFormatting sqref="B33 E33:E34 F40 I40:L40">
    <cfRule type="iconSet" priority="37">
      <iconSet>
        <cfvo type="percent" val="0"/>
        <cfvo type="num" val="2"/>
        <cfvo type="num" val="4"/>
      </iconSet>
    </cfRule>
  </conditionalFormatting>
  <conditionalFormatting sqref="B33:E34 F40 I40:L40">
    <cfRule type="iconSet" priority="35">
      <iconSet>
        <cfvo type="percent" val="0"/>
        <cfvo type="num" val="2"/>
        <cfvo type="num" val="4"/>
      </iconSet>
    </cfRule>
  </conditionalFormatting>
  <conditionalFormatting sqref="B33:E34">
    <cfRule type="iconSet" priority="30">
      <iconSet>
        <cfvo type="percent" val="0"/>
        <cfvo type="num" val="2"/>
        <cfvo type="num" val="4"/>
      </iconSet>
    </cfRule>
  </conditionalFormatting>
  <conditionalFormatting sqref="E33:E34 B33">
    <cfRule type="iconSet" priority="22">
      <iconSet>
        <cfvo type="percent" val="0"/>
        <cfvo type="num" val="2"/>
        <cfvo type="num" val="4"/>
      </iconSet>
    </cfRule>
  </conditionalFormatting>
  <conditionalFormatting sqref="K24:K33">
    <cfRule type="iconSet" priority="8">
      <iconSet>
        <cfvo type="percent" val="0"/>
        <cfvo type="num" val="2"/>
        <cfvo type="num" val="4"/>
      </iconSet>
    </cfRule>
  </conditionalFormatting>
  <conditionalFormatting sqref="J24:J33">
    <cfRule type="iconSet" priority="7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7" enableFormatConditionsCalculation="0"/>
  <dimension ref="A1:XFD173"/>
  <sheetViews>
    <sheetView showGridLines="0" showRowColHeaders="0" zoomScale="70" zoomScaleNormal="70" zoomScalePageLayoutView="70" workbookViewId="0"/>
  </sheetViews>
  <sheetFormatPr baseColWidth="10" defaultColWidth="0" defaultRowHeight="12" customHeight="1" zeroHeight="1" x14ac:dyDescent="0"/>
  <cols>
    <col min="1" max="1" width="2.83203125" style="199" customWidth="1"/>
    <col min="2" max="2" width="35.5" style="121" bestFit="1" customWidth="1"/>
    <col min="3" max="4" width="18.6640625" style="121" customWidth="1"/>
    <col min="5" max="5" width="25.5" style="121" bestFit="1" customWidth="1"/>
    <col min="6" max="6" width="6.1640625" style="121" customWidth="1"/>
    <col min="7" max="7" width="43.5" style="121" customWidth="1"/>
    <col min="8" max="8" width="25.5" style="121" customWidth="1"/>
    <col min="9" max="9" width="5.83203125" style="199" customWidth="1"/>
    <col min="10" max="10" width="38.5" style="199" customWidth="1"/>
    <col min="11" max="11" width="25.5" style="199" customWidth="1"/>
    <col min="12" max="12" width="6.33203125" style="199" customWidth="1"/>
    <col min="13" max="13" width="6.1640625" style="199" customWidth="1"/>
    <col min="14" max="14" width="5.83203125" style="200" customWidth="1"/>
    <col min="15" max="16" width="21.83203125" style="199" hidden="1" customWidth="1"/>
    <col min="17" max="17" width="23.5" style="199" hidden="1" customWidth="1"/>
    <col min="18" max="18" width="18.1640625" style="199" hidden="1" customWidth="1"/>
    <col min="19" max="19" width="19.6640625" style="199" hidden="1" customWidth="1"/>
    <col min="20" max="20" width="22.6640625" style="199" hidden="1" customWidth="1"/>
    <col min="21" max="24" width="11.5" style="199" hidden="1" customWidth="1"/>
    <col min="25" max="25" width="11.83203125" style="199" hidden="1" customWidth="1"/>
    <col min="26" max="27" width="11.5" style="199" hidden="1" customWidth="1"/>
    <col min="28" max="28" width="9.5" style="199" hidden="1" customWidth="1"/>
    <col min="29" max="29" width="13.1640625" style="199" hidden="1" customWidth="1"/>
    <col min="30" max="30" width="13.83203125" style="199" hidden="1" customWidth="1"/>
    <col min="31" max="31" width="14" style="199" hidden="1" customWidth="1"/>
    <col min="32" max="16384" width="0" style="199" hidden="1"/>
  </cols>
  <sheetData>
    <row r="1" spans="1:16" s="178" customFormat="1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20"/>
    </row>
    <row r="2" spans="1:16" s="178" customFormat="1">
      <c r="A2" s="119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0"/>
    </row>
    <row r="3" spans="1:16" s="178" customFormat="1">
      <c r="A3" s="119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0"/>
    </row>
    <row r="4" spans="1:16" s="178" customFormat="1">
      <c r="A4" s="119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0"/>
    </row>
    <row r="5" spans="1:16" s="178" customFormat="1">
      <c r="A5" s="119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0"/>
    </row>
    <row r="6" spans="1:16" s="178" customFormat="1">
      <c r="A6" s="119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0"/>
      <c r="O6" s="196"/>
      <c r="P6" s="196"/>
    </row>
    <row r="7" spans="1:16" s="178" customFormat="1">
      <c r="A7" s="119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2"/>
      <c r="O7" s="196"/>
      <c r="P7" s="196"/>
    </row>
    <row r="8" spans="1:16" s="178" customFormat="1">
      <c r="A8" s="119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2"/>
      <c r="O8" s="196"/>
      <c r="P8" s="196"/>
    </row>
    <row r="9" spans="1:16" s="178" customFormat="1">
      <c r="A9" s="119"/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2"/>
      <c r="O9" s="196"/>
      <c r="P9" s="196"/>
    </row>
    <row r="10" spans="1:16" s="178" customFormat="1">
      <c r="A10" s="119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2"/>
      <c r="O10" s="196"/>
      <c r="P10" s="196"/>
    </row>
    <row r="11" spans="1:16" s="178" customFormat="1">
      <c r="A11" s="119"/>
      <c r="B11" s="121"/>
      <c r="C11" s="121"/>
      <c r="D11" s="123"/>
      <c r="E11" s="121"/>
      <c r="F11" s="121"/>
      <c r="G11" s="121"/>
      <c r="H11" s="121"/>
      <c r="I11" s="121"/>
      <c r="J11" s="121"/>
      <c r="K11" s="121"/>
      <c r="L11" s="121"/>
      <c r="M11" s="121"/>
      <c r="N11" s="122"/>
      <c r="O11" s="196"/>
      <c r="P11" s="196"/>
    </row>
    <row r="12" spans="1:16" s="178" customFormat="1">
      <c r="A12" s="119"/>
      <c r="B12" s="121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0"/>
    </row>
    <row r="13" spans="1:16" s="178" customFormat="1">
      <c r="A13" s="119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0"/>
    </row>
    <row r="14" spans="1:16" s="178" customFormat="1">
      <c r="A14" s="119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0"/>
    </row>
    <row r="15" spans="1:16" s="178" customFormat="1">
      <c r="A15" s="119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0"/>
    </row>
    <row r="16" spans="1:16" s="178" customFormat="1" ht="24.75" customHeight="1">
      <c r="A16" s="119"/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0"/>
    </row>
    <row r="17" spans="1:19" s="178" customFormat="1">
      <c r="A17" s="119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0"/>
    </row>
    <row r="18" spans="1:19" s="178" customFormat="1">
      <c r="A18" s="119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0"/>
      <c r="Q18" s="197"/>
    </row>
    <row r="19" spans="1:19" s="178" customFormat="1">
      <c r="A19" s="119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0"/>
    </row>
    <row r="20" spans="1:19" s="178" customFormat="1">
      <c r="A20" s="119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0"/>
    </row>
    <row r="21" spans="1:19" s="178" customFormat="1">
      <c r="A21" s="119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0"/>
    </row>
    <row r="22" spans="1:19" s="178" customFormat="1">
      <c r="A22" s="119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0"/>
    </row>
    <row r="23" spans="1:19" s="178" customFormat="1" ht="21.75" customHeight="1">
      <c r="A23" s="119"/>
      <c r="B23" s="124" t="s">
        <v>109</v>
      </c>
      <c r="C23" s="125" t="s">
        <v>106</v>
      </c>
      <c r="D23" s="125" t="s">
        <v>110</v>
      </c>
      <c r="E23" s="381" t="s">
        <v>111</v>
      </c>
      <c r="F23" s="121"/>
      <c r="G23" s="126" t="s">
        <v>113</v>
      </c>
      <c r="H23" s="127">
        <f>SUM(AC100:AC109)</f>
        <v>0</v>
      </c>
      <c r="I23" s="121"/>
      <c r="J23" s="124" t="s">
        <v>126</v>
      </c>
      <c r="K23" s="124" t="s">
        <v>110</v>
      </c>
      <c r="L23" s="121"/>
      <c r="M23" s="128"/>
      <c r="N23" s="129"/>
    </row>
    <row r="24" spans="1:19" s="178" customFormat="1" ht="21" customHeight="1">
      <c r="A24" s="119"/>
      <c r="B24" s="130" t="s">
        <v>0</v>
      </c>
      <c r="C24" s="131">
        <f>O146</f>
        <v>0.19999999999999998</v>
      </c>
      <c r="D24" s="132" t="str">
        <f>IFERROR(P146,"")</f>
        <v/>
      </c>
      <c r="E24" s="141">
        <f t="shared" ref="E24:E28" si="0">IFERROR(C24*D24,0)</f>
        <v>0</v>
      </c>
      <c r="F24" s="121"/>
      <c r="G24" s="134" t="s">
        <v>114</v>
      </c>
      <c r="H24" s="135">
        <f>AI162</f>
        <v>0</v>
      </c>
      <c r="I24" s="121"/>
      <c r="J24" s="136" t="str">
        <f t="shared" ref="J24:J33" si="1">VLOOKUP(O24,$R$24:$S$33,2,FALSE)</f>
        <v/>
      </c>
      <c r="K24" s="137">
        <f>ROUNDDOWN(O24,2)</f>
        <v>1</v>
      </c>
      <c r="O24" s="8">
        <f>LARGE($R$24:$R$33,1)</f>
        <v>1.0000000098999999</v>
      </c>
      <c r="P24" s="375">
        <f t="shared" ref="P24:P33" si="2">Q40</f>
        <v>1</v>
      </c>
      <c r="Q24" s="8">
        <f>1.0000000099</f>
        <v>1.0000000098999999</v>
      </c>
      <c r="R24" s="8">
        <f>P24*Q24</f>
        <v>1.0000000098999999</v>
      </c>
      <c r="S24" s="374" t="str">
        <f t="shared" ref="S24:S33" si="3">P40</f>
        <v/>
      </c>
    </row>
    <row r="25" spans="1:19" s="178" customFormat="1" ht="21" customHeight="1">
      <c r="A25" s="119"/>
      <c r="B25" s="138" t="s">
        <v>1</v>
      </c>
      <c r="C25" s="139">
        <f>S146</f>
        <v>0.19999999999999998</v>
      </c>
      <c r="D25" s="140" t="str">
        <f>IFERROR(T146,"")</f>
        <v/>
      </c>
      <c r="E25" s="141">
        <f>IFERROR(C25*D25,0)</f>
        <v>0</v>
      </c>
      <c r="F25" s="121"/>
      <c r="G25" s="142" t="s">
        <v>112</v>
      </c>
      <c r="H25" s="143">
        <f>H23-H24</f>
        <v>0</v>
      </c>
      <c r="I25" s="121"/>
      <c r="J25" s="136" t="str">
        <f t="shared" si="1"/>
        <v/>
      </c>
      <c r="K25" s="137">
        <f t="shared" ref="K25:K33" si="4">ROUNDDOWN(O25,2)</f>
        <v>1</v>
      </c>
      <c r="O25" s="8">
        <f>LARGE($R$24:$R$33,2)</f>
        <v>1.0000000091000001</v>
      </c>
      <c r="P25" s="375">
        <f t="shared" si="2"/>
        <v>1</v>
      </c>
      <c r="Q25" s="8">
        <f>1.0000000091</f>
        <v>1.0000000091000001</v>
      </c>
      <c r="R25" s="8">
        <f t="shared" ref="R25:R33" si="5">P25*Q25</f>
        <v>1.0000000091000001</v>
      </c>
      <c r="S25" s="374" t="str">
        <f t="shared" si="3"/>
        <v/>
      </c>
    </row>
    <row r="26" spans="1:19" s="178" customFormat="1" ht="21" customHeight="1">
      <c r="A26" s="119"/>
      <c r="B26" s="138" t="s">
        <v>2</v>
      </c>
      <c r="C26" s="139">
        <f>W146</f>
        <v>0.19999999999999998</v>
      </c>
      <c r="D26" s="140" t="str">
        <f>IFERROR(X146,"")</f>
        <v/>
      </c>
      <c r="E26" s="141">
        <f t="shared" si="0"/>
        <v>0</v>
      </c>
      <c r="F26" s="121"/>
      <c r="G26" s="145"/>
      <c r="H26" s="146"/>
      <c r="I26" s="121"/>
      <c r="J26" s="136" t="str">
        <f t="shared" si="1"/>
        <v/>
      </c>
      <c r="K26" s="137">
        <f t="shared" si="4"/>
        <v>1</v>
      </c>
      <c r="O26" s="8">
        <f>LARGE($R$24:$R$33,3)</f>
        <v>1.0000000088000001</v>
      </c>
      <c r="P26" s="375">
        <f t="shared" si="2"/>
        <v>1</v>
      </c>
      <c r="Q26" s="8">
        <f>1.0000000088</f>
        <v>1.0000000088000001</v>
      </c>
      <c r="R26" s="8">
        <f t="shared" si="5"/>
        <v>1.0000000088000001</v>
      </c>
      <c r="S26" s="374" t="str">
        <f t="shared" si="3"/>
        <v/>
      </c>
    </row>
    <row r="27" spans="1:19" s="178" customFormat="1" ht="21" customHeight="1">
      <c r="A27" s="119"/>
      <c r="B27" s="138" t="s">
        <v>33</v>
      </c>
      <c r="C27" s="139">
        <f>AA146</f>
        <v>0.19999999999999998</v>
      </c>
      <c r="D27" s="140" t="str">
        <f>IFERROR(AB146,"")</f>
        <v/>
      </c>
      <c r="E27" s="141">
        <f t="shared" si="0"/>
        <v>0</v>
      </c>
      <c r="F27" s="121"/>
      <c r="G27" s="145"/>
      <c r="H27" s="330" t="str">
        <f>IF(B33=AH147,"","ERRO!")</f>
        <v/>
      </c>
      <c r="I27" s="121"/>
      <c r="J27" s="136" t="str">
        <f t="shared" si="1"/>
        <v/>
      </c>
      <c r="K27" s="137">
        <f t="shared" si="4"/>
        <v>1</v>
      </c>
      <c r="O27" s="8">
        <f>LARGE($R$24:$R$33,4)</f>
        <v>1.0000000077</v>
      </c>
      <c r="P27" s="375">
        <f t="shared" si="2"/>
        <v>1</v>
      </c>
      <c r="Q27" s="8">
        <f>1.0000000077</f>
        <v>1.0000000077</v>
      </c>
      <c r="R27" s="8">
        <f t="shared" si="5"/>
        <v>1.0000000077</v>
      </c>
      <c r="S27" s="374" t="str">
        <f t="shared" si="3"/>
        <v/>
      </c>
    </row>
    <row r="28" spans="1:19" s="178" customFormat="1" ht="21" customHeight="1">
      <c r="A28" s="119"/>
      <c r="B28" s="147" t="s">
        <v>32</v>
      </c>
      <c r="C28" s="148">
        <f>AE146</f>
        <v>0.19999999999999998</v>
      </c>
      <c r="D28" s="149">
        <f>IFERROR(AF146,"")</f>
        <v>5</v>
      </c>
      <c r="E28" s="150">
        <f t="shared" si="0"/>
        <v>0.99999999999999989</v>
      </c>
      <c r="F28" s="121"/>
      <c r="I28" s="121"/>
      <c r="J28" s="136" t="str">
        <f t="shared" si="1"/>
        <v/>
      </c>
      <c r="K28" s="137">
        <f t="shared" si="4"/>
        <v>1</v>
      </c>
      <c r="O28" s="8">
        <f>LARGE($R$24:$R$33,5)</f>
        <v>1.0000000066000001</v>
      </c>
      <c r="P28" s="375">
        <f t="shared" si="2"/>
        <v>1</v>
      </c>
      <c r="Q28" s="8">
        <f>1.0000000066</f>
        <v>1.0000000066000001</v>
      </c>
      <c r="R28" s="8">
        <f t="shared" si="5"/>
        <v>1.0000000066000001</v>
      </c>
      <c r="S28" s="374" t="str">
        <f t="shared" si="3"/>
        <v/>
      </c>
    </row>
    <row r="29" spans="1:19" s="178" customFormat="1" ht="21" customHeight="1">
      <c r="A29" s="119"/>
      <c r="B29" s="152" t="s">
        <v>29</v>
      </c>
      <c r="C29" s="153">
        <f>SUM(C24:C28)</f>
        <v>0.99999999999999989</v>
      </c>
      <c r="D29" s="154"/>
      <c r="E29" s="164">
        <f>IF(SUM(E24:E28)=0,"",SUM(E24:E28))</f>
        <v>0.99999999999999989</v>
      </c>
      <c r="F29" s="121"/>
      <c r="I29" s="121"/>
      <c r="J29" s="136" t="str">
        <f t="shared" si="1"/>
        <v/>
      </c>
      <c r="K29" s="137">
        <f t="shared" si="4"/>
        <v>1</v>
      </c>
      <c r="O29" s="8">
        <f>LARGE($R$24:$R$33,6)</f>
        <v>1.0000000055</v>
      </c>
      <c r="P29" s="375">
        <f t="shared" si="2"/>
        <v>1</v>
      </c>
      <c r="Q29" s="8">
        <f>1.0000000055</f>
        <v>1.0000000055</v>
      </c>
      <c r="R29" s="8">
        <f t="shared" si="5"/>
        <v>1.0000000055</v>
      </c>
      <c r="S29" s="374" t="str">
        <f t="shared" si="3"/>
        <v/>
      </c>
    </row>
    <row r="30" spans="1:19" s="178" customFormat="1" ht="21" customHeight="1">
      <c r="A30" s="119"/>
      <c r="B30" s="121"/>
      <c r="C30" s="121"/>
      <c r="D30" s="121"/>
      <c r="E30" s="121"/>
      <c r="F30" s="121"/>
      <c r="I30" s="121"/>
      <c r="J30" s="136" t="str">
        <f t="shared" si="1"/>
        <v/>
      </c>
      <c r="K30" s="137">
        <f t="shared" si="4"/>
        <v>1</v>
      </c>
      <c r="O30" s="8">
        <f>LARGE($R$24:$R$33,7)</f>
        <v>1.0000000043999999</v>
      </c>
      <c r="P30" s="375">
        <f t="shared" si="2"/>
        <v>1</v>
      </c>
      <c r="Q30" s="8">
        <f>1.0000000044</f>
        <v>1.0000000043999999</v>
      </c>
      <c r="R30" s="8">
        <f t="shared" si="5"/>
        <v>1.0000000043999999</v>
      </c>
      <c r="S30" s="374" t="str">
        <f t="shared" si="3"/>
        <v/>
      </c>
    </row>
    <row r="31" spans="1:19" s="178" customFormat="1" ht="21" customHeight="1">
      <c r="A31" s="119"/>
      <c r="B31" s="514" t="s">
        <v>127</v>
      </c>
      <c r="C31" s="515"/>
      <c r="D31" s="516"/>
      <c r="E31" s="336"/>
      <c r="F31" s="121"/>
      <c r="I31" s="121"/>
      <c r="J31" s="136" t="str">
        <f t="shared" si="1"/>
        <v/>
      </c>
      <c r="K31" s="137">
        <f t="shared" si="4"/>
        <v>1</v>
      </c>
      <c r="O31" s="8">
        <f>LARGE($R$24:$R$33,8)</f>
        <v>1.0000000033000001</v>
      </c>
      <c r="P31" s="375">
        <f t="shared" si="2"/>
        <v>1</v>
      </c>
      <c r="Q31" s="8">
        <f>1.0000000033</f>
        <v>1.0000000033000001</v>
      </c>
      <c r="R31" s="8">
        <f t="shared" si="5"/>
        <v>1.0000000033000001</v>
      </c>
      <c r="S31" s="374" t="str">
        <f t="shared" si="3"/>
        <v/>
      </c>
    </row>
    <row r="32" spans="1:19" s="178" customFormat="1" ht="21" customHeight="1">
      <c r="A32" s="119"/>
      <c r="B32" s="517"/>
      <c r="C32" s="518"/>
      <c r="D32" s="519"/>
      <c r="E32" s="336"/>
      <c r="F32" s="121"/>
      <c r="I32" s="121"/>
      <c r="J32" s="136" t="str">
        <f t="shared" si="1"/>
        <v/>
      </c>
      <c r="K32" s="137">
        <f t="shared" si="4"/>
        <v>1</v>
      </c>
      <c r="O32" s="8">
        <f>LARGE($R$24:$R$33,9)</f>
        <v>1.0000000022</v>
      </c>
      <c r="P32" s="375">
        <f t="shared" si="2"/>
        <v>1</v>
      </c>
      <c r="Q32" s="8">
        <f>1.0000000022</f>
        <v>1.0000000022</v>
      </c>
      <c r="R32" s="8">
        <f t="shared" si="5"/>
        <v>1.0000000022</v>
      </c>
      <c r="S32" s="374" t="str">
        <f t="shared" si="3"/>
        <v/>
      </c>
    </row>
    <row r="33" spans="1:16384" s="178" customFormat="1" ht="21" customHeight="1">
      <c r="A33" s="119"/>
      <c r="B33" s="520">
        <f>E29</f>
        <v>0.99999999999999989</v>
      </c>
      <c r="C33" s="521"/>
      <c r="D33" s="522"/>
      <c r="E33" s="167"/>
      <c r="F33" s="121"/>
      <c r="I33" s="121"/>
      <c r="J33" s="384" t="str">
        <f t="shared" si="1"/>
        <v/>
      </c>
      <c r="K33" s="385">
        <f t="shared" si="4"/>
        <v>1</v>
      </c>
      <c r="O33" s="8">
        <f>LARGE($R$24:$R$33,10)</f>
        <v>1.0000000011000001</v>
      </c>
      <c r="P33" s="375">
        <f t="shared" si="2"/>
        <v>1</v>
      </c>
      <c r="Q33" s="8">
        <f>1.0000000011</f>
        <v>1.0000000011000001</v>
      </c>
      <c r="R33" s="8">
        <f t="shared" si="5"/>
        <v>1.0000000011000001</v>
      </c>
      <c r="S33" s="374" t="str">
        <f t="shared" si="3"/>
        <v/>
      </c>
    </row>
    <row r="34" spans="1:16384" s="178" customFormat="1" ht="23">
      <c r="A34" s="119"/>
      <c r="B34" s="523"/>
      <c r="C34" s="526"/>
      <c r="D34" s="527"/>
      <c r="E34" s="157"/>
      <c r="F34" s="121"/>
      <c r="I34" s="121"/>
      <c r="J34" s="121"/>
      <c r="K34" s="121"/>
      <c r="L34" s="121"/>
      <c r="M34" s="121"/>
      <c r="N34" s="120"/>
    </row>
    <row r="35" spans="1:16384" s="178" customFormat="1" ht="20.25" hidden="1" customHeight="1">
      <c r="A35" s="119"/>
      <c r="B35" s="121"/>
      <c r="C35" s="160"/>
      <c r="D35" s="160"/>
      <c r="E35" s="160"/>
      <c r="F35" s="121"/>
      <c r="I35" s="161"/>
      <c r="J35" s="161"/>
      <c r="K35" s="161"/>
      <c r="L35" s="161"/>
      <c r="M35" s="161"/>
      <c r="N35" s="162"/>
      <c r="O35" s="198"/>
      <c r="P35" s="198"/>
      <c r="Q35" s="198"/>
      <c r="R35" s="198"/>
      <c r="S35" s="198"/>
      <c r="T35" s="198"/>
      <c r="U35" s="198"/>
      <c r="V35" s="198"/>
      <c r="W35" s="198"/>
      <c r="X35" s="198"/>
      <c r="Y35" s="198"/>
      <c r="Z35" s="198"/>
      <c r="AA35" s="198"/>
      <c r="AB35" s="198"/>
      <c r="AC35" s="198"/>
      <c r="AD35" s="198"/>
      <c r="AE35" s="198"/>
    </row>
    <row r="36" spans="1:16384" s="200" customFormat="1" hidden="1">
      <c r="A36" s="341"/>
      <c r="B36" s="121"/>
      <c r="C36" s="121"/>
      <c r="D36" s="121"/>
      <c r="E36" s="121"/>
      <c r="F36" s="121"/>
      <c r="I36" s="199"/>
      <c r="J36" s="199"/>
      <c r="K36" s="199"/>
      <c r="L36" s="199"/>
      <c r="M36" s="199"/>
      <c r="N36" s="342"/>
      <c r="P36" s="161"/>
      <c r="Q36" s="161"/>
      <c r="R36" s="199"/>
      <c r="S36" s="199"/>
    </row>
    <row r="37" spans="1:16384" s="200" customFormat="1" hidden="1">
      <c r="A37" s="341"/>
      <c r="B37" s="121"/>
      <c r="C37" s="178"/>
      <c r="D37" s="178"/>
      <c r="E37" s="178"/>
      <c r="F37" s="178"/>
      <c r="M37" s="199"/>
      <c r="N37" s="343"/>
      <c r="O37" s="344"/>
      <c r="P37" s="151"/>
      <c r="Q37" s="166" t="e">
        <f>IF(AI146=AH147,"","ERRO!")</f>
        <v>#VALUE!</v>
      </c>
      <c r="R37" s="199"/>
      <c r="S37" s="199"/>
    </row>
    <row r="38" spans="1:16384" s="200" customFormat="1" hidden="1">
      <c r="A38" s="342"/>
      <c r="B38" s="178"/>
      <c r="C38" s="342"/>
      <c r="D38" s="342"/>
      <c r="E38" s="342"/>
      <c r="F38" s="178"/>
      <c r="N38" s="343"/>
      <c r="O38" s="344"/>
      <c r="P38" s="121"/>
      <c r="Q38" s="121" t="str">
        <f>IF(E29=B33,"","ERRO!")</f>
        <v/>
      </c>
      <c r="R38" s="199"/>
      <c r="S38" s="199"/>
    </row>
    <row r="39" spans="1:16384" ht="13.5" hidden="1" customHeight="1">
      <c r="A39" s="341"/>
      <c r="B39" s="341"/>
      <c r="C39" s="200"/>
      <c r="D39" s="200"/>
      <c r="E39" s="200"/>
      <c r="F39" s="341"/>
      <c r="I39" s="341"/>
      <c r="J39" s="341"/>
      <c r="K39" s="341"/>
      <c r="L39" s="341"/>
      <c r="M39" s="341"/>
      <c r="N39" s="342"/>
      <c r="O39" s="341"/>
      <c r="P39" s="124" t="s">
        <v>126</v>
      </c>
      <c r="Q39" s="381" t="s">
        <v>110</v>
      </c>
      <c r="T39" s="119"/>
      <c r="U39" s="119"/>
      <c r="V39" s="119"/>
      <c r="W39" s="119"/>
      <c r="X39" s="119"/>
      <c r="Y39" s="119"/>
      <c r="Z39" s="119"/>
      <c r="AA39" s="119"/>
      <c r="AB39" s="119"/>
      <c r="AC39" s="119"/>
      <c r="AD39" s="119"/>
      <c r="AE39" s="119"/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  <c r="AT39" s="119"/>
      <c r="AU39" s="119"/>
      <c r="AV39" s="119"/>
      <c r="AW39" s="119"/>
      <c r="AX39" s="119"/>
      <c r="AY39" s="119"/>
      <c r="AZ39" s="119"/>
      <c r="BA39" s="119"/>
      <c r="BB39" s="119"/>
      <c r="BC39" s="119"/>
      <c r="BD39" s="119"/>
      <c r="BE39" s="119"/>
      <c r="BF39" s="119"/>
      <c r="BG39" s="119"/>
      <c r="BH39" s="119"/>
      <c r="BI39" s="119"/>
      <c r="BJ39" s="119"/>
      <c r="BK39" s="119"/>
      <c r="BL39" s="119"/>
      <c r="BM39" s="119"/>
      <c r="BN39" s="119"/>
      <c r="BO39" s="119"/>
      <c r="BP39" s="119"/>
      <c r="BQ39" s="119"/>
      <c r="BR39" s="119"/>
      <c r="BS39" s="119"/>
      <c r="BT39" s="119"/>
      <c r="BU39" s="119"/>
      <c r="BV39" s="119"/>
      <c r="BW39" s="119"/>
      <c r="BX39" s="119"/>
      <c r="BY39" s="119"/>
      <c r="BZ39" s="119"/>
      <c r="CA39" s="119"/>
      <c r="CB39" s="119"/>
      <c r="CC39" s="119"/>
      <c r="CD39" s="119"/>
      <c r="CE39" s="119"/>
      <c r="CF39" s="119"/>
      <c r="CG39" s="119"/>
      <c r="CH39" s="119"/>
      <c r="CI39" s="119"/>
      <c r="CJ39" s="119"/>
      <c r="CK39" s="119"/>
      <c r="CL39" s="119"/>
      <c r="CM39" s="119"/>
      <c r="CN39" s="119"/>
      <c r="CO39" s="119"/>
      <c r="CP39" s="119"/>
      <c r="CQ39" s="119"/>
      <c r="CR39" s="119"/>
      <c r="CS39" s="119"/>
      <c r="CT39" s="119"/>
      <c r="CU39" s="119"/>
      <c r="CV39" s="119"/>
      <c r="CW39" s="119"/>
      <c r="CX39" s="119"/>
      <c r="CY39" s="119"/>
      <c r="CZ39" s="119"/>
      <c r="DA39" s="119"/>
      <c r="DB39" s="119"/>
      <c r="DC39" s="119"/>
      <c r="DD39" s="119"/>
      <c r="DE39" s="119"/>
      <c r="DF39" s="119"/>
      <c r="DG39" s="119"/>
      <c r="DH39" s="119"/>
      <c r="DI39" s="119"/>
      <c r="DJ39" s="119"/>
      <c r="DK39" s="119"/>
      <c r="DL39" s="119"/>
      <c r="DM39" s="119"/>
      <c r="DN39" s="119"/>
      <c r="DO39" s="119"/>
      <c r="DP39" s="119"/>
      <c r="DQ39" s="119"/>
      <c r="DR39" s="119"/>
      <c r="DS39" s="119"/>
      <c r="DT39" s="119"/>
      <c r="DU39" s="119"/>
      <c r="DV39" s="119"/>
      <c r="DW39" s="119"/>
      <c r="DX39" s="119"/>
      <c r="DY39" s="119"/>
      <c r="DZ39" s="119"/>
      <c r="EA39" s="119"/>
      <c r="EB39" s="119"/>
      <c r="EC39" s="119"/>
      <c r="ED39" s="119"/>
      <c r="EE39" s="119"/>
      <c r="EF39" s="119"/>
      <c r="EG39" s="119"/>
      <c r="EH39" s="119"/>
      <c r="EI39" s="119"/>
      <c r="EJ39" s="119"/>
      <c r="EK39" s="119"/>
      <c r="EL39" s="119"/>
      <c r="EM39" s="119"/>
      <c r="EN39" s="119"/>
      <c r="EO39" s="119"/>
      <c r="EP39" s="119"/>
      <c r="EQ39" s="119"/>
      <c r="ER39" s="119"/>
      <c r="ES39" s="119"/>
      <c r="ET39" s="119"/>
      <c r="EU39" s="119"/>
      <c r="EV39" s="119"/>
      <c r="EW39" s="119"/>
      <c r="EX39" s="119"/>
      <c r="EY39" s="119"/>
      <c r="EZ39" s="119"/>
      <c r="FA39" s="119"/>
      <c r="FB39" s="119"/>
      <c r="FC39" s="119"/>
      <c r="FD39" s="119"/>
      <c r="FE39" s="119"/>
      <c r="FF39" s="119"/>
      <c r="FG39" s="119"/>
      <c r="FH39" s="119"/>
      <c r="FI39" s="119"/>
      <c r="FJ39" s="119"/>
      <c r="FK39" s="119"/>
      <c r="FL39" s="119"/>
      <c r="FM39" s="119"/>
      <c r="FN39" s="119"/>
      <c r="FO39" s="119"/>
      <c r="FP39" s="119"/>
      <c r="FQ39" s="119"/>
      <c r="FR39" s="119"/>
      <c r="FS39" s="119"/>
      <c r="FT39" s="119"/>
      <c r="FU39" s="119"/>
      <c r="FV39" s="119"/>
      <c r="FW39" s="119"/>
      <c r="FX39" s="119"/>
      <c r="FY39" s="119"/>
      <c r="FZ39" s="119"/>
      <c r="GA39" s="119"/>
      <c r="GB39" s="119"/>
      <c r="GC39" s="119"/>
      <c r="GD39" s="119"/>
      <c r="GE39" s="119"/>
      <c r="GF39" s="119"/>
      <c r="GG39" s="119"/>
      <c r="GH39" s="119"/>
      <c r="GI39" s="119"/>
      <c r="GJ39" s="119"/>
      <c r="GK39" s="119"/>
      <c r="GL39" s="119"/>
      <c r="GM39" s="119"/>
      <c r="GN39" s="119"/>
      <c r="GO39" s="119"/>
      <c r="GP39" s="119"/>
      <c r="GQ39" s="119"/>
      <c r="GR39" s="119"/>
      <c r="GS39" s="119"/>
      <c r="GT39" s="119"/>
      <c r="GU39" s="119"/>
      <c r="GV39" s="119"/>
      <c r="GW39" s="119"/>
      <c r="GX39" s="119"/>
      <c r="GY39" s="119"/>
      <c r="GZ39" s="119"/>
      <c r="HA39" s="119"/>
      <c r="HB39" s="119"/>
      <c r="HC39" s="119"/>
      <c r="HD39" s="119"/>
      <c r="HE39" s="119"/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  <c r="HW39" s="119"/>
      <c r="HX39" s="119"/>
      <c r="HY39" s="119"/>
      <c r="HZ39" s="119"/>
      <c r="IA39" s="119"/>
      <c r="IB39" s="119"/>
      <c r="IC39" s="119"/>
      <c r="ID39" s="119"/>
      <c r="IE39" s="119"/>
      <c r="IF39" s="119"/>
      <c r="IG39" s="119"/>
      <c r="IH39" s="119"/>
      <c r="II39" s="119"/>
      <c r="IJ39" s="119"/>
      <c r="IK39" s="119"/>
      <c r="IL39" s="119"/>
      <c r="IM39" s="119"/>
      <c r="IN39" s="119"/>
      <c r="IO39" s="119"/>
      <c r="IP39" s="119"/>
      <c r="IQ39" s="119"/>
      <c r="IR39" s="119"/>
      <c r="IS39" s="119"/>
      <c r="IT39" s="119"/>
      <c r="IU39" s="119"/>
      <c r="IV39" s="119"/>
      <c r="IW39" s="119"/>
      <c r="IX39" s="119"/>
      <c r="IY39" s="119"/>
      <c r="IZ39" s="119"/>
      <c r="JA39" s="119"/>
      <c r="JB39" s="119"/>
      <c r="JC39" s="119"/>
      <c r="JD39" s="119"/>
      <c r="JE39" s="119"/>
      <c r="JF39" s="119"/>
      <c r="JG39" s="119"/>
      <c r="JH39" s="119"/>
      <c r="JI39" s="119"/>
      <c r="JJ39" s="119"/>
      <c r="JK39" s="119"/>
      <c r="JL39" s="119"/>
      <c r="JM39" s="119"/>
      <c r="JN39" s="119"/>
      <c r="JO39" s="119"/>
      <c r="JP39" s="119"/>
      <c r="JQ39" s="119"/>
      <c r="JR39" s="119"/>
      <c r="JS39" s="119"/>
      <c r="JT39" s="119"/>
      <c r="JU39" s="119"/>
      <c r="JV39" s="119"/>
      <c r="JW39" s="119"/>
      <c r="JX39" s="119"/>
      <c r="JY39" s="119"/>
      <c r="JZ39" s="119"/>
      <c r="KA39" s="119"/>
      <c r="KB39" s="119"/>
      <c r="KC39" s="119"/>
      <c r="KD39" s="119"/>
      <c r="KE39" s="119"/>
      <c r="KF39" s="119"/>
      <c r="KG39" s="119"/>
      <c r="KH39" s="119"/>
      <c r="KI39" s="119"/>
      <c r="KJ39" s="119"/>
      <c r="KK39" s="119"/>
      <c r="KL39" s="119"/>
      <c r="KM39" s="119"/>
      <c r="KN39" s="119"/>
      <c r="KO39" s="119"/>
      <c r="KP39" s="119"/>
      <c r="KQ39" s="119"/>
      <c r="KR39" s="119"/>
      <c r="KS39" s="119"/>
      <c r="KT39" s="119"/>
      <c r="KU39" s="119"/>
      <c r="KV39" s="119"/>
      <c r="KW39" s="119"/>
      <c r="KX39" s="119"/>
      <c r="KY39" s="119"/>
      <c r="KZ39" s="119"/>
      <c r="LA39" s="119"/>
      <c r="LB39" s="119"/>
      <c r="LC39" s="119"/>
      <c r="LD39" s="119"/>
      <c r="LE39" s="119"/>
      <c r="LF39" s="119"/>
      <c r="LG39" s="119"/>
      <c r="LH39" s="119"/>
      <c r="LI39" s="119"/>
      <c r="LJ39" s="119"/>
      <c r="LK39" s="119"/>
      <c r="LL39" s="119"/>
      <c r="LM39" s="119"/>
      <c r="LN39" s="119"/>
      <c r="LO39" s="119"/>
      <c r="LP39" s="119"/>
      <c r="LQ39" s="119"/>
      <c r="LR39" s="119"/>
      <c r="LS39" s="119"/>
      <c r="LT39" s="119"/>
      <c r="LU39" s="119"/>
      <c r="LV39" s="119"/>
      <c r="LW39" s="119"/>
      <c r="LX39" s="119"/>
      <c r="LY39" s="119"/>
      <c r="LZ39" s="119"/>
      <c r="MA39" s="119"/>
      <c r="MB39" s="119"/>
      <c r="MC39" s="119"/>
      <c r="MD39" s="119"/>
      <c r="ME39" s="119"/>
      <c r="MF39" s="119"/>
      <c r="MG39" s="119"/>
      <c r="MH39" s="119"/>
      <c r="MI39" s="119"/>
      <c r="MJ39" s="119"/>
      <c r="MK39" s="119"/>
      <c r="ML39" s="119"/>
      <c r="MM39" s="119"/>
      <c r="MN39" s="119"/>
      <c r="MO39" s="119"/>
      <c r="MP39" s="119"/>
      <c r="MQ39" s="119"/>
      <c r="MR39" s="119"/>
      <c r="MS39" s="119"/>
      <c r="MT39" s="119"/>
      <c r="MU39" s="119"/>
      <c r="MV39" s="119"/>
      <c r="MW39" s="119"/>
      <c r="MX39" s="119"/>
      <c r="MY39" s="119"/>
      <c r="MZ39" s="119"/>
      <c r="NA39" s="119"/>
      <c r="NB39" s="119"/>
      <c r="NC39" s="119"/>
      <c r="ND39" s="119"/>
      <c r="NE39" s="119"/>
      <c r="NF39" s="119"/>
      <c r="NG39" s="119"/>
      <c r="NH39" s="119"/>
      <c r="NI39" s="119"/>
      <c r="NJ39" s="119"/>
      <c r="NK39" s="119"/>
      <c r="NL39" s="119"/>
      <c r="NM39" s="119"/>
      <c r="NN39" s="119"/>
      <c r="NO39" s="119"/>
      <c r="NP39" s="119"/>
      <c r="NQ39" s="119"/>
      <c r="NR39" s="119"/>
      <c r="NS39" s="119"/>
      <c r="NT39" s="119"/>
      <c r="NU39" s="119"/>
      <c r="NV39" s="119"/>
      <c r="NW39" s="119"/>
      <c r="NX39" s="119"/>
      <c r="NY39" s="119"/>
      <c r="NZ39" s="119"/>
      <c r="OA39" s="119"/>
      <c r="OB39" s="119"/>
      <c r="OC39" s="119"/>
      <c r="OD39" s="119"/>
      <c r="OE39" s="119"/>
      <c r="OF39" s="119"/>
      <c r="OG39" s="119"/>
      <c r="OH39" s="119"/>
      <c r="OI39" s="119"/>
      <c r="OJ39" s="119"/>
      <c r="OK39" s="119"/>
      <c r="OL39" s="119"/>
      <c r="OM39" s="119"/>
      <c r="ON39" s="119"/>
      <c r="OO39" s="119"/>
      <c r="OP39" s="119"/>
      <c r="OQ39" s="119"/>
      <c r="OR39" s="119"/>
      <c r="OS39" s="119"/>
      <c r="OT39" s="119"/>
      <c r="OU39" s="119"/>
      <c r="OV39" s="119"/>
      <c r="OW39" s="119"/>
      <c r="OX39" s="119"/>
      <c r="OY39" s="119"/>
      <c r="OZ39" s="119"/>
      <c r="PA39" s="119"/>
      <c r="PB39" s="119"/>
      <c r="PC39" s="119"/>
      <c r="PD39" s="119"/>
      <c r="PE39" s="119"/>
      <c r="PF39" s="119"/>
      <c r="PG39" s="119"/>
      <c r="PH39" s="119"/>
      <c r="PI39" s="119"/>
      <c r="PJ39" s="119"/>
      <c r="PK39" s="119"/>
      <c r="PL39" s="119"/>
      <c r="PM39" s="119"/>
      <c r="PN39" s="119"/>
      <c r="PO39" s="119"/>
      <c r="PP39" s="119"/>
      <c r="PQ39" s="119"/>
      <c r="PR39" s="119"/>
      <c r="PS39" s="119"/>
      <c r="PT39" s="119"/>
      <c r="PU39" s="119"/>
      <c r="PV39" s="119"/>
      <c r="PW39" s="119"/>
      <c r="PX39" s="119"/>
      <c r="PY39" s="119"/>
      <c r="PZ39" s="119"/>
      <c r="QA39" s="119"/>
      <c r="QB39" s="119"/>
      <c r="QC39" s="119"/>
      <c r="QD39" s="119"/>
      <c r="QE39" s="119"/>
      <c r="QF39" s="119"/>
      <c r="QG39" s="119"/>
      <c r="QH39" s="119"/>
      <c r="QI39" s="119"/>
      <c r="QJ39" s="119"/>
      <c r="QK39" s="119"/>
      <c r="QL39" s="119"/>
      <c r="QM39" s="119"/>
      <c r="QN39" s="119"/>
      <c r="QO39" s="119"/>
      <c r="QP39" s="119"/>
      <c r="QQ39" s="119"/>
      <c r="QR39" s="119"/>
      <c r="QS39" s="119"/>
      <c r="QT39" s="119"/>
      <c r="QU39" s="119"/>
      <c r="QV39" s="119"/>
      <c r="QW39" s="119"/>
      <c r="QX39" s="119"/>
      <c r="QY39" s="119"/>
      <c r="QZ39" s="119"/>
      <c r="RA39" s="119"/>
      <c r="RB39" s="119"/>
      <c r="RC39" s="119"/>
      <c r="RD39" s="119"/>
      <c r="RE39" s="119"/>
      <c r="RF39" s="119"/>
      <c r="RG39" s="119"/>
      <c r="RH39" s="119"/>
      <c r="RI39" s="119"/>
      <c r="RJ39" s="119"/>
      <c r="RK39" s="119"/>
      <c r="RL39" s="119"/>
      <c r="RM39" s="119"/>
      <c r="RN39" s="119"/>
      <c r="RO39" s="119"/>
      <c r="RP39" s="119"/>
      <c r="RQ39" s="119"/>
      <c r="RR39" s="119"/>
      <c r="RS39" s="119"/>
      <c r="RT39" s="119"/>
      <c r="RU39" s="119"/>
      <c r="RV39" s="119"/>
      <c r="RW39" s="119"/>
      <c r="RX39" s="119"/>
      <c r="RY39" s="119"/>
      <c r="RZ39" s="119"/>
      <c r="SA39" s="119"/>
      <c r="SB39" s="119"/>
      <c r="SC39" s="119"/>
      <c r="SD39" s="119"/>
      <c r="SE39" s="119"/>
      <c r="SF39" s="119"/>
      <c r="SG39" s="119"/>
      <c r="SH39" s="119"/>
      <c r="SI39" s="119"/>
      <c r="SJ39" s="119"/>
      <c r="SK39" s="119"/>
      <c r="SL39" s="119"/>
      <c r="SM39" s="119"/>
      <c r="SN39" s="119"/>
      <c r="SO39" s="119"/>
      <c r="SP39" s="119"/>
      <c r="SQ39" s="119"/>
      <c r="SR39" s="119"/>
      <c r="SS39" s="119"/>
      <c r="ST39" s="119"/>
      <c r="SU39" s="119"/>
      <c r="SV39" s="119"/>
      <c r="SW39" s="119"/>
      <c r="SX39" s="119"/>
      <c r="SY39" s="119"/>
      <c r="SZ39" s="119"/>
      <c r="TA39" s="119"/>
      <c r="TB39" s="119"/>
      <c r="TC39" s="119"/>
      <c r="TD39" s="119"/>
      <c r="TE39" s="119"/>
      <c r="TF39" s="119"/>
      <c r="TG39" s="119"/>
      <c r="TH39" s="119"/>
      <c r="TI39" s="119"/>
      <c r="TJ39" s="119"/>
      <c r="TK39" s="119"/>
      <c r="TL39" s="119"/>
      <c r="TM39" s="119"/>
      <c r="TN39" s="119"/>
      <c r="TO39" s="119"/>
      <c r="TP39" s="119"/>
      <c r="TQ39" s="119"/>
      <c r="TR39" s="119"/>
      <c r="TS39" s="119"/>
      <c r="TT39" s="119"/>
      <c r="TU39" s="119"/>
      <c r="TV39" s="119"/>
      <c r="TW39" s="119"/>
      <c r="TX39" s="119"/>
      <c r="TY39" s="119"/>
      <c r="TZ39" s="119"/>
      <c r="UA39" s="119"/>
      <c r="UB39" s="119"/>
      <c r="UC39" s="119"/>
      <c r="UD39" s="119"/>
      <c r="UE39" s="119"/>
      <c r="UF39" s="119"/>
      <c r="UG39" s="119"/>
      <c r="UH39" s="119"/>
      <c r="UI39" s="119"/>
      <c r="UJ39" s="119"/>
      <c r="UK39" s="119"/>
      <c r="UL39" s="119"/>
      <c r="UM39" s="119"/>
      <c r="UN39" s="119"/>
      <c r="UO39" s="119"/>
      <c r="UP39" s="119"/>
      <c r="UQ39" s="119"/>
      <c r="UR39" s="119"/>
      <c r="US39" s="119"/>
      <c r="UT39" s="119"/>
      <c r="UU39" s="119"/>
      <c r="UV39" s="119"/>
      <c r="UW39" s="119"/>
      <c r="UX39" s="119"/>
      <c r="UY39" s="119"/>
      <c r="UZ39" s="119"/>
      <c r="VA39" s="119"/>
      <c r="VB39" s="119"/>
      <c r="VC39" s="119"/>
      <c r="VD39" s="119"/>
      <c r="VE39" s="119"/>
      <c r="VF39" s="119"/>
      <c r="VG39" s="119"/>
      <c r="VH39" s="119"/>
      <c r="VI39" s="119"/>
      <c r="VJ39" s="119"/>
      <c r="VK39" s="119"/>
      <c r="VL39" s="119"/>
      <c r="VM39" s="119"/>
      <c r="VN39" s="119"/>
      <c r="VO39" s="119"/>
      <c r="VP39" s="119"/>
      <c r="VQ39" s="119"/>
      <c r="VR39" s="119"/>
      <c r="VS39" s="119"/>
      <c r="VT39" s="119"/>
      <c r="VU39" s="119"/>
      <c r="VV39" s="119"/>
      <c r="VW39" s="119"/>
      <c r="VX39" s="119"/>
      <c r="VY39" s="119"/>
      <c r="VZ39" s="119"/>
      <c r="WA39" s="119"/>
      <c r="WB39" s="119"/>
      <c r="WC39" s="119"/>
      <c r="WD39" s="119"/>
      <c r="WE39" s="119"/>
      <c r="WF39" s="119"/>
      <c r="WG39" s="119"/>
      <c r="WH39" s="119"/>
      <c r="WI39" s="119"/>
      <c r="WJ39" s="119"/>
      <c r="WK39" s="119"/>
      <c r="WL39" s="119"/>
      <c r="WM39" s="119"/>
      <c r="WN39" s="119"/>
      <c r="WO39" s="119"/>
      <c r="WP39" s="119"/>
      <c r="WQ39" s="119"/>
      <c r="WR39" s="119"/>
      <c r="WS39" s="119"/>
      <c r="WT39" s="119"/>
      <c r="WU39" s="119"/>
      <c r="WV39" s="119"/>
      <c r="WW39" s="119"/>
      <c r="WX39" s="119"/>
      <c r="WY39" s="119"/>
      <c r="WZ39" s="119"/>
      <c r="XA39" s="119"/>
      <c r="XB39" s="119"/>
      <c r="XC39" s="119"/>
      <c r="XD39" s="119"/>
      <c r="XE39" s="119"/>
      <c r="XF39" s="119"/>
      <c r="XG39" s="119"/>
      <c r="XH39" s="119"/>
      <c r="XI39" s="119"/>
      <c r="XJ39" s="119"/>
      <c r="XK39" s="119"/>
      <c r="XL39" s="119"/>
      <c r="XM39" s="119"/>
      <c r="XN39" s="119"/>
      <c r="XO39" s="119"/>
      <c r="XP39" s="119"/>
      <c r="XQ39" s="119"/>
      <c r="XR39" s="119"/>
      <c r="XS39" s="119"/>
      <c r="XT39" s="119"/>
      <c r="XU39" s="119"/>
      <c r="XV39" s="119"/>
      <c r="XW39" s="119"/>
      <c r="XX39" s="119"/>
      <c r="XY39" s="119"/>
      <c r="XZ39" s="119"/>
      <c r="YA39" s="119"/>
      <c r="YB39" s="119"/>
      <c r="YC39" s="119"/>
      <c r="YD39" s="119"/>
      <c r="YE39" s="119"/>
      <c r="YF39" s="119"/>
      <c r="YG39" s="119"/>
      <c r="YH39" s="119"/>
      <c r="YI39" s="119"/>
      <c r="YJ39" s="119"/>
      <c r="YK39" s="119"/>
      <c r="YL39" s="119"/>
      <c r="YM39" s="119"/>
      <c r="YN39" s="119"/>
      <c r="YO39" s="119"/>
      <c r="YP39" s="119"/>
      <c r="YQ39" s="119"/>
      <c r="YR39" s="119"/>
      <c r="YS39" s="119"/>
      <c r="YT39" s="119"/>
      <c r="YU39" s="119"/>
      <c r="YV39" s="119"/>
      <c r="YW39" s="119"/>
      <c r="YX39" s="119"/>
      <c r="YY39" s="119"/>
      <c r="YZ39" s="119"/>
      <c r="ZA39" s="119"/>
      <c r="ZB39" s="119"/>
      <c r="ZC39" s="119"/>
      <c r="ZD39" s="119"/>
      <c r="ZE39" s="119"/>
      <c r="ZF39" s="119"/>
      <c r="ZG39" s="119"/>
      <c r="ZH39" s="119"/>
      <c r="ZI39" s="119"/>
      <c r="ZJ39" s="119"/>
      <c r="ZK39" s="119"/>
      <c r="ZL39" s="119"/>
      <c r="ZM39" s="119"/>
      <c r="ZN39" s="119"/>
      <c r="ZO39" s="119"/>
      <c r="ZP39" s="119"/>
      <c r="ZQ39" s="119"/>
      <c r="ZR39" s="119"/>
      <c r="ZS39" s="119"/>
      <c r="ZT39" s="119"/>
      <c r="ZU39" s="119"/>
      <c r="ZV39" s="119"/>
      <c r="ZW39" s="119"/>
      <c r="ZX39" s="119"/>
      <c r="ZY39" s="119"/>
      <c r="ZZ39" s="119"/>
      <c r="AAA39" s="119"/>
      <c r="AAB39" s="119"/>
      <c r="AAC39" s="119"/>
      <c r="AAD39" s="119"/>
      <c r="AAE39" s="119"/>
      <c r="AAF39" s="119"/>
      <c r="AAG39" s="119"/>
      <c r="AAH39" s="119"/>
      <c r="AAI39" s="119"/>
      <c r="AAJ39" s="119"/>
      <c r="AAK39" s="119"/>
      <c r="AAL39" s="119"/>
      <c r="AAM39" s="119"/>
      <c r="AAN39" s="119"/>
      <c r="AAO39" s="119"/>
      <c r="AAP39" s="119"/>
      <c r="AAQ39" s="119"/>
      <c r="AAR39" s="119"/>
      <c r="AAS39" s="119"/>
      <c r="AAT39" s="119"/>
      <c r="AAU39" s="119"/>
      <c r="AAV39" s="119"/>
      <c r="AAW39" s="119"/>
      <c r="AAX39" s="119"/>
      <c r="AAY39" s="119"/>
      <c r="AAZ39" s="119"/>
      <c r="ABA39" s="119"/>
      <c r="ABB39" s="119"/>
      <c r="ABC39" s="119"/>
      <c r="ABD39" s="119"/>
      <c r="ABE39" s="119"/>
      <c r="ABF39" s="119"/>
      <c r="ABG39" s="119"/>
      <c r="ABH39" s="119"/>
      <c r="ABI39" s="119"/>
      <c r="ABJ39" s="119"/>
      <c r="ABK39" s="119"/>
      <c r="ABL39" s="119"/>
      <c r="ABM39" s="119"/>
      <c r="ABN39" s="119"/>
      <c r="ABO39" s="119"/>
      <c r="ABP39" s="119"/>
      <c r="ABQ39" s="119"/>
      <c r="ABR39" s="119"/>
      <c r="ABS39" s="119"/>
      <c r="ABT39" s="119"/>
      <c r="ABU39" s="119"/>
      <c r="ABV39" s="119"/>
      <c r="ABW39" s="119"/>
      <c r="ABX39" s="119"/>
      <c r="ABY39" s="119"/>
      <c r="ABZ39" s="119"/>
      <c r="ACA39" s="119"/>
      <c r="ACB39" s="119"/>
      <c r="ACC39" s="119"/>
      <c r="ACD39" s="119"/>
      <c r="ACE39" s="119"/>
      <c r="ACF39" s="119"/>
      <c r="ACG39" s="119"/>
      <c r="ACH39" s="119"/>
      <c r="ACI39" s="119"/>
      <c r="ACJ39" s="119"/>
      <c r="ACK39" s="119"/>
      <c r="ACL39" s="119"/>
      <c r="ACM39" s="119"/>
      <c r="ACN39" s="119"/>
      <c r="ACO39" s="119"/>
      <c r="ACP39" s="119"/>
      <c r="ACQ39" s="119"/>
      <c r="ACR39" s="119"/>
      <c r="ACS39" s="119"/>
      <c r="ACT39" s="119"/>
      <c r="ACU39" s="119"/>
      <c r="ACV39" s="119"/>
      <c r="ACW39" s="119"/>
      <c r="ACX39" s="119"/>
      <c r="ACY39" s="119"/>
      <c r="ACZ39" s="119"/>
      <c r="ADA39" s="119"/>
      <c r="ADB39" s="119"/>
      <c r="ADC39" s="119"/>
      <c r="ADD39" s="119"/>
      <c r="ADE39" s="119"/>
      <c r="ADF39" s="119"/>
      <c r="ADG39" s="119"/>
      <c r="ADH39" s="119"/>
      <c r="ADI39" s="119"/>
      <c r="ADJ39" s="119"/>
      <c r="ADK39" s="119"/>
      <c r="ADL39" s="119"/>
      <c r="ADM39" s="119"/>
      <c r="ADN39" s="119"/>
      <c r="ADO39" s="119"/>
      <c r="ADP39" s="119"/>
      <c r="ADQ39" s="119"/>
      <c r="ADR39" s="119"/>
      <c r="ADS39" s="119"/>
      <c r="ADT39" s="119"/>
      <c r="ADU39" s="119"/>
      <c r="ADV39" s="119"/>
      <c r="ADW39" s="119"/>
      <c r="ADX39" s="119"/>
      <c r="ADY39" s="119"/>
      <c r="ADZ39" s="119"/>
      <c r="AEA39" s="119"/>
      <c r="AEB39" s="119"/>
      <c r="AEC39" s="119"/>
      <c r="AED39" s="119"/>
      <c r="AEE39" s="119"/>
      <c r="AEF39" s="119"/>
      <c r="AEG39" s="119"/>
      <c r="AEH39" s="119"/>
      <c r="AEI39" s="119"/>
      <c r="AEJ39" s="119"/>
      <c r="AEK39" s="119"/>
      <c r="AEL39" s="119"/>
      <c r="AEM39" s="119"/>
      <c r="AEN39" s="119"/>
      <c r="AEO39" s="119"/>
      <c r="AEP39" s="119"/>
      <c r="AEQ39" s="119"/>
      <c r="AER39" s="119"/>
      <c r="AES39" s="119"/>
      <c r="AET39" s="119"/>
      <c r="AEU39" s="119"/>
      <c r="AEV39" s="119"/>
      <c r="AEW39" s="119"/>
      <c r="AEX39" s="119"/>
      <c r="AEY39" s="119"/>
      <c r="AEZ39" s="119"/>
      <c r="AFA39" s="119"/>
      <c r="AFB39" s="119"/>
      <c r="AFC39" s="119"/>
      <c r="AFD39" s="119"/>
      <c r="AFE39" s="119"/>
      <c r="AFF39" s="119"/>
      <c r="AFG39" s="119"/>
      <c r="AFH39" s="119"/>
      <c r="AFI39" s="119"/>
      <c r="AFJ39" s="119"/>
      <c r="AFK39" s="119"/>
      <c r="AFL39" s="119"/>
      <c r="AFM39" s="119"/>
      <c r="AFN39" s="119"/>
      <c r="AFO39" s="119"/>
      <c r="AFP39" s="119"/>
      <c r="AFQ39" s="119"/>
      <c r="AFR39" s="119"/>
      <c r="AFS39" s="119"/>
      <c r="AFT39" s="119"/>
      <c r="AFU39" s="119"/>
      <c r="AFV39" s="119"/>
      <c r="AFW39" s="119"/>
      <c r="AFX39" s="119"/>
      <c r="AFY39" s="119"/>
      <c r="AFZ39" s="119"/>
      <c r="AGA39" s="119"/>
      <c r="AGB39" s="119"/>
      <c r="AGC39" s="119"/>
      <c r="AGD39" s="119"/>
      <c r="AGE39" s="119"/>
      <c r="AGF39" s="119"/>
      <c r="AGG39" s="119"/>
      <c r="AGH39" s="119"/>
      <c r="AGI39" s="119"/>
      <c r="AGJ39" s="119"/>
      <c r="AGK39" s="119"/>
      <c r="AGL39" s="119"/>
      <c r="AGM39" s="119"/>
      <c r="AGN39" s="119"/>
      <c r="AGO39" s="119"/>
      <c r="AGP39" s="119"/>
      <c r="AGQ39" s="119"/>
      <c r="AGR39" s="119"/>
      <c r="AGS39" s="119"/>
      <c r="AGT39" s="119"/>
      <c r="AGU39" s="119"/>
      <c r="AGV39" s="119"/>
      <c r="AGW39" s="119"/>
      <c r="AGX39" s="119"/>
      <c r="AGY39" s="119"/>
      <c r="AGZ39" s="119"/>
      <c r="AHA39" s="119"/>
      <c r="AHB39" s="119"/>
      <c r="AHC39" s="119"/>
      <c r="AHD39" s="119"/>
      <c r="AHE39" s="119"/>
      <c r="AHF39" s="119"/>
      <c r="AHG39" s="119"/>
      <c r="AHH39" s="119"/>
      <c r="AHI39" s="119"/>
      <c r="AHJ39" s="119"/>
      <c r="AHK39" s="119"/>
      <c r="AHL39" s="119"/>
      <c r="AHM39" s="119"/>
      <c r="AHN39" s="119"/>
      <c r="AHO39" s="119"/>
      <c r="AHP39" s="119"/>
      <c r="AHQ39" s="119"/>
      <c r="AHR39" s="119"/>
      <c r="AHS39" s="119"/>
      <c r="AHT39" s="119"/>
      <c r="AHU39" s="119"/>
      <c r="AHV39" s="119"/>
      <c r="AHW39" s="119"/>
      <c r="AHX39" s="119"/>
      <c r="AHY39" s="119"/>
      <c r="AHZ39" s="119"/>
      <c r="AIA39" s="119"/>
      <c r="AIB39" s="119"/>
      <c r="AIC39" s="119"/>
      <c r="AID39" s="119"/>
      <c r="AIE39" s="119"/>
      <c r="AIF39" s="119"/>
      <c r="AIG39" s="119"/>
      <c r="AIH39" s="119"/>
      <c r="AII39" s="119"/>
      <c r="AIJ39" s="119"/>
      <c r="AIK39" s="119"/>
      <c r="AIL39" s="119"/>
      <c r="AIM39" s="119"/>
      <c r="AIN39" s="119"/>
      <c r="AIO39" s="119"/>
      <c r="AIP39" s="119"/>
      <c r="AIQ39" s="119"/>
      <c r="AIR39" s="119"/>
      <c r="AIS39" s="119"/>
      <c r="AIT39" s="119"/>
      <c r="AIU39" s="119"/>
      <c r="AIV39" s="119"/>
      <c r="AIW39" s="119"/>
      <c r="AIX39" s="119"/>
      <c r="AIY39" s="119"/>
      <c r="AIZ39" s="119"/>
      <c r="AJA39" s="119"/>
      <c r="AJB39" s="119"/>
      <c r="AJC39" s="119"/>
      <c r="AJD39" s="119"/>
      <c r="AJE39" s="119"/>
      <c r="AJF39" s="119"/>
      <c r="AJG39" s="119"/>
      <c r="AJH39" s="119"/>
      <c r="AJI39" s="119"/>
      <c r="AJJ39" s="119"/>
      <c r="AJK39" s="119"/>
      <c r="AJL39" s="119"/>
      <c r="AJM39" s="119"/>
      <c r="AJN39" s="119"/>
      <c r="AJO39" s="119"/>
      <c r="AJP39" s="119"/>
      <c r="AJQ39" s="119"/>
      <c r="AJR39" s="119"/>
      <c r="AJS39" s="119"/>
      <c r="AJT39" s="119"/>
      <c r="AJU39" s="119"/>
      <c r="AJV39" s="119"/>
      <c r="AJW39" s="119"/>
      <c r="AJX39" s="119"/>
      <c r="AJY39" s="119"/>
      <c r="AJZ39" s="119"/>
      <c r="AKA39" s="119"/>
      <c r="AKB39" s="119"/>
      <c r="AKC39" s="119"/>
      <c r="AKD39" s="119"/>
      <c r="AKE39" s="119"/>
      <c r="AKF39" s="119"/>
      <c r="AKG39" s="119"/>
      <c r="AKH39" s="119"/>
      <c r="AKI39" s="119"/>
      <c r="AKJ39" s="119"/>
      <c r="AKK39" s="119"/>
      <c r="AKL39" s="119"/>
      <c r="AKM39" s="119"/>
      <c r="AKN39" s="119"/>
      <c r="AKO39" s="119"/>
      <c r="AKP39" s="119"/>
      <c r="AKQ39" s="119"/>
      <c r="AKR39" s="119"/>
      <c r="AKS39" s="119"/>
      <c r="AKT39" s="119"/>
      <c r="AKU39" s="119"/>
      <c r="AKV39" s="119"/>
      <c r="AKW39" s="119"/>
      <c r="AKX39" s="119"/>
      <c r="AKY39" s="119"/>
      <c r="AKZ39" s="119"/>
      <c r="ALA39" s="119"/>
      <c r="ALB39" s="119"/>
      <c r="ALC39" s="119"/>
      <c r="ALD39" s="119"/>
      <c r="ALE39" s="119"/>
      <c r="ALF39" s="119"/>
      <c r="ALG39" s="119"/>
      <c r="ALH39" s="119"/>
      <c r="ALI39" s="119"/>
      <c r="ALJ39" s="119"/>
      <c r="ALK39" s="119"/>
      <c r="ALL39" s="119"/>
      <c r="ALM39" s="119"/>
      <c r="ALN39" s="119"/>
      <c r="ALO39" s="119"/>
      <c r="ALP39" s="119"/>
      <c r="ALQ39" s="119"/>
      <c r="ALR39" s="119"/>
      <c r="ALS39" s="119"/>
      <c r="ALT39" s="119"/>
      <c r="ALU39" s="119"/>
      <c r="ALV39" s="119"/>
      <c r="ALW39" s="119"/>
      <c r="ALX39" s="119"/>
      <c r="ALY39" s="119"/>
      <c r="ALZ39" s="119"/>
      <c r="AMA39" s="119"/>
      <c r="AMB39" s="119"/>
      <c r="AMC39" s="119"/>
      <c r="AMD39" s="119"/>
      <c r="AME39" s="119"/>
      <c r="AMF39" s="119"/>
      <c r="AMG39" s="119"/>
      <c r="AMH39" s="119"/>
      <c r="AMI39" s="119"/>
      <c r="AMJ39" s="119"/>
      <c r="AMK39" s="119"/>
      <c r="AML39" s="119"/>
      <c r="AMM39" s="119"/>
      <c r="AMN39" s="119"/>
      <c r="AMO39" s="119"/>
      <c r="AMP39" s="119"/>
      <c r="AMQ39" s="119"/>
      <c r="AMR39" s="119"/>
      <c r="AMS39" s="119"/>
      <c r="AMT39" s="119"/>
      <c r="AMU39" s="119"/>
      <c r="AMV39" s="119"/>
      <c r="AMW39" s="119"/>
      <c r="AMX39" s="119"/>
      <c r="AMY39" s="119"/>
      <c r="AMZ39" s="119"/>
      <c r="ANA39" s="119"/>
      <c r="ANB39" s="119"/>
      <c r="ANC39" s="119"/>
      <c r="AND39" s="119"/>
      <c r="ANE39" s="119"/>
      <c r="ANF39" s="119"/>
      <c r="ANG39" s="119"/>
      <c r="ANH39" s="119"/>
      <c r="ANI39" s="119"/>
      <c r="ANJ39" s="119"/>
      <c r="ANK39" s="119"/>
      <c r="ANL39" s="119"/>
      <c r="ANM39" s="119"/>
      <c r="ANN39" s="119"/>
      <c r="ANO39" s="119"/>
      <c r="ANP39" s="119"/>
      <c r="ANQ39" s="119"/>
      <c r="ANR39" s="119"/>
      <c r="ANS39" s="119"/>
      <c r="ANT39" s="119"/>
      <c r="ANU39" s="119"/>
      <c r="ANV39" s="119"/>
      <c r="ANW39" s="119"/>
      <c r="ANX39" s="119"/>
      <c r="ANY39" s="119"/>
      <c r="ANZ39" s="119"/>
      <c r="AOA39" s="119"/>
      <c r="AOB39" s="119"/>
      <c r="AOC39" s="119"/>
      <c r="AOD39" s="119"/>
      <c r="AOE39" s="119"/>
      <c r="AOF39" s="119"/>
      <c r="AOG39" s="119"/>
      <c r="AOH39" s="119"/>
      <c r="AOI39" s="119"/>
      <c r="AOJ39" s="119"/>
      <c r="AOK39" s="119"/>
      <c r="AOL39" s="119"/>
      <c r="AOM39" s="119"/>
      <c r="AON39" s="119"/>
      <c r="AOO39" s="119"/>
      <c r="AOP39" s="119"/>
      <c r="AOQ39" s="119"/>
      <c r="AOR39" s="119"/>
      <c r="AOS39" s="119"/>
      <c r="AOT39" s="119"/>
      <c r="AOU39" s="119"/>
      <c r="AOV39" s="119"/>
      <c r="AOW39" s="119"/>
      <c r="AOX39" s="119"/>
      <c r="AOY39" s="119"/>
      <c r="AOZ39" s="119"/>
      <c r="APA39" s="119"/>
      <c r="APB39" s="119"/>
      <c r="APC39" s="119"/>
      <c r="APD39" s="119"/>
      <c r="APE39" s="119"/>
      <c r="APF39" s="119"/>
      <c r="APG39" s="119"/>
      <c r="APH39" s="119"/>
      <c r="API39" s="119"/>
      <c r="APJ39" s="119"/>
      <c r="APK39" s="119"/>
      <c r="APL39" s="119"/>
      <c r="APM39" s="119"/>
      <c r="APN39" s="119"/>
      <c r="APO39" s="119"/>
      <c r="APP39" s="119"/>
      <c r="APQ39" s="119"/>
      <c r="APR39" s="119"/>
      <c r="APS39" s="119"/>
      <c r="APT39" s="119"/>
      <c r="APU39" s="119"/>
      <c r="APV39" s="119"/>
      <c r="APW39" s="119"/>
      <c r="APX39" s="119"/>
      <c r="APY39" s="119"/>
      <c r="APZ39" s="119"/>
      <c r="AQA39" s="119"/>
      <c r="AQB39" s="119"/>
      <c r="AQC39" s="119"/>
      <c r="AQD39" s="119"/>
      <c r="AQE39" s="119"/>
      <c r="AQF39" s="119"/>
      <c r="AQG39" s="119"/>
      <c r="AQH39" s="119"/>
      <c r="AQI39" s="119"/>
      <c r="AQJ39" s="119"/>
      <c r="AQK39" s="119"/>
      <c r="AQL39" s="119"/>
      <c r="AQM39" s="119"/>
      <c r="AQN39" s="119"/>
      <c r="AQO39" s="119"/>
      <c r="AQP39" s="119"/>
      <c r="AQQ39" s="119"/>
      <c r="AQR39" s="119"/>
      <c r="AQS39" s="119"/>
      <c r="AQT39" s="119"/>
      <c r="AQU39" s="119"/>
      <c r="AQV39" s="119"/>
      <c r="AQW39" s="119"/>
      <c r="AQX39" s="119"/>
      <c r="AQY39" s="119"/>
      <c r="AQZ39" s="119"/>
      <c r="ARA39" s="119"/>
      <c r="ARB39" s="119"/>
      <c r="ARC39" s="119"/>
      <c r="ARD39" s="119"/>
      <c r="ARE39" s="119"/>
      <c r="ARF39" s="119"/>
      <c r="ARG39" s="119"/>
      <c r="ARH39" s="119"/>
      <c r="ARI39" s="119"/>
      <c r="ARJ39" s="119"/>
      <c r="ARK39" s="119"/>
      <c r="ARL39" s="119"/>
      <c r="ARM39" s="119"/>
      <c r="ARN39" s="119"/>
      <c r="ARO39" s="119"/>
      <c r="ARP39" s="119"/>
      <c r="ARQ39" s="119"/>
      <c r="ARR39" s="119"/>
      <c r="ARS39" s="119"/>
      <c r="ART39" s="119"/>
      <c r="ARU39" s="119"/>
      <c r="ARV39" s="119"/>
      <c r="ARW39" s="119"/>
      <c r="ARX39" s="119"/>
      <c r="ARY39" s="119"/>
      <c r="ARZ39" s="119"/>
      <c r="ASA39" s="119"/>
      <c r="ASB39" s="119"/>
      <c r="ASC39" s="119"/>
      <c r="ASD39" s="119"/>
      <c r="ASE39" s="119"/>
      <c r="ASF39" s="119"/>
      <c r="ASG39" s="119"/>
      <c r="ASH39" s="119"/>
      <c r="ASI39" s="119"/>
      <c r="ASJ39" s="119"/>
      <c r="ASK39" s="119"/>
      <c r="ASL39" s="119"/>
      <c r="ASM39" s="119"/>
      <c r="ASN39" s="119"/>
      <c r="ASO39" s="119"/>
      <c r="ASP39" s="119"/>
      <c r="ASQ39" s="119"/>
      <c r="ASR39" s="119"/>
      <c r="ASS39" s="119"/>
      <c r="AST39" s="119"/>
      <c r="ASU39" s="119"/>
      <c r="ASV39" s="119"/>
      <c r="ASW39" s="119"/>
      <c r="ASX39" s="119"/>
      <c r="ASY39" s="119"/>
      <c r="ASZ39" s="119"/>
      <c r="ATA39" s="119"/>
      <c r="ATB39" s="119"/>
      <c r="ATC39" s="119"/>
      <c r="ATD39" s="119"/>
      <c r="ATE39" s="119"/>
      <c r="ATF39" s="119"/>
      <c r="ATG39" s="119"/>
      <c r="ATH39" s="119"/>
      <c r="ATI39" s="119"/>
      <c r="ATJ39" s="119"/>
      <c r="ATK39" s="119"/>
      <c r="ATL39" s="119"/>
      <c r="ATM39" s="119"/>
      <c r="ATN39" s="119"/>
      <c r="ATO39" s="119"/>
      <c r="ATP39" s="119"/>
      <c r="ATQ39" s="119"/>
      <c r="ATR39" s="119"/>
      <c r="ATS39" s="119"/>
      <c r="ATT39" s="119"/>
      <c r="ATU39" s="119"/>
      <c r="ATV39" s="119"/>
      <c r="ATW39" s="119"/>
      <c r="ATX39" s="119"/>
      <c r="ATY39" s="119"/>
      <c r="ATZ39" s="119"/>
      <c r="AUA39" s="119"/>
      <c r="AUB39" s="119"/>
      <c r="AUC39" s="119"/>
      <c r="AUD39" s="119"/>
      <c r="AUE39" s="119"/>
      <c r="AUF39" s="119"/>
      <c r="AUG39" s="119"/>
      <c r="AUH39" s="119"/>
      <c r="AUI39" s="119"/>
      <c r="AUJ39" s="119"/>
      <c r="AUK39" s="119"/>
      <c r="AUL39" s="119"/>
      <c r="AUM39" s="119"/>
      <c r="AUN39" s="119"/>
      <c r="AUO39" s="119"/>
      <c r="AUP39" s="119"/>
      <c r="AUQ39" s="119"/>
      <c r="AUR39" s="119"/>
      <c r="AUS39" s="119"/>
      <c r="AUT39" s="119"/>
      <c r="AUU39" s="119"/>
      <c r="AUV39" s="119"/>
      <c r="AUW39" s="119"/>
      <c r="AUX39" s="119"/>
      <c r="AUY39" s="119"/>
      <c r="AUZ39" s="119"/>
      <c r="AVA39" s="119"/>
      <c r="AVB39" s="119"/>
      <c r="AVC39" s="119"/>
      <c r="AVD39" s="119"/>
      <c r="AVE39" s="119"/>
      <c r="AVF39" s="119"/>
      <c r="AVG39" s="119"/>
      <c r="AVH39" s="119"/>
      <c r="AVI39" s="119"/>
      <c r="AVJ39" s="119"/>
      <c r="AVK39" s="119"/>
      <c r="AVL39" s="119"/>
      <c r="AVM39" s="119"/>
      <c r="AVN39" s="119"/>
      <c r="AVO39" s="119"/>
      <c r="AVP39" s="119"/>
      <c r="AVQ39" s="119"/>
      <c r="AVR39" s="119"/>
      <c r="AVS39" s="119"/>
      <c r="AVT39" s="119"/>
      <c r="AVU39" s="119"/>
      <c r="AVV39" s="119"/>
      <c r="AVW39" s="119"/>
      <c r="AVX39" s="119"/>
      <c r="AVY39" s="119"/>
      <c r="AVZ39" s="119"/>
      <c r="AWA39" s="119"/>
      <c r="AWB39" s="119"/>
      <c r="AWC39" s="119"/>
      <c r="AWD39" s="119"/>
      <c r="AWE39" s="119"/>
      <c r="AWF39" s="119"/>
      <c r="AWG39" s="119"/>
      <c r="AWH39" s="119"/>
      <c r="AWI39" s="119"/>
      <c r="AWJ39" s="119"/>
      <c r="AWK39" s="119"/>
      <c r="AWL39" s="119"/>
      <c r="AWM39" s="119"/>
      <c r="AWN39" s="119"/>
      <c r="AWO39" s="119"/>
      <c r="AWP39" s="119"/>
      <c r="AWQ39" s="119"/>
      <c r="AWR39" s="119"/>
      <c r="AWS39" s="119"/>
      <c r="AWT39" s="119"/>
      <c r="AWU39" s="119"/>
      <c r="AWV39" s="119"/>
      <c r="AWW39" s="119"/>
      <c r="AWX39" s="119"/>
      <c r="AWY39" s="119"/>
      <c r="AWZ39" s="119"/>
      <c r="AXA39" s="119"/>
      <c r="AXB39" s="119"/>
      <c r="AXC39" s="119"/>
      <c r="AXD39" s="119"/>
      <c r="AXE39" s="119"/>
      <c r="AXF39" s="119"/>
      <c r="AXG39" s="119"/>
      <c r="AXH39" s="119"/>
      <c r="AXI39" s="119"/>
      <c r="AXJ39" s="119"/>
      <c r="AXK39" s="119"/>
      <c r="AXL39" s="119"/>
      <c r="AXM39" s="119"/>
      <c r="AXN39" s="119"/>
      <c r="AXO39" s="119"/>
      <c r="AXP39" s="119"/>
      <c r="AXQ39" s="119"/>
      <c r="AXR39" s="119"/>
      <c r="AXS39" s="119"/>
      <c r="AXT39" s="119"/>
      <c r="AXU39" s="119"/>
      <c r="AXV39" s="119"/>
      <c r="AXW39" s="119"/>
      <c r="AXX39" s="119"/>
      <c r="AXY39" s="119"/>
      <c r="AXZ39" s="119"/>
      <c r="AYA39" s="119"/>
      <c r="AYB39" s="119"/>
      <c r="AYC39" s="119"/>
      <c r="AYD39" s="119"/>
      <c r="AYE39" s="119"/>
      <c r="AYF39" s="119"/>
      <c r="AYG39" s="119"/>
      <c r="AYH39" s="119"/>
      <c r="AYI39" s="119"/>
      <c r="AYJ39" s="119"/>
      <c r="AYK39" s="119"/>
      <c r="AYL39" s="119"/>
      <c r="AYM39" s="119"/>
      <c r="AYN39" s="119"/>
      <c r="AYO39" s="119"/>
      <c r="AYP39" s="119"/>
      <c r="AYQ39" s="119"/>
      <c r="AYR39" s="119"/>
      <c r="AYS39" s="119"/>
      <c r="AYT39" s="119"/>
      <c r="AYU39" s="119"/>
      <c r="AYV39" s="119"/>
      <c r="AYW39" s="119"/>
      <c r="AYX39" s="119"/>
      <c r="AYY39" s="119"/>
      <c r="AYZ39" s="119"/>
      <c r="AZA39" s="119"/>
      <c r="AZB39" s="119"/>
      <c r="AZC39" s="119"/>
      <c r="AZD39" s="119"/>
      <c r="AZE39" s="119"/>
      <c r="AZF39" s="119"/>
      <c r="AZG39" s="119"/>
      <c r="AZH39" s="119"/>
      <c r="AZI39" s="119"/>
      <c r="AZJ39" s="119"/>
      <c r="AZK39" s="119"/>
      <c r="AZL39" s="119"/>
      <c r="AZM39" s="119"/>
      <c r="AZN39" s="119"/>
      <c r="AZO39" s="119"/>
      <c r="AZP39" s="119"/>
      <c r="AZQ39" s="119"/>
      <c r="AZR39" s="119"/>
      <c r="AZS39" s="119"/>
      <c r="AZT39" s="119"/>
      <c r="AZU39" s="119"/>
      <c r="AZV39" s="119"/>
      <c r="AZW39" s="119"/>
      <c r="AZX39" s="119"/>
      <c r="AZY39" s="119"/>
      <c r="AZZ39" s="119"/>
      <c r="BAA39" s="119"/>
      <c r="BAB39" s="119"/>
      <c r="BAC39" s="119"/>
      <c r="BAD39" s="119"/>
      <c r="BAE39" s="119"/>
      <c r="BAF39" s="119"/>
      <c r="BAG39" s="119"/>
      <c r="BAH39" s="119"/>
      <c r="BAI39" s="119"/>
      <c r="BAJ39" s="119"/>
      <c r="BAK39" s="119"/>
      <c r="BAL39" s="119"/>
      <c r="BAM39" s="119"/>
      <c r="BAN39" s="119"/>
      <c r="BAO39" s="119"/>
      <c r="BAP39" s="119"/>
      <c r="BAQ39" s="119"/>
      <c r="BAR39" s="119"/>
      <c r="BAS39" s="119"/>
      <c r="BAT39" s="119"/>
      <c r="BAU39" s="119"/>
      <c r="BAV39" s="119"/>
      <c r="BAW39" s="119"/>
      <c r="BAX39" s="119"/>
      <c r="BAY39" s="119"/>
      <c r="BAZ39" s="119"/>
      <c r="BBA39" s="119"/>
      <c r="BBB39" s="119"/>
      <c r="BBC39" s="119"/>
      <c r="BBD39" s="119"/>
      <c r="BBE39" s="119"/>
      <c r="BBF39" s="119"/>
      <c r="BBG39" s="119"/>
      <c r="BBH39" s="119"/>
      <c r="BBI39" s="119"/>
      <c r="BBJ39" s="119"/>
      <c r="BBK39" s="119"/>
      <c r="BBL39" s="119"/>
      <c r="BBM39" s="119"/>
      <c r="BBN39" s="119"/>
      <c r="BBO39" s="119"/>
      <c r="BBP39" s="119"/>
      <c r="BBQ39" s="119"/>
      <c r="BBR39" s="119"/>
      <c r="BBS39" s="119"/>
      <c r="BBT39" s="119"/>
      <c r="BBU39" s="119"/>
      <c r="BBV39" s="119"/>
      <c r="BBW39" s="119"/>
      <c r="BBX39" s="119"/>
      <c r="BBY39" s="119"/>
      <c r="BBZ39" s="119"/>
      <c r="BCA39" s="119"/>
      <c r="BCB39" s="119"/>
      <c r="BCC39" s="119"/>
      <c r="BCD39" s="119"/>
      <c r="BCE39" s="119"/>
      <c r="BCF39" s="119"/>
      <c r="BCG39" s="119"/>
      <c r="BCH39" s="119"/>
      <c r="BCI39" s="119"/>
      <c r="BCJ39" s="119"/>
      <c r="BCK39" s="119"/>
      <c r="BCL39" s="119"/>
      <c r="BCM39" s="119"/>
      <c r="BCN39" s="119"/>
      <c r="BCO39" s="119"/>
      <c r="BCP39" s="119"/>
      <c r="BCQ39" s="119"/>
      <c r="BCR39" s="119"/>
      <c r="BCS39" s="119"/>
      <c r="BCT39" s="119"/>
      <c r="BCU39" s="119"/>
      <c r="BCV39" s="119"/>
      <c r="BCW39" s="119"/>
      <c r="BCX39" s="119"/>
      <c r="BCY39" s="119"/>
      <c r="BCZ39" s="119"/>
      <c r="BDA39" s="119"/>
      <c r="BDB39" s="119"/>
      <c r="BDC39" s="119"/>
      <c r="BDD39" s="119"/>
      <c r="BDE39" s="119"/>
      <c r="BDF39" s="119"/>
      <c r="BDG39" s="119"/>
      <c r="BDH39" s="119"/>
      <c r="BDI39" s="119"/>
      <c r="BDJ39" s="119"/>
      <c r="BDK39" s="119"/>
      <c r="BDL39" s="119"/>
      <c r="BDM39" s="119"/>
      <c r="BDN39" s="119"/>
      <c r="BDO39" s="119"/>
      <c r="BDP39" s="119"/>
      <c r="BDQ39" s="119"/>
      <c r="BDR39" s="119"/>
      <c r="BDS39" s="119"/>
      <c r="BDT39" s="119"/>
      <c r="BDU39" s="119"/>
      <c r="BDV39" s="119"/>
      <c r="BDW39" s="119"/>
      <c r="BDX39" s="119"/>
      <c r="BDY39" s="119"/>
      <c r="BDZ39" s="119"/>
      <c r="BEA39" s="119"/>
      <c r="BEB39" s="119"/>
      <c r="BEC39" s="119"/>
      <c r="BED39" s="119"/>
      <c r="BEE39" s="119"/>
      <c r="BEF39" s="119"/>
      <c r="BEG39" s="119"/>
      <c r="BEH39" s="119"/>
      <c r="BEI39" s="119"/>
      <c r="BEJ39" s="119"/>
      <c r="BEK39" s="119"/>
      <c r="BEL39" s="119"/>
      <c r="BEM39" s="119"/>
      <c r="BEN39" s="119"/>
      <c r="BEO39" s="119"/>
      <c r="BEP39" s="119"/>
      <c r="BEQ39" s="119"/>
      <c r="BER39" s="119"/>
      <c r="BES39" s="119"/>
      <c r="BET39" s="119"/>
      <c r="BEU39" s="119"/>
      <c r="BEV39" s="119"/>
      <c r="BEW39" s="119"/>
      <c r="BEX39" s="119"/>
      <c r="BEY39" s="119"/>
      <c r="BEZ39" s="119"/>
      <c r="BFA39" s="119"/>
      <c r="BFB39" s="119"/>
      <c r="BFC39" s="119"/>
      <c r="BFD39" s="119"/>
      <c r="BFE39" s="119"/>
      <c r="BFF39" s="119"/>
      <c r="BFG39" s="119"/>
      <c r="BFH39" s="119"/>
      <c r="BFI39" s="119"/>
      <c r="BFJ39" s="119"/>
      <c r="BFK39" s="119"/>
      <c r="BFL39" s="119"/>
      <c r="BFM39" s="119"/>
      <c r="BFN39" s="119"/>
      <c r="BFO39" s="119"/>
      <c r="BFP39" s="119"/>
      <c r="BFQ39" s="119"/>
      <c r="BFR39" s="119"/>
      <c r="BFS39" s="119"/>
      <c r="BFT39" s="119"/>
      <c r="BFU39" s="119"/>
      <c r="BFV39" s="119"/>
      <c r="BFW39" s="119"/>
      <c r="BFX39" s="119"/>
      <c r="BFY39" s="119"/>
      <c r="BFZ39" s="119"/>
      <c r="BGA39" s="119"/>
      <c r="BGB39" s="119"/>
      <c r="BGC39" s="119"/>
      <c r="BGD39" s="119"/>
      <c r="BGE39" s="119"/>
      <c r="BGF39" s="119"/>
      <c r="BGG39" s="119"/>
      <c r="BGH39" s="119"/>
      <c r="BGI39" s="119"/>
      <c r="BGJ39" s="119"/>
      <c r="BGK39" s="119"/>
      <c r="BGL39" s="119"/>
      <c r="BGM39" s="119"/>
      <c r="BGN39" s="119"/>
      <c r="BGO39" s="119"/>
      <c r="BGP39" s="119"/>
      <c r="BGQ39" s="119"/>
      <c r="BGR39" s="119"/>
      <c r="BGS39" s="119"/>
      <c r="BGT39" s="119"/>
      <c r="BGU39" s="119"/>
      <c r="BGV39" s="119"/>
      <c r="BGW39" s="119"/>
      <c r="BGX39" s="119"/>
      <c r="BGY39" s="119"/>
      <c r="BGZ39" s="119"/>
      <c r="BHA39" s="119"/>
      <c r="BHB39" s="119"/>
      <c r="BHC39" s="119"/>
      <c r="BHD39" s="119"/>
      <c r="BHE39" s="119"/>
      <c r="BHF39" s="119"/>
      <c r="BHG39" s="119"/>
      <c r="BHH39" s="119"/>
      <c r="BHI39" s="119"/>
      <c r="BHJ39" s="119"/>
      <c r="BHK39" s="119"/>
      <c r="BHL39" s="119"/>
      <c r="BHM39" s="119"/>
      <c r="BHN39" s="119"/>
      <c r="BHO39" s="119"/>
      <c r="BHP39" s="119"/>
      <c r="BHQ39" s="119"/>
      <c r="BHR39" s="119"/>
      <c r="BHS39" s="119"/>
      <c r="BHT39" s="119"/>
      <c r="BHU39" s="119"/>
      <c r="BHV39" s="119"/>
      <c r="BHW39" s="119"/>
      <c r="BHX39" s="119"/>
      <c r="BHY39" s="119"/>
      <c r="BHZ39" s="119"/>
      <c r="BIA39" s="119"/>
      <c r="BIB39" s="119"/>
      <c r="BIC39" s="119"/>
      <c r="BID39" s="119"/>
      <c r="BIE39" s="119"/>
      <c r="BIF39" s="119"/>
      <c r="BIG39" s="119"/>
      <c r="BIH39" s="119"/>
      <c r="BII39" s="119"/>
      <c r="BIJ39" s="119"/>
      <c r="BIK39" s="119"/>
      <c r="BIL39" s="119"/>
      <c r="BIM39" s="119"/>
      <c r="BIN39" s="119"/>
      <c r="BIO39" s="119"/>
      <c r="BIP39" s="119"/>
      <c r="BIQ39" s="119"/>
      <c r="BIR39" s="119"/>
      <c r="BIS39" s="119"/>
      <c r="BIT39" s="119"/>
      <c r="BIU39" s="119"/>
      <c r="BIV39" s="119"/>
      <c r="BIW39" s="119"/>
      <c r="BIX39" s="119"/>
      <c r="BIY39" s="119"/>
      <c r="BIZ39" s="119"/>
      <c r="BJA39" s="119"/>
      <c r="BJB39" s="119"/>
      <c r="BJC39" s="119"/>
      <c r="BJD39" s="119"/>
      <c r="BJE39" s="119"/>
      <c r="BJF39" s="119"/>
      <c r="BJG39" s="119"/>
      <c r="BJH39" s="119"/>
      <c r="BJI39" s="119"/>
      <c r="BJJ39" s="119"/>
      <c r="BJK39" s="119"/>
      <c r="BJL39" s="119"/>
      <c r="BJM39" s="119"/>
      <c r="BJN39" s="119"/>
      <c r="BJO39" s="119"/>
      <c r="BJP39" s="119"/>
      <c r="BJQ39" s="119"/>
      <c r="BJR39" s="119"/>
      <c r="BJS39" s="119"/>
      <c r="BJT39" s="119"/>
      <c r="BJU39" s="119"/>
      <c r="BJV39" s="119"/>
      <c r="BJW39" s="119"/>
      <c r="BJX39" s="119"/>
      <c r="BJY39" s="119"/>
      <c r="BJZ39" s="119"/>
      <c r="BKA39" s="119"/>
      <c r="BKB39" s="119"/>
      <c r="BKC39" s="119"/>
      <c r="BKD39" s="119"/>
      <c r="BKE39" s="119"/>
      <c r="BKF39" s="119"/>
      <c r="BKG39" s="119"/>
      <c r="BKH39" s="119"/>
      <c r="BKI39" s="119"/>
      <c r="BKJ39" s="119"/>
      <c r="BKK39" s="119"/>
      <c r="BKL39" s="119"/>
      <c r="BKM39" s="119"/>
      <c r="BKN39" s="119"/>
      <c r="BKO39" s="119"/>
      <c r="BKP39" s="119"/>
      <c r="BKQ39" s="119"/>
      <c r="BKR39" s="119"/>
      <c r="BKS39" s="119"/>
      <c r="BKT39" s="119"/>
      <c r="BKU39" s="119"/>
      <c r="BKV39" s="119"/>
      <c r="BKW39" s="119"/>
      <c r="BKX39" s="119"/>
      <c r="BKY39" s="119"/>
      <c r="BKZ39" s="119"/>
      <c r="BLA39" s="119"/>
      <c r="BLB39" s="119"/>
      <c r="BLC39" s="119"/>
      <c r="BLD39" s="119"/>
      <c r="BLE39" s="119"/>
      <c r="BLF39" s="119"/>
      <c r="BLG39" s="119"/>
      <c r="BLH39" s="119"/>
      <c r="BLI39" s="119"/>
      <c r="BLJ39" s="119"/>
      <c r="BLK39" s="119"/>
      <c r="BLL39" s="119"/>
      <c r="BLM39" s="119"/>
      <c r="BLN39" s="119"/>
      <c r="BLO39" s="119"/>
      <c r="BLP39" s="119"/>
      <c r="BLQ39" s="119"/>
      <c r="BLR39" s="119"/>
      <c r="BLS39" s="119"/>
      <c r="BLT39" s="119"/>
      <c r="BLU39" s="119"/>
      <c r="BLV39" s="119"/>
      <c r="BLW39" s="119"/>
      <c r="BLX39" s="119"/>
      <c r="BLY39" s="119"/>
      <c r="BLZ39" s="119"/>
      <c r="BMA39" s="119"/>
      <c r="BMB39" s="119"/>
      <c r="BMC39" s="119"/>
      <c r="BMD39" s="119"/>
      <c r="BME39" s="119"/>
      <c r="BMF39" s="119"/>
      <c r="BMG39" s="119"/>
      <c r="BMH39" s="119"/>
      <c r="BMI39" s="119"/>
      <c r="BMJ39" s="119"/>
      <c r="BMK39" s="119"/>
      <c r="BML39" s="119"/>
      <c r="BMM39" s="119"/>
      <c r="BMN39" s="119"/>
      <c r="BMO39" s="119"/>
      <c r="BMP39" s="119"/>
      <c r="BMQ39" s="119"/>
      <c r="BMR39" s="119"/>
      <c r="BMS39" s="119"/>
      <c r="BMT39" s="119"/>
      <c r="BMU39" s="119"/>
      <c r="BMV39" s="119"/>
      <c r="BMW39" s="119"/>
      <c r="BMX39" s="119"/>
      <c r="BMY39" s="119"/>
      <c r="BMZ39" s="119"/>
      <c r="BNA39" s="119"/>
      <c r="BNB39" s="119"/>
      <c r="BNC39" s="119"/>
      <c r="BND39" s="119"/>
      <c r="BNE39" s="119"/>
      <c r="BNF39" s="119"/>
      <c r="BNG39" s="119"/>
      <c r="BNH39" s="119"/>
      <c r="BNI39" s="119"/>
      <c r="BNJ39" s="119"/>
      <c r="BNK39" s="119"/>
      <c r="BNL39" s="119"/>
      <c r="BNM39" s="119"/>
      <c r="BNN39" s="119"/>
      <c r="BNO39" s="119"/>
      <c r="BNP39" s="119"/>
      <c r="BNQ39" s="119"/>
      <c r="BNR39" s="119"/>
      <c r="BNS39" s="119"/>
      <c r="BNT39" s="119"/>
      <c r="BNU39" s="119"/>
      <c r="BNV39" s="119"/>
      <c r="BNW39" s="119"/>
      <c r="BNX39" s="119"/>
      <c r="BNY39" s="119"/>
      <c r="BNZ39" s="119"/>
      <c r="BOA39" s="119"/>
      <c r="BOB39" s="119"/>
      <c r="BOC39" s="119"/>
      <c r="BOD39" s="119"/>
      <c r="BOE39" s="119"/>
      <c r="BOF39" s="119"/>
      <c r="BOG39" s="119"/>
      <c r="BOH39" s="119"/>
      <c r="BOI39" s="119"/>
      <c r="BOJ39" s="119"/>
      <c r="BOK39" s="119"/>
      <c r="BOL39" s="119"/>
      <c r="BOM39" s="119"/>
      <c r="BON39" s="119"/>
      <c r="BOO39" s="119"/>
      <c r="BOP39" s="119"/>
      <c r="BOQ39" s="119"/>
      <c r="BOR39" s="119"/>
      <c r="BOS39" s="119"/>
      <c r="BOT39" s="119"/>
      <c r="BOU39" s="119"/>
      <c r="BOV39" s="119"/>
      <c r="BOW39" s="119"/>
      <c r="BOX39" s="119"/>
      <c r="BOY39" s="119"/>
      <c r="BOZ39" s="119"/>
      <c r="BPA39" s="119"/>
      <c r="BPB39" s="119"/>
      <c r="BPC39" s="119"/>
      <c r="BPD39" s="119"/>
      <c r="BPE39" s="119"/>
      <c r="BPF39" s="119"/>
      <c r="BPG39" s="119"/>
      <c r="BPH39" s="119"/>
      <c r="BPI39" s="119"/>
      <c r="BPJ39" s="119"/>
      <c r="BPK39" s="119"/>
      <c r="BPL39" s="119"/>
      <c r="BPM39" s="119"/>
      <c r="BPN39" s="119"/>
      <c r="BPO39" s="119"/>
      <c r="BPP39" s="119"/>
      <c r="BPQ39" s="119"/>
      <c r="BPR39" s="119"/>
      <c r="BPS39" s="119"/>
      <c r="BPT39" s="119"/>
      <c r="BPU39" s="119"/>
      <c r="BPV39" s="119"/>
      <c r="BPW39" s="119"/>
      <c r="BPX39" s="119"/>
      <c r="BPY39" s="119"/>
      <c r="BPZ39" s="119"/>
      <c r="BQA39" s="119"/>
      <c r="BQB39" s="119"/>
      <c r="BQC39" s="119"/>
      <c r="BQD39" s="119"/>
      <c r="BQE39" s="119"/>
      <c r="BQF39" s="119"/>
      <c r="BQG39" s="119"/>
      <c r="BQH39" s="119"/>
      <c r="BQI39" s="119"/>
      <c r="BQJ39" s="119"/>
      <c r="BQK39" s="119"/>
      <c r="BQL39" s="119"/>
      <c r="BQM39" s="119"/>
      <c r="BQN39" s="119"/>
      <c r="BQO39" s="119"/>
      <c r="BQP39" s="119"/>
      <c r="BQQ39" s="119"/>
      <c r="BQR39" s="119"/>
      <c r="BQS39" s="119"/>
      <c r="BQT39" s="119"/>
      <c r="BQU39" s="119"/>
      <c r="BQV39" s="119"/>
      <c r="BQW39" s="119"/>
      <c r="BQX39" s="119"/>
      <c r="BQY39" s="119"/>
      <c r="BQZ39" s="119"/>
      <c r="BRA39" s="119"/>
      <c r="BRB39" s="119"/>
      <c r="BRC39" s="119"/>
      <c r="BRD39" s="119"/>
      <c r="BRE39" s="119"/>
      <c r="BRF39" s="119"/>
      <c r="BRG39" s="119"/>
      <c r="BRH39" s="119"/>
      <c r="BRI39" s="119"/>
      <c r="BRJ39" s="119"/>
      <c r="BRK39" s="119"/>
      <c r="BRL39" s="119"/>
      <c r="BRM39" s="119"/>
      <c r="BRN39" s="119"/>
      <c r="BRO39" s="119"/>
      <c r="BRP39" s="119"/>
      <c r="BRQ39" s="119"/>
      <c r="BRR39" s="119"/>
      <c r="BRS39" s="119"/>
      <c r="BRT39" s="119"/>
      <c r="BRU39" s="119"/>
      <c r="BRV39" s="119"/>
      <c r="BRW39" s="119"/>
      <c r="BRX39" s="119"/>
      <c r="BRY39" s="119"/>
      <c r="BRZ39" s="119"/>
      <c r="BSA39" s="119"/>
      <c r="BSB39" s="119"/>
      <c r="BSC39" s="119"/>
      <c r="BSD39" s="119"/>
      <c r="BSE39" s="119"/>
      <c r="BSF39" s="119"/>
      <c r="BSG39" s="119"/>
      <c r="BSH39" s="119"/>
      <c r="BSI39" s="119"/>
      <c r="BSJ39" s="119"/>
      <c r="BSK39" s="119"/>
      <c r="BSL39" s="119"/>
      <c r="BSM39" s="119"/>
      <c r="BSN39" s="119"/>
      <c r="BSO39" s="119"/>
      <c r="BSP39" s="119"/>
      <c r="BSQ39" s="119"/>
      <c r="BSR39" s="119"/>
      <c r="BSS39" s="119"/>
      <c r="BST39" s="119"/>
      <c r="BSU39" s="119"/>
      <c r="BSV39" s="119"/>
      <c r="BSW39" s="119"/>
      <c r="BSX39" s="119"/>
      <c r="BSY39" s="119"/>
      <c r="BSZ39" s="119"/>
      <c r="BTA39" s="119"/>
      <c r="BTB39" s="119"/>
      <c r="BTC39" s="119"/>
      <c r="BTD39" s="119"/>
      <c r="BTE39" s="119"/>
      <c r="BTF39" s="119"/>
      <c r="BTG39" s="119"/>
      <c r="BTH39" s="119"/>
      <c r="BTI39" s="119"/>
      <c r="BTJ39" s="119"/>
      <c r="BTK39" s="119"/>
      <c r="BTL39" s="119"/>
      <c r="BTM39" s="119"/>
      <c r="BTN39" s="119"/>
      <c r="BTO39" s="119"/>
      <c r="BTP39" s="119"/>
      <c r="BTQ39" s="119"/>
      <c r="BTR39" s="119"/>
      <c r="BTS39" s="119"/>
      <c r="BTT39" s="119"/>
      <c r="BTU39" s="119"/>
      <c r="BTV39" s="119"/>
      <c r="BTW39" s="119"/>
      <c r="BTX39" s="119"/>
      <c r="BTY39" s="119"/>
      <c r="BTZ39" s="119"/>
      <c r="BUA39" s="119"/>
      <c r="BUB39" s="119"/>
      <c r="BUC39" s="119"/>
      <c r="BUD39" s="119"/>
      <c r="BUE39" s="119"/>
      <c r="BUF39" s="119"/>
      <c r="BUG39" s="119"/>
      <c r="BUH39" s="119"/>
      <c r="BUI39" s="119"/>
      <c r="BUJ39" s="119"/>
      <c r="BUK39" s="119"/>
      <c r="BUL39" s="119"/>
      <c r="BUM39" s="119"/>
      <c r="BUN39" s="119"/>
      <c r="BUO39" s="119"/>
      <c r="BUP39" s="119"/>
      <c r="BUQ39" s="119"/>
      <c r="BUR39" s="119"/>
      <c r="BUS39" s="119"/>
      <c r="BUT39" s="119"/>
      <c r="BUU39" s="119"/>
      <c r="BUV39" s="119"/>
      <c r="BUW39" s="119"/>
      <c r="BUX39" s="119"/>
      <c r="BUY39" s="119"/>
      <c r="BUZ39" s="119"/>
      <c r="BVA39" s="119"/>
      <c r="BVB39" s="119"/>
      <c r="BVC39" s="119"/>
      <c r="BVD39" s="119"/>
      <c r="BVE39" s="119"/>
      <c r="BVF39" s="119"/>
      <c r="BVG39" s="119"/>
      <c r="BVH39" s="119"/>
      <c r="BVI39" s="119"/>
      <c r="BVJ39" s="119"/>
      <c r="BVK39" s="119"/>
      <c r="BVL39" s="119"/>
      <c r="BVM39" s="119"/>
      <c r="BVN39" s="119"/>
      <c r="BVO39" s="119"/>
      <c r="BVP39" s="119"/>
      <c r="BVQ39" s="119"/>
      <c r="BVR39" s="119"/>
      <c r="BVS39" s="119"/>
      <c r="BVT39" s="119"/>
      <c r="BVU39" s="119"/>
      <c r="BVV39" s="119"/>
      <c r="BVW39" s="119"/>
      <c r="BVX39" s="119"/>
      <c r="BVY39" s="119"/>
      <c r="BVZ39" s="119"/>
      <c r="BWA39" s="119"/>
      <c r="BWB39" s="119"/>
      <c r="BWC39" s="119"/>
      <c r="BWD39" s="119"/>
      <c r="BWE39" s="119"/>
      <c r="BWF39" s="119"/>
      <c r="BWG39" s="119"/>
      <c r="BWH39" s="119"/>
      <c r="BWI39" s="119"/>
      <c r="BWJ39" s="119"/>
      <c r="BWK39" s="119"/>
      <c r="BWL39" s="119"/>
      <c r="BWM39" s="119"/>
      <c r="BWN39" s="119"/>
      <c r="BWO39" s="119"/>
      <c r="BWP39" s="119"/>
      <c r="BWQ39" s="119"/>
      <c r="BWR39" s="119"/>
      <c r="BWS39" s="119"/>
      <c r="BWT39" s="119"/>
      <c r="BWU39" s="119"/>
      <c r="BWV39" s="119"/>
      <c r="BWW39" s="119"/>
      <c r="BWX39" s="119"/>
      <c r="BWY39" s="119"/>
      <c r="BWZ39" s="119"/>
      <c r="BXA39" s="119"/>
      <c r="BXB39" s="119"/>
      <c r="BXC39" s="119"/>
      <c r="BXD39" s="119"/>
      <c r="BXE39" s="119"/>
      <c r="BXF39" s="119"/>
      <c r="BXG39" s="119"/>
      <c r="BXH39" s="119"/>
      <c r="BXI39" s="119"/>
      <c r="BXJ39" s="119"/>
      <c r="BXK39" s="119"/>
      <c r="BXL39" s="119"/>
      <c r="BXM39" s="119"/>
      <c r="BXN39" s="119"/>
      <c r="BXO39" s="119"/>
      <c r="BXP39" s="119"/>
      <c r="BXQ39" s="119"/>
      <c r="BXR39" s="119"/>
      <c r="BXS39" s="119"/>
      <c r="BXT39" s="119"/>
      <c r="BXU39" s="119"/>
      <c r="BXV39" s="119"/>
      <c r="BXW39" s="119"/>
      <c r="BXX39" s="119"/>
      <c r="BXY39" s="119"/>
      <c r="BXZ39" s="119"/>
      <c r="BYA39" s="119"/>
      <c r="BYB39" s="119"/>
      <c r="BYC39" s="119"/>
      <c r="BYD39" s="119"/>
      <c r="BYE39" s="119"/>
      <c r="BYF39" s="119"/>
      <c r="BYG39" s="119"/>
      <c r="BYH39" s="119"/>
      <c r="BYI39" s="119"/>
      <c r="BYJ39" s="119"/>
      <c r="BYK39" s="119"/>
      <c r="BYL39" s="119"/>
      <c r="BYM39" s="119"/>
      <c r="BYN39" s="119"/>
      <c r="BYO39" s="119"/>
      <c r="BYP39" s="119"/>
      <c r="BYQ39" s="119"/>
      <c r="BYR39" s="119"/>
      <c r="BYS39" s="119"/>
      <c r="BYT39" s="119"/>
      <c r="BYU39" s="119"/>
      <c r="BYV39" s="119"/>
      <c r="BYW39" s="119"/>
      <c r="BYX39" s="119"/>
      <c r="BYY39" s="119"/>
      <c r="BYZ39" s="119"/>
      <c r="BZA39" s="119"/>
      <c r="BZB39" s="119"/>
      <c r="BZC39" s="119"/>
      <c r="BZD39" s="119"/>
      <c r="BZE39" s="119"/>
      <c r="BZF39" s="119"/>
      <c r="BZG39" s="119"/>
      <c r="BZH39" s="119"/>
      <c r="BZI39" s="119"/>
      <c r="BZJ39" s="119"/>
      <c r="BZK39" s="119"/>
      <c r="BZL39" s="119"/>
      <c r="BZM39" s="119"/>
      <c r="BZN39" s="119"/>
      <c r="BZO39" s="119"/>
      <c r="BZP39" s="119"/>
      <c r="BZQ39" s="119"/>
      <c r="BZR39" s="119"/>
      <c r="BZS39" s="119"/>
      <c r="BZT39" s="119"/>
      <c r="BZU39" s="119"/>
      <c r="BZV39" s="119"/>
      <c r="BZW39" s="119"/>
      <c r="BZX39" s="119"/>
      <c r="BZY39" s="119"/>
      <c r="BZZ39" s="119"/>
      <c r="CAA39" s="119"/>
      <c r="CAB39" s="119"/>
      <c r="CAC39" s="119"/>
      <c r="CAD39" s="119"/>
      <c r="CAE39" s="119"/>
      <c r="CAF39" s="119"/>
      <c r="CAG39" s="119"/>
      <c r="CAH39" s="119"/>
      <c r="CAI39" s="119"/>
      <c r="CAJ39" s="119"/>
      <c r="CAK39" s="119"/>
      <c r="CAL39" s="119"/>
      <c r="CAM39" s="119"/>
      <c r="CAN39" s="119"/>
      <c r="CAO39" s="119"/>
      <c r="CAP39" s="119"/>
      <c r="CAQ39" s="119"/>
      <c r="CAR39" s="119"/>
      <c r="CAS39" s="119"/>
      <c r="CAT39" s="119"/>
      <c r="CAU39" s="119"/>
      <c r="CAV39" s="119"/>
      <c r="CAW39" s="119"/>
      <c r="CAX39" s="119"/>
      <c r="CAY39" s="119"/>
      <c r="CAZ39" s="119"/>
      <c r="CBA39" s="119"/>
      <c r="CBB39" s="119"/>
      <c r="CBC39" s="119"/>
      <c r="CBD39" s="119"/>
      <c r="CBE39" s="119"/>
      <c r="CBF39" s="119"/>
      <c r="CBG39" s="119"/>
      <c r="CBH39" s="119"/>
      <c r="CBI39" s="119"/>
      <c r="CBJ39" s="119"/>
      <c r="CBK39" s="119"/>
      <c r="CBL39" s="119"/>
      <c r="CBM39" s="119"/>
      <c r="CBN39" s="119"/>
      <c r="CBO39" s="119"/>
      <c r="CBP39" s="119"/>
      <c r="CBQ39" s="119"/>
      <c r="CBR39" s="119"/>
      <c r="CBS39" s="119"/>
      <c r="CBT39" s="119"/>
      <c r="CBU39" s="119"/>
      <c r="CBV39" s="119"/>
      <c r="CBW39" s="119"/>
      <c r="CBX39" s="119"/>
      <c r="CBY39" s="119"/>
      <c r="CBZ39" s="119"/>
      <c r="CCA39" s="119"/>
      <c r="CCB39" s="119"/>
      <c r="CCC39" s="119"/>
      <c r="CCD39" s="119"/>
      <c r="CCE39" s="119"/>
      <c r="CCF39" s="119"/>
      <c r="CCG39" s="119"/>
      <c r="CCH39" s="119"/>
      <c r="CCI39" s="119"/>
      <c r="CCJ39" s="119"/>
      <c r="CCK39" s="119"/>
      <c r="CCL39" s="119"/>
      <c r="CCM39" s="119"/>
      <c r="CCN39" s="119"/>
      <c r="CCO39" s="119"/>
      <c r="CCP39" s="119"/>
      <c r="CCQ39" s="119"/>
      <c r="CCR39" s="119"/>
      <c r="CCS39" s="119"/>
      <c r="CCT39" s="119"/>
      <c r="CCU39" s="119"/>
      <c r="CCV39" s="119"/>
      <c r="CCW39" s="119"/>
      <c r="CCX39" s="119"/>
      <c r="CCY39" s="119"/>
      <c r="CCZ39" s="119"/>
      <c r="CDA39" s="119"/>
      <c r="CDB39" s="119"/>
      <c r="CDC39" s="119"/>
      <c r="CDD39" s="119"/>
      <c r="CDE39" s="119"/>
      <c r="CDF39" s="119"/>
      <c r="CDG39" s="119"/>
      <c r="CDH39" s="119"/>
      <c r="CDI39" s="119"/>
      <c r="CDJ39" s="119"/>
      <c r="CDK39" s="119"/>
      <c r="CDL39" s="119"/>
      <c r="CDM39" s="119"/>
      <c r="CDN39" s="119"/>
      <c r="CDO39" s="119"/>
      <c r="CDP39" s="119"/>
      <c r="CDQ39" s="119"/>
      <c r="CDR39" s="119"/>
      <c r="CDS39" s="119"/>
      <c r="CDT39" s="119"/>
      <c r="CDU39" s="119"/>
      <c r="CDV39" s="119"/>
      <c r="CDW39" s="119"/>
      <c r="CDX39" s="119"/>
      <c r="CDY39" s="119"/>
      <c r="CDZ39" s="119"/>
      <c r="CEA39" s="119"/>
      <c r="CEB39" s="119"/>
      <c r="CEC39" s="119"/>
      <c r="CED39" s="119"/>
      <c r="CEE39" s="119"/>
      <c r="CEF39" s="119"/>
      <c r="CEG39" s="119"/>
      <c r="CEH39" s="119"/>
      <c r="CEI39" s="119"/>
      <c r="CEJ39" s="119"/>
      <c r="CEK39" s="119"/>
      <c r="CEL39" s="119"/>
      <c r="CEM39" s="119"/>
      <c r="CEN39" s="119"/>
      <c r="CEO39" s="119"/>
      <c r="CEP39" s="119"/>
      <c r="CEQ39" s="119"/>
      <c r="CER39" s="119"/>
      <c r="CES39" s="119"/>
      <c r="CET39" s="119"/>
      <c r="CEU39" s="119"/>
      <c r="CEV39" s="119"/>
      <c r="CEW39" s="119"/>
      <c r="CEX39" s="119"/>
      <c r="CEY39" s="119"/>
      <c r="CEZ39" s="119"/>
      <c r="CFA39" s="119"/>
      <c r="CFB39" s="119"/>
      <c r="CFC39" s="119"/>
      <c r="CFD39" s="119"/>
      <c r="CFE39" s="119"/>
      <c r="CFF39" s="119"/>
      <c r="CFG39" s="119"/>
      <c r="CFH39" s="119"/>
      <c r="CFI39" s="119"/>
      <c r="CFJ39" s="119"/>
      <c r="CFK39" s="119"/>
      <c r="CFL39" s="119"/>
      <c r="CFM39" s="119"/>
      <c r="CFN39" s="119"/>
      <c r="CFO39" s="119"/>
      <c r="CFP39" s="119"/>
      <c r="CFQ39" s="119"/>
      <c r="CFR39" s="119"/>
      <c r="CFS39" s="119"/>
      <c r="CFT39" s="119"/>
      <c r="CFU39" s="119"/>
      <c r="CFV39" s="119"/>
      <c r="CFW39" s="119"/>
      <c r="CFX39" s="119"/>
      <c r="CFY39" s="119"/>
      <c r="CFZ39" s="119"/>
      <c r="CGA39" s="119"/>
      <c r="CGB39" s="119"/>
      <c r="CGC39" s="119"/>
      <c r="CGD39" s="119"/>
      <c r="CGE39" s="119"/>
      <c r="CGF39" s="119"/>
      <c r="CGG39" s="119"/>
      <c r="CGH39" s="119"/>
      <c r="CGI39" s="119"/>
      <c r="CGJ39" s="119"/>
      <c r="CGK39" s="119"/>
      <c r="CGL39" s="119"/>
      <c r="CGM39" s="119"/>
      <c r="CGN39" s="119"/>
      <c r="CGO39" s="119"/>
      <c r="CGP39" s="119"/>
      <c r="CGQ39" s="119"/>
      <c r="CGR39" s="119"/>
      <c r="CGS39" s="119"/>
      <c r="CGT39" s="119"/>
      <c r="CGU39" s="119"/>
      <c r="CGV39" s="119"/>
      <c r="CGW39" s="119"/>
      <c r="CGX39" s="119"/>
      <c r="CGY39" s="119"/>
      <c r="CGZ39" s="119"/>
      <c r="CHA39" s="119"/>
      <c r="CHB39" s="119"/>
      <c r="CHC39" s="119"/>
      <c r="CHD39" s="119"/>
      <c r="CHE39" s="119"/>
      <c r="CHF39" s="119"/>
      <c r="CHG39" s="119"/>
      <c r="CHH39" s="119"/>
      <c r="CHI39" s="119"/>
      <c r="CHJ39" s="119"/>
      <c r="CHK39" s="119"/>
      <c r="CHL39" s="119"/>
      <c r="CHM39" s="119"/>
      <c r="CHN39" s="119"/>
      <c r="CHO39" s="119"/>
      <c r="CHP39" s="119"/>
      <c r="CHQ39" s="119"/>
      <c r="CHR39" s="119"/>
      <c r="CHS39" s="119"/>
      <c r="CHT39" s="119"/>
      <c r="CHU39" s="119"/>
      <c r="CHV39" s="119"/>
      <c r="CHW39" s="119"/>
      <c r="CHX39" s="119"/>
      <c r="CHY39" s="119"/>
      <c r="CHZ39" s="119"/>
      <c r="CIA39" s="119"/>
      <c r="CIB39" s="119"/>
      <c r="CIC39" s="119"/>
      <c r="CID39" s="119"/>
      <c r="CIE39" s="119"/>
      <c r="CIF39" s="119"/>
      <c r="CIG39" s="119"/>
      <c r="CIH39" s="119"/>
      <c r="CII39" s="119"/>
      <c r="CIJ39" s="119"/>
      <c r="CIK39" s="119"/>
      <c r="CIL39" s="119"/>
      <c r="CIM39" s="119"/>
      <c r="CIN39" s="119"/>
      <c r="CIO39" s="119"/>
      <c r="CIP39" s="119"/>
      <c r="CIQ39" s="119"/>
      <c r="CIR39" s="119"/>
      <c r="CIS39" s="119"/>
      <c r="CIT39" s="119"/>
      <c r="CIU39" s="119"/>
      <c r="CIV39" s="119"/>
      <c r="CIW39" s="119"/>
      <c r="CIX39" s="119"/>
      <c r="CIY39" s="119"/>
      <c r="CIZ39" s="119"/>
      <c r="CJA39" s="119"/>
      <c r="CJB39" s="119"/>
      <c r="CJC39" s="119"/>
      <c r="CJD39" s="119"/>
      <c r="CJE39" s="119"/>
      <c r="CJF39" s="119"/>
      <c r="CJG39" s="119"/>
      <c r="CJH39" s="119"/>
      <c r="CJI39" s="119"/>
      <c r="CJJ39" s="119"/>
      <c r="CJK39" s="119"/>
      <c r="CJL39" s="119"/>
      <c r="CJM39" s="119"/>
      <c r="CJN39" s="119"/>
      <c r="CJO39" s="119"/>
      <c r="CJP39" s="119"/>
      <c r="CJQ39" s="119"/>
      <c r="CJR39" s="119"/>
      <c r="CJS39" s="119"/>
      <c r="CJT39" s="119"/>
      <c r="CJU39" s="119"/>
      <c r="CJV39" s="119"/>
      <c r="CJW39" s="119"/>
      <c r="CJX39" s="119"/>
      <c r="CJY39" s="119"/>
      <c r="CJZ39" s="119"/>
      <c r="CKA39" s="119"/>
      <c r="CKB39" s="119"/>
      <c r="CKC39" s="119"/>
      <c r="CKD39" s="119"/>
      <c r="CKE39" s="119"/>
      <c r="CKF39" s="119"/>
      <c r="CKG39" s="119"/>
      <c r="CKH39" s="119"/>
      <c r="CKI39" s="119"/>
      <c r="CKJ39" s="119"/>
      <c r="CKK39" s="119"/>
      <c r="CKL39" s="119"/>
      <c r="CKM39" s="119"/>
      <c r="CKN39" s="119"/>
      <c r="CKO39" s="119"/>
      <c r="CKP39" s="119"/>
      <c r="CKQ39" s="119"/>
      <c r="CKR39" s="119"/>
      <c r="CKS39" s="119"/>
      <c r="CKT39" s="119"/>
      <c r="CKU39" s="119"/>
      <c r="CKV39" s="119"/>
      <c r="CKW39" s="119"/>
      <c r="CKX39" s="119"/>
      <c r="CKY39" s="119"/>
      <c r="CKZ39" s="119"/>
      <c r="CLA39" s="119"/>
      <c r="CLB39" s="119"/>
      <c r="CLC39" s="119"/>
      <c r="CLD39" s="119"/>
      <c r="CLE39" s="119"/>
      <c r="CLF39" s="119"/>
      <c r="CLG39" s="119"/>
      <c r="CLH39" s="119"/>
      <c r="CLI39" s="119"/>
      <c r="CLJ39" s="119"/>
      <c r="CLK39" s="119"/>
      <c r="CLL39" s="119"/>
      <c r="CLM39" s="119"/>
      <c r="CLN39" s="119"/>
      <c r="CLO39" s="119"/>
      <c r="CLP39" s="119"/>
      <c r="CLQ39" s="119"/>
      <c r="CLR39" s="119"/>
      <c r="CLS39" s="119"/>
      <c r="CLT39" s="119"/>
      <c r="CLU39" s="119"/>
      <c r="CLV39" s="119"/>
      <c r="CLW39" s="119"/>
      <c r="CLX39" s="119"/>
      <c r="CLY39" s="119"/>
      <c r="CLZ39" s="119"/>
      <c r="CMA39" s="119"/>
      <c r="CMB39" s="119"/>
      <c r="CMC39" s="119"/>
      <c r="CMD39" s="119"/>
      <c r="CME39" s="119"/>
      <c r="CMF39" s="119"/>
      <c r="CMG39" s="119"/>
      <c r="CMH39" s="119"/>
      <c r="CMI39" s="119"/>
      <c r="CMJ39" s="119"/>
      <c r="CMK39" s="119"/>
      <c r="CML39" s="119"/>
      <c r="CMM39" s="119"/>
      <c r="CMN39" s="119"/>
      <c r="CMO39" s="119"/>
      <c r="CMP39" s="119"/>
      <c r="CMQ39" s="119"/>
      <c r="CMR39" s="119"/>
      <c r="CMS39" s="119"/>
      <c r="CMT39" s="119"/>
      <c r="CMU39" s="119"/>
      <c r="CMV39" s="119"/>
      <c r="CMW39" s="119"/>
      <c r="CMX39" s="119"/>
      <c r="CMY39" s="119"/>
      <c r="CMZ39" s="119"/>
      <c r="CNA39" s="119"/>
      <c r="CNB39" s="119"/>
      <c r="CNC39" s="119"/>
      <c r="CND39" s="119"/>
      <c r="CNE39" s="119"/>
      <c r="CNF39" s="119"/>
      <c r="CNG39" s="119"/>
      <c r="CNH39" s="119"/>
      <c r="CNI39" s="119"/>
      <c r="CNJ39" s="119"/>
      <c r="CNK39" s="119"/>
      <c r="CNL39" s="119"/>
      <c r="CNM39" s="119"/>
      <c r="CNN39" s="119"/>
      <c r="CNO39" s="119"/>
      <c r="CNP39" s="119"/>
      <c r="CNQ39" s="119"/>
      <c r="CNR39" s="119"/>
      <c r="CNS39" s="119"/>
      <c r="CNT39" s="119"/>
      <c r="CNU39" s="119"/>
      <c r="CNV39" s="119"/>
      <c r="CNW39" s="119"/>
      <c r="CNX39" s="119"/>
      <c r="CNY39" s="119"/>
      <c r="CNZ39" s="119"/>
      <c r="COA39" s="119"/>
      <c r="COB39" s="119"/>
      <c r="COC39" s="119"/>
      <c r="COD39" s="119"/>
      <c r="COE39" s="119"/>
      <c r="COF39" s="119"/>
      <c r="COG39" s="119"/>
      <c r="COH39" s="119"/>
      <c r="COI39" s="119"/>
      <c r="COJ39" s="119"/>
      <c r="COK39" s="119"/>
      <c r="COL39" s="119"/>
      <c r="COM39" s="119"/>
      <c r="CON39" s="119"/>
      <c r="COO39" s="119"/>
      <c r="COP39" s="119"/>
      <c r="COQ39" s="119"/>
      <c r="COR39" s="119"/>
      <c r="COS39" s="119"/>
      <c r="COT39" s="119"/>
      <c r="COU39" s="119"/>
      <c r="COV39" s="119"/>
      <c r="COW39" s="119"/>
      <c r="COX39" s="119"/>
      <c r="COY39" s="119"/>
      <c r="COZ39" s="119"/>
      <c r="CPA39" s="119"/>
      <c r="CPB39" s="119"/>
      <c r="CPC39" s="119"/>
      <c r="CPD39" s="119"/>
      <c r="CPE39" s="119"/>
      <c r="CPF39" s="119"/>
      <c r="CPG39" s="119"/>
      <c r="CPH39" s="119"/>
      <c r="CPI39" s="119"/>
      <c r="CPJ39" s="119"/>
      <c r="CPK39" s="119"/>
      <c r="CPL39" s="119"/>
      <c r="CPM39" s="119"/>
      <c r="CPN39" s="119"/>
      <c r="CPO39" s="119"/>
      <c r="CPP39" s="119"/>
      <c r="CPQ39" s="119"/>
      <c r="CPR39" s="119"/>
      <c r="CPS39" s="119"/>
      <c r="CPT39" s="119"/>
      <c r="CPU39" s="119"/>
      <c r="CPV39" s="119"/>
      <c r="CPW39" s="119"/>
      <c r="CPX39" s="119"/>
      <c r="CPY39" s="119"/>
      <c r="CPZ39" s="119"/>
      <c r="CQA39" s="119"/>
      <c r="CQB39" s="119"/>
      <c r="CQC39" s="119"/>
      <c r="CQD39" s="119"/>
      <c r="CQE39" s="119"/>
      <c r="CQF39" s="119"/>
      <c r="CQG39" s="119"/>
      <c r="CQH39" s="119"/>
      <c r="CQI39" s="119"/>
      <c r="CQJ39" s="119"/>
      <c r="CQK39" s="119"/>
      <c r="CQL39" s="119"/>
      <c r="CQM39" s="119"/>
      <c r="CQN39" s="119"/>
      <c r="CQO39" s="119"/>
      <c r="CQP39" s="119"/>
      <c r="CQQ39" s="119"/>
      <c r="CQR39" s="119"/>
      <c r="CQS39" s="119"/>
      <c r="CQT39" s="119"/>
      <c r="CQU39" s="119"/>
      <c r="CQV39" s="119"/>
      <c r="CQW39" s="119"/>
      <c r="CQX39" s="119"/>
      <c r="CQY39" s="119"/>
      <c r="CQZ39" s="119"/>
      <c r="CRA39" s="119"/>
      <c r="CRB39" s="119"/>
      <c r="CRC39" s="119"/>
      <c r="CRD39" s="119"/>
      <c r="CRE39" s="119"/>
      <c r="CRF39" s="119"/>
      <c r="CRG39" s="119"/>
      <c r="CRH39" s="119"/>
      <c r="CRI39" s="119"/>
      <c r="CRJ39" s="119"/>
      <c r="CRK39" s="119"/>
      <c r="CRL39" s="119"/>
      <c r="CRM39" s="119"/>
      <c r="CRN39" s="119"/>
      <c r="CRO39" s="119"/>
      <c r="CRP39" s="119"/>
      <c r="CRQ39" s="119"/>
      <c r="CRR39" s="119"/>
      <c r="CRS39" s="119"/>
      <c r="CRT39" s="119"/>
      <c r="CRU39" s="119"/>
      <c r="CRV39" s="119"/>
      <c r="CRW39" s="119"/>
      <c r="CRX39" s="119"/>
      <c r="CRY39" s="119"/>
      <c r="CRZ39" s="119"/>
      <c r="CSA39" s="119"/>
      <c r="CSB39" s="119"/>
      <c r="CSC39" s="119"/>
      <c r="CSD39" s="119"/>
      <c r="CSE39" s="119"/>
      <c r="CSF39" s="119"/>
      <c r="CSG39" s="119"/>
      <c r="CSH39" s="119"/>
      <c r="CSI39" s="119"/>
      <c r="CSJ39" s="119"/>
      <c r="CSK39" s="119"/>
      <c r="CSL39" s="119"/>
      <c r="CSM39" s="119"/>
      <c r="CSN39" s="119"/>
      <c r="CSO39" s="119"/>
      <c r="CSP39" s="119"/>
      <c r="CSQ39" s="119"/>
      <c r="CSR39" s="119"/>
      <c r="CSS39" s="119"/>
      <c r="CST39" s="119"/>
      <c r="CSU39" s="119"/>
      <c r="CSV39" s="119"/>
      <c r="CSW39" s="119"/>
      <c r="CSX39" s="119"/>
      <c r="CSY39" s="119"/>
      <c r="CSZ39" s="119"/>
      <c r="CTA39" s="119"/>
      <c r="CTB39" s="119"/>
      <c r="CTC39" s="119"/>
      <c r="CTD39" s="119"/>
      <c r="CTE39" s="119"/>
      <c r="CTF39" s="119"/>
      <c r="CTG39" s="119"/>
      <c r="CTH39" s="119"/>
      <c r="CTI39" s="119"/>
      <c r="CTJ39" s="119"/>
      <c r="CTK39" s="119"/>
      <c r="CTL39" s="119"/>
      <c r="CTM39" s="119"/>
      <c r="CTN39" s="119"/>
      <c r="CTO39" s="119"/>
      <c r="CTP39" s="119"/>
      <c r="CTQ39" s="119"/>
      <c r="CTR39" s="119"/>
      <c r="CTS39" s="119"/>
      <c r="CTT39" s="119"/>
      <c r="CTU39" s="119"/>
      <c r="CTV39" s="119"/>
      <c r="CTW39" s="119"/>
      <c r="CTX39" s="119"/>
      <c r="CTY39" s="119"/>
      <c r="CTZ39" s="119"/>
      <c r="CUA39" s="119"/>
      <c r="CUB39" s="119"/>
      <c r="CUC39" s="119"/>
      <c r="CUD39" s="119"/>
      <c r="CUE39" s="119"/>
      <c r="CUF39" s="119"/>
      <c r="CUG39" s="119"/>
      <c r="CUH39" s="119"/>
      <c r="CUI39" s="119"/>
      <c r="CUJ39" s="119"/>
      <c r="CUK39" s="119"/>
      <c r="CUL39" s="119"/>
      <c r="CUM39" s="119"/>
      <c r="CUN39" s="119"/>
      <c r="CUO39" s="119"/>
      <c r="CUP39" s="119"/>
      <c r="CUQ39" s="119"/>
      <c r="CUR39" s="119"/>
      <c r="CUS39" s="119"/>
      <c r="CUT39" s="119"/>
      <c r="CUU39" s="119"/>
      <c r="CUV39" s="119"/>
      <c r="CUW39" s="119"/>
      <c r="CUX39" s="119"/>
      <c r="CUY39" s="119"/>
      <c r="CUZ39" s="119"/>
      <c r="CVA39" s="119"/>
      <c r="CVB39" s="119"/>
      <c r="CVC39" s="119"/>
      <c r="CVD39" s="119"/>
      <c r="CVE39" s="119"/>
      <c r="CVF39" s="119"/>
      <c r="CVG39" s="119"/>
      <c r="CVH39" s="119"/>
      <c r="CVI39" s="119"/>
      <c r="CVJ39" s="119"/>
      <c r="CVK39" s="119"/>
      <c r="CVL39" s="119"/>
      <c r="CVM39" s="119"/>
      <c r="CVN39" s="119"/>
      <c r="CVO39" s="119"/>
      <c r="CVP39" s="119"/>
      <c r="CVQ39" s="119"/>
      <c r="CVR39" s="119"/>
      <c r="CVS39" s="119"/>
      <c r="CVT39" s="119"/>
      <c r="CVU39" s="119"/>
      <c r="CVV39" s="119"/>
      <c r="CVW39" s="119"/>
      <c r="CVX39" s="119"/>
      <c r="CVY39" s="119"/>
      <c r="CVZ39" s="119"/>
      <c r="CWA39" s="119"/>
      <c r="CWB39" s="119"/>
      <c r="CWC39" s="119"/>
      <c r="CWD39" s="119"/>
      <c r="CWE39" s="119"/>
      <c r="CWF39" s="119"/>
      <c r="CWG39" s="119"/>
      <c r="CWH39" s="119"/>
      <c r="CWI39" s="119"/>
      <c r="CWJ39" s="119"/>
      <c r="CWK39" s="119"/>
      <c r="CWL39" s="119"/>
      <c r="CWM39" s="119"/>
      <c r="CWN39" s="119"/>
      <c r="CWO39" s="119"/>
      <c r="CWP39" s="119"/>
      <c r="CWQ39" s="119"/>
      <c r="CWR39" s="119"/>
      <c r="CWS39" s="119"/>
      <c r="CWT39" s="119"/>
      <c r="CWU39" s="119"/>
      <c r="CWV39" s="119"/>
      <c r="CWW39" s="119"/>
      <c r="CWX39" s="119"/>
      <c r="CWY39" s="119"/>
      <c r="CWZ39" s="119"/>
      <c r="CXA39" s="119"/>
      <c r="CXB39" s="119"/>
      <c r="CXC39" s="119"/>
      <c r="CXD39" s="119"/>
      <c r="CXE39" s="119"/>
      <c r="CXF39" s="119"/>
      <c r="CXG39" s="119"/>
      <c r="CXH39" s="119"/>
      <c r="CXI39" s="119"/>
      <c r="CXJ39" s="119"/>
      <c r="CXK39" s="119"/>
      <c r="CXL39" s="119"/>
      <c r="CXM39" s="119"/>
      <c r="CXN39" s="119"/>
      <c r="CXO39" s="119"/>
      <c r="CXP39" s="119"/>
      <c r="CXQ39" s="119"/>
      <c r="CXR39" s="119"/>
      <c r="CXS39" s="119"/>
      <c r="CXT39" s="119"/>
      <c r="CXU39" s="119"/>
      <c r="CXV39" s="119"/>
      <c r="CXW39" s="119"/>
      <c r="CXX39" s="119"/>
      <c r="CXY39" s="119"/>
      <c r="CXZ39" s="119"/>
      <c r="CYA39" s="119"/>
      <c r="CYB39" s="119"/>
      <c r="CYC39" s="119"/>
      <c r="CYD39" s="119"/>
      <c r="CYE39" s="119"/>
      <c r="CYF39" s="119"/>
      <c r="CYG39" s="119"/>
      <c r="CYH39" s="119"/>
      <c r="CYI39" s="119"/>
      <c r="CYJ39" s="119"/>
      <c r="CYK39" s="119"/>
      <c r="CYL39" s="119"/>
      <c r="CYM39" s="119"/>
      <c r="CYN39" s="119"/>
      <c r="CYO39" s="119"/>
      <c r="CYP39" s="119"/>
      <c r="CYQ39" s="119"/>
      <c r="CYR39" s="119"/>
      <c r="CYS39" s="119"/>
      <c r="CYT39" s="119"/>
      <c r="CYU39" s="119"/>
      <c r="CYV39" s="119"/>
      <c r="CYW39" s="119"/>
      <c r="CYX39" s="119"/>
      <c r="CYY39" s="119"/>
      <c r="CYZ39" s="119"/>
      <c r="CZA39" s="119"/>
      <c r="CZB39" s="119"/>
      <c r="CZC39" s="119"/>
      <c r="CZD39" s="119"/>
      <c r="CZE39" s="119"/>
      <c r="CZF39" s="119"/>
      <c r="CZG39" s="119"/>
      <c r="CZH39" s="119"/>
      <c r="CZI39" s="119"/>
      <c r="CZJ39" s="119"/>
      <c r="CZK39" s="119"/>
      <c r="CZL39" s="119"/>
      <c r="CZM39" s="119"/>
      <c r="CZN39" s="119"/>
      <c r="CZO39" s="119"/>
      <c r="CZP39" s="119"/>
      <c r="CZQ39" s="119"/>
      <c r="CZR39" s="119"/>
      <c r="CZS39" s="119"/>
      <c r="CZT39" s="119"/>
      <c r="CZU39" s="119"/>
      <c r="CZV39" s="119"/>
      <c r="CZW39" s="119"/>
      <c r="CZX39" s="119"/>
      <c r="CZY39" s="119"/>
      <c r="CZZ39" s="119"/>
      <c r="DAA39" s="119"/>
      <c r="DAB39" s="119"/>
      <c r="DAC39" s="119"/>
      <c r="DAD39" s="119"/>
      <c r="DAE39" s="119"/>
      <c r="DAF39" s="119"/>
      <c r="DAG39" s="119"/>
      <c r="DAH39" s="119"/>
      <c r="DAI39" s="119"/>
      <c r="DAJ39" s="119"/>
      <c r="DAK39" s="119"/>
      <c r="DAL39" s="119"/>
      <c r="DAM39" s="119"/>
      <c r="DAN39" s="119"/>
      <c r="DAO39" s="119"/>
      <c r="DAP39" s="119"/>
      <c r="DAQ39" s="119"/>
      <c r="DAR39" s="119"/>
      <c r="DAS39" s="119"/>
      <c r="DAT39" s="119"/>
      <c r="DAU39" s="119"/>
      <c r="DAV39" s="119"/>
      <c r="DAW39" s="119"/>
      <c r="DAX39" s="119"/>
      <c r="DAY39" s="119"/>
      <c r="DAZ39" s="119"/>
      <c r="DBA39" s="119"/>
      <c r="DBB39" s="119"/>
      <c r="DBC39" s="119"/>
      <c r="DBD39" s="119"/>
      <c r="DBE39" s="119"/>
      <c r="DBF39" s="119"/>
      <c r="DBG39" s="119"/>
      <c r="DBH39" s="119"/>
      <c r="DBI39" s="119"/>
      <c r="DBJ39" s="119"/>
      <c r="DBK39" s="119"/>
      <c r="DBL39" s="119"/>
      <c r="DBM39" s="119"/>
      <c r="DBN39" s="119"/>
      <c r="DBO39" s="119"/>
      <c r="DBP39" s="119"/>
      <c r="DBQ39" s="119"/>
      <c r="DBR39" s="119"/>
      <c r="DBS39" s="119"/>
      <c r="DBT39" s="119"/>
      <c r="DBU39" s="119"/>
      <c r="DBV39" s="119"/>
      <c r="DBW39" s="119"/>
      <c r="DBX39" s="119"/>
      <c r="DBY39" s="119"/>
      <c r="DBZ39" s="119"/>
      <c r="DCA39" s="119"/>
      <c r="DCB39" s="119"/>
      <c r="DCC39" s="119"/>
      <c r="DCD39" s="119"/>
      <c r="DCE39" s="119"/>
      <c r="DCF39" s="119"/>
      <c r="DCG39" s="119"/>
      <c r="DCH39" s="119"/>
      <c r="DCI39" s="119"/>
      <c r="DCJ39" s="119"/>
      <c r="DCK39" s="119"/>
      <c r="DCL39" s="119"/>
      <c r="DCM39" s="119"/>
      <c r="DCN39" s="119"/>
      <c r="DCO39" s="119"/>
      <c r="DCP39" s="119"/>
      <c r="DCQ39" s="119"/>
      <c r="DCR39" s="119"/>
      <c r="DCS39" s="119"/>
      <c r="DCT39" s="119"/>
      <c r="DCU39" s="119"/>
      <c r="DCV39" s="119"/>
      <c r="DCW39" s="119"/>
      <c r="DCX39" s="119"/>
      <c r="DCY39" s="119"/>
      <c r="DCZ39" s="119"/>
      <c r="DDA39" s="119"/>
      <c r="DDB39" s="119"/>
      <c r="DDC39" s="119"/>
      <c r="DDD39" s="119"/>
      <c r="DDE39" s="119"/>
      <c r="DDF39" s="119"/>
      <c r="DDG39" s="119"/>
      <c r="DDH39" s="119"/>
      <c r="DDI39" s="119"/>
      <c r="DDJ39" s="119"/>
      <c r="DDK39" s="119"/>
      <c r="DDL39" s="119"/>
      <c r="DDM39" s="119"/>
      <c r="DDN39" s="119"/>
      <c r="DDO39" s="119"/>
      <c r="DDP39" s="119"/>
      <c r="DDQ39" s="119"/>
      <c r="DDR39" s="119"/>
      <c r="DDS39" s="119"/>
      <c r="DDT39" s="119"/>
      <c r="DDU39" s="119"/>
      <c r="DDV39" s="119"/>
      <c r="DDW39" s="119"/>
      <c r="DDX39" s="119"/>
      <c r="DDY39" s="119"/>
      <c r="DDZ39" s="119"/>
      <c r="DEA39" s="119"/>
      <c r="DEB39" s="119"/>
      <c r="DEC39" s="119"/>
      <c r="DED39" s="119"/>
      <c r="DEE39" s="119"/>
      <c r="DEF39" s="119"/>
      <c r="DEG39" s="119"/>
      <c r="DEH39" s="119"/>
      <c r="DEI39" s="119"/>
      <c r="DEJ39" s="119"/>
      <c r="DEK39" s="119"/>
      <c r="DEL39" s="119"/>
      <c r="DEM39" s="119"/>
      <c r="DEN39" s="119"/>
      <c r="DEO39" s="119"/>
      <c r="DEP39" s="119"/>
      <c r="DEQ39" s="119"/>
      <c r="DER39" s="119"/>
      <c r="DES39" s="119"/>
      <c r="DET39" s="119"/>
      <c r="DEU39" s="119"/>
      <c r="DEV39" s="119"/>
      <c r="DEW39" s="119"/>
      <c r="DEX39" s="119"/>
      <c r="DEY39" s="119"/>
      <c r="DEZ39" s="119"/>
      <c r="DFA39" s="119"/>
      <c r="DFB39" s="119"/>
      <c r="DFC39" s="119"/>
      <c r="DFD39" s="119"/>
      <c r="DFE39" s="119"/>
      <c r="DFF39" s="119"/>
      <c r="DFG39" s="119"/>
      <c r="DFH39" s="119"/>
      <c r="DFI39" s="119"/>
      <c r="DFJ39" s="119"/>
      <c r="DFK39" s="119"/>
      <c r="DFL39" s="119"/>
      <c r="DFM39" s="119"/>
      <c r="DFN39" s="119"/>
      <c r="DFO39" s="119"/>
      <c r="DFP39" s="119"/>
      <c r="DFQ39" s="119"/>
      <c r="DFR39" s="119"/>
      <c r="DFS39" s="119"/>
      <c r="DFT39" s="119"/>
      <c r="DFU39" s="119"/>
      <c r="DFV39" s="119"/>
      <c r="DFW39" s="119"/>
      <c r="DFX39" s="119"/>
      <c r="DFY39" s="119"/>
      <c r="DFZ39" s="119"/>
      <c r="DGA39" s="119"/>
      <c r="DGB39" s="119"/>
      <c r="DGC39" s="119"/>
      <c r="DGD39" s="119"/>
      <c r="DGE39" s="119"/>
      <c r="DGF39" s="119"/>
      <c r="DGG39" s="119"/>
      <c r="DGH39" s="119"/>
      <c r="DGI39" s="119"/>
      <c r="DGJ39" s="119"/>
      <c r="DGK39" s="119"/>
      <c r="DGL39" s="119"/>
      <c r="DGM39" s="119"/>
      <c r="DGN39" s="119"/>
      <c r="DGO39" s="119"/>
      <c r="DGP39" s="119"/>
      <c r="DGQ39" s="119"/>
      <c r="DGR39" s="119"/>
      <c r="DGS39" s="119"/>
      <c r="DGT39" s="119"/>
      <c r="DGU39" s="119"/>
      <c r="DGV39" s="119"/>
      <c r="DGW39" s="119"/>
      <c r="DGX39" s="119"/>
      <c r="DGY39" s="119"/>
      <c r="DGZ39" s="119"/>
      <c r="DHA39" s="119"/>
      <c r="DHB39" s="119"/>
      <c r="DHC39" s="119"/>
      <c r="DHD39" s="119"/>
      <c r="DHE39" s="119"/>
      <c r="DHF39" s="119"/>
      <c r="DHG39" s="119"/>
      <c r="DHH39" s="119"/>
      <c r="DHI39" s="119"/>
      <c r="DHJ39" s="119"/>
      <c r="DHK39" s="119"/>
      <c r="DHL39" s="119"/>
      <c r="DHM39" s="119"/>
      <c r="DHN39" s="119"/>
      <c r="DHO39" s="119"/>
      <c r="DHP39" s="119"/>
      <c r="DHQ39" s="119"/>
      <c r="DHR39" s="119"/>
      <c r="DHS39" s="119"/>
      <c r="DHT39" s="119"/>
      <c r="DHU39" s="119"/>
      <c r="DHV39" s="119"/>
      <c r="DHW39" s="119"/>
      <c r="DHX39" s="119"/>
      <c r="DHY39" s="119"/>
      <c r="DHZ39" s="119"/>
      <c r="DIA39" s="119"/>
      <c r="DIB39" s="119"/>
      <c r="DIC39" s="119"/>
      <c r="DID39" s="119"/>
      <c r="DIE39" s="119"/>
      <c r="DIF39" s="119"/>
      <c r="DIG39" s="119"/>
      <c r="DIH39" s="119"/>
      <c r="DII39" s="119"/>
      <c r="DIJ39" s="119"/>
      <c r="DIK39" s="119"/>
      <c r="DIL39" s="119"/>
      <c r="DIM39" s="119"/>
      <c r="DIN39" s="119"/>
      <c r="DIO39" s="119"/>
      <c r="DIP39" s="119"/>
      <c r="DIQ39" s="119"/>
      <c r="DIR39" s="119"/>
      <c r="DIS39" s="119"/>
      <c r="DIT39" s="119"/>
      <c r="DIU39" s="119"/>
      <c r="DIV39" s="119"/>
      <c r="DIW39" s="119"/>
      <c r="DIX39" s="119"/>
      <c r="DIY39" s="119"/>
      <c r="DIZ39" s="119"/>
      <c r="DJA39" s="119"/>
      <c r="DJB39" s="119"/>
      <c r="DJC39" s="119"/>
      <c r="DJD39" s="119"/>
      <c r="DJE39" s="119"/>
      <c r="DJF39" s="119"/>
      <c r="DJG39" s="119"/>
      <c r="DJH39" s="119"/>
      <c r="DJI39" s="119"/>
      <c r="DJJ39" s="119"/>
      <c r="DJK39" s="119"/>
      <c r="DJL39" s="119"/>
      <c r="DJM39" s="119"/>
      <c r="DJN39" s="119"/>
      <c r="DJO39" s="119"/>
      <c r="DJP39" s="119"/>
      <c r="DJQ39" s="119"/>
      <c r="DJR39" s="119"/>
      <c r="DJS39" s="119"/>
      <c r="DJT39" s="119"/>
      <c r="DJU39" s="119"/>
      <c r="DJV39" s="119"/>
      <c r="DJW39" s="119"/>
      <c r="DJX39" s="119"/>
      <c r="DJY39" s="119"/>
      <c r="DJZ39" s="119"/>
      <c r="DKA39" s="119"/>
      <c r="DKB39" s="119"/>
      <c r="DKC39" s="119"/>
      <c r="DKD39" s="119"/>
      <c r="DKE39" s="119"/>
      <c r="DKF39" s="119"/>
      <c r="DKG39" s="119"/>
      <c r="DKH39" s="119"/>
      <c r="DKI39" s="119"/>
      <c r="DKJ39" s="119"/>
      <c r="DKK39" s="119"/>
      <c r="DKL39" s="119"/>
      <c r="DKM39" s="119"/>
      <c r="DKN39" s="119"/>
      <c r="DKO39" s="119"/>
      <c r="DKP39" s="119"/>
      <c r="DKQ39" s="119"/>
      <c r="DKR39" s="119"/>
      <c r="DKS39" s="119"/>
      <c r="DKT39" s="119"/>
      <c r="DKU39" s="119"/>
      <c r="DKV39" s="119"/>
      <c r="DKW39" s="119"/>
      <c r="DKX39" s="119"/>
      <c r="DKY39" s="119"/>
      <c r="DKZ39" s="119"/>
      <c r="DLA39" s="119"/>
      <c r="DLB39" s="119"/>
      <c r="DLC39" s="119"/>
      <c r="DLD39" s="119"/>
      <c r="DLE39" s="119"/>
      <c r="DLF39" s="119"/>
      <c r="DLG39" s="119"/>
      <c r="DLH39" s="119"/>
      <c r="DLI39" s="119"/>
      <c r="DLJ39" s="119"/>
      <c r="DLK39" s="119"/>
      <c r="DLL39" s="119"/>
      <c r="DLM39" s="119"/>
      <c r="DLN39" s="119"/>
      <c r="DLO39" s="119"/>
      <c r="DLP39" s="119"/>
      <c r="DLQ39" s="119"/>
      <c r="DLR39" s="119"/>
      <c r="DLS39" s="119"/>
      <c r="DLT39" s="119"/>
      <c r="DLU39" s="119"/>
      <c r="DLV39" s="119"/>
      <c r="DLW39" s="119"/>
      <c r="DLX39" s="119"/>
      <c r="DLY39" s="119"/>
      <c r="DLZ39" s="119"/>
      <c r="DMA39" s="119"/>
      <c r="DMB39" s="119"/>
      <c r="DMC39" s="119"/>
      <c r="DMD39" s="119"/>
      <c r="DME39" s="119"/>
      <c r="DMF39" s="119"/>
      <c r="DMG39" s="119"/>
      <c r="DMH39" s="119"/>
      <c r="DMI39" s="119"/>
      <c r="DMJ39" s="119"/>
      <c r="DMK39" s="119"/>
      <c r="DML39" s="119"/>
      <c r="DMM39" s="119"/>
      <c r="DMN39" s="119"/>
      <c r="DMO39" s="119"/>
      <c r="DMP39" s="119"/>
      <c r="DMQ39" s="119"/>
      <c r="DMR39" s="119"/>
      <c r="DMS39" s="119"/>
      <c r="DMT39" s="119"/>
      <c r="DMU39" s="119"/>
      <c r="DMV39" s="119"/>
      <c r="DMW39" s="119"/>
      <c r="DMX39" s="119"/>
      <c r="DMY39" s="119"/>
      <c r="DMZ39" s="119"/>
      <c r="DNA39" s="119"/>
      <c r="DNB39" s="119"/>
      <c r="DNC39" s="119"/>
      <c r="DND39" s="119"/>
      <c r="DNE39" s="119"/>
      <c r="DNF39" s="119"/>
      <c r="DNG39" s="119"/>
      <c r="DNH39" s="119"/>
      <c r="DNI39" s="119"/>
      <c r="DNJ39" s="119"/>
      <c r="DNK39" s="119"/>
      <c r="DNL39" s="119"/>
      <c r="DNM39" s="119"/>
      <c r="DNN39" s="119"/>
      <c r="DNO39" s="119"/>
      <c r="DNP39" s="119"/>
      <c r="DNQ39" s="119"/>
      <c r="DNR39" s="119"/>
      <c r="DNS39" s="119"/>
      <c r="DNT39" s="119"/>
      <c r="DNU39" s="119"/>
      <c r="DNV39" s="119"/>
      <c r="DNW39" s="119"/>
      <c r="DNX39" s="119"/>
      <c r="DNY39" s="119"/>
      <c r="DNZ39" s="119"/>
      <c r="DOA39" s="119"/>
      <c r="DOB39" s="119"/>
      <c r="DOC39" s="119"/>
      <c r="DOD39" s="119"/>
      <c r="DOE39" s="119"/>
      <c r="DOF39" s="119"/>
      <c r="DOG39" s="119"/>
      <c r="DOH39" s="119"/>
      <c r="DOI39" s="119"/>
      <c r="DOJ39" s="119"/>
      <c r="DOK39" s="119"/>
      <c r="DOL39" s="119"/>
      <c r="DOM39" s="119"/>
      <c r="DON39" s="119"/>
      <c r="DOO39" s="119"/>
      <c r="DOP39" s="119"/>
      <c r="DOQ39" s="119"/>
      <c r="DOR39" s="119"/>
      <c r="DOS39" s="119"/>
      <c r="DOT39" s="119"/>
      <c r="DOU39" s="119"/>
      <c r="DOV39" s="119"/>
      <c r="DOW39" s="119"/>
      <c r="DOX39" s="119"/>
      <c r="DOY39" s="119"/>
      <c r="DOZ39" s="119"/>
      <c r="DPA39" s="119"/>
      <c r="DPB39" s="119"/>
      <c r="DPC39" s="119"/>
      <c r="DPD39" s="119"/>
      <c r="DPE39" s="119"/>
      <c r="DPF39" s="119"/>
      <c r="DPG39" s="119"/>
      <c r="DPH39" s="119"/>
      <c r="DPI39" s="119"/>
      <c r="DPJ39" s="119"/>
      <c r="DPK39" s="119"/>
      <c r="DPL39" s="119"/>
      <c r="DPM39" s="119"/>
      <c r="DPN39" s="119"/>
      <c r="DPO39" s="119"/>
      <c r="DPP39" s="119"/>
      <c r="DPQ39" s="119"/>
      <c r="DPR39" s="119"/>
      <c r="DPS39" s="119"/>
      <c r="DPT39" s="119"/>
      <c r="DPU39" s="119"/>
      <c r="DPV39" s="119"/>
      <c r="DPW39" s="119"/>
      <c r="DPX39" s="119"/>
      <c r="DPY39" s="119"/>
      <c r="DPZ39" s="119"/>
      <c r="DQA39" s="119"/>
      <c r="DQB39" s="119"/>
      <c r="DQC39" s="119"/>
      <c r="DQD39" s="119"/>
      <c r="DQE39" s="119"/>
      <c r="DQF39" s="119"/>
      <c r="DQG39" s="119"/>
      <c r="DQH39" s="119"/>
      <c r="DQI39" s="119"/>
      <c r="DQJ39" s="119"/>
      <c r="DQK39" s="119"/>
      <c r="DQL39" s="119"/>
      <c r="DQM39" s="119"/>
      <c r="DQN39" s="119"/>
      <c r="DQO39" s="119"/>
      <c r="DQP39" s="119"/>
      <c r="DQQ39" s="119"/>
      <c r="DQR39" s="119"/>
      <c r="DQS39" s="119"/>
      <c r="DQT39" s="119"/>
      <c r="DQU39" s="119"/>
      <c r="DQV39" s="119"/>
      <c r="DQW39" s="119"/>
      <c r="DQX39" s="119"/>
      <c r="DQY39" s="119"/>
      <c r="DQZ39" s="119"/>
      <c r="DRA39" s="119"/>
      <c r="DRB39" s="119"/>
      <c r="DRC39" s="119"/>
      <c r="DRD39" s="119"/>
      <c r="DRE39" s="119"/>
      <c r="DRF39" s="119"/>
      <c r="DRG39" s="119"/>
      <c r="DRH39" s="119"/>
      <c r="DRI39" s="119"/>
      <c r="DRJ39" s="119"/>
      <c r="DRK39" s="119"/>
      <c r="DRL39" s="119"/>
      <c r="DRM39" s="119"/>
      <c r="DRN39" s="119"/>
      <c r="DRO39" s="119"/>
      <c r="DRP39" s="119"/>
      <c r="DRQ39" s="119"/>
      <c r="DRR39" s="119"/>
      <c r="DRS39" s="119"/>
      <c r="DRT39" s="119"/>
      <c r="DRU39" s="119"/>
      <c r="DRV39" s="119"/>
      <c r="DRW39" s="119"/>
      <c r="DRX39" s="119"/>
      <c r="DRY39" s="119"/>
      <c r="DRZ39" s="119"/>
      <c r="DSA39" s="119"/>
      <c r="DSB39" s="119"/>
      <c r="DSC39" s="119"/>
      <c r="DSD39" s="119"/>
      <c r="DSE39" s="119"/>
      <c r="DSF39" s="119"/>
      <c r="DSG39" s="119"/>
      <c r="DSH39" s="119"/>
      <c r="DSI39" s="119"/>
      <c r="DSJ39" s="119"/>
      <c r="DSK39" s="119"/>
      <c r="DSL39" s="119"/>
      <c r="DSM39" s="119"/>
      <c r="DSN39" s="119"/>
      <c r="DSO39" s="119"/>
      <c r="DSP39" s="119"/>
      <c r="DSQ39" s="119"/>
      <c r="DSR39" s="119"/>
      <c r="DSS39" s="119"/>
      <c r="DST39" s="119"/>
      <c r="DSU39" s="119"/>
      <c r="DSV39" s="119"/>
      <c r="DSW39" s="119"/>
      <c r="DSX39" s="119"/>
      <c r="DSY39" s="119"/>
      <c r="DSZ39" s="119"/>
      <c r="DTA39" s="119"/>
      <c r="DTB39" s="119"/>
      <c r="DTC39" s="119"/>
      <c r="DTD39" s="119"/>
      <c r="DTE39" s="119"/>
      <c r="DTF39" s="119"/>
      <c r="DTG39" s="119"/>
      <c r="DTH39" s="119"/>
      <c r="DTI39" s="119"/>
      <c r="DTJ39" s="119"/>
      <c r="DTK39" s="119"/>
      <c r="DTL39" s="119"/>
      <c r="DTM39" s="119"/>
      <c r="DTN39" s="119"/>
      <c r="DTO39" s="119"/>
      <c r="DTP39" s="119"/>
      <c r="DTQ39" s="119"/>
      <c r="DTR39" s="119"/>
      <c r="DTS39" s="119"/>
      <c r="DTT39" s="119"/>
      <c r="DTU39" s="119"/>
      <c r="DTV39" s="119"/>
      <c r="DTW39" s="119"/>
      <c r="DTX39" s="119"/>
      <c r="DTY39" s="119"/>
      <c r="DTZ39" s="119"/>
      <c r="DUA39" s="119"/>
      <c r="DUB39" s="119"/>
      <c r="DUC39" s="119"/>
      <c r="DUD39" s="119"/>
      <c r="DUE39" s="119"/>
      <c r="DUF39" s="119"/>
      <c r="DUG39" s="119"/>
      <c r="DUH39" s="119"/>
      <c r="DUI39" s="119"/>
      <c r="DUJ39" s="119"/>
      <c r="DUK39" s="119"/>
      <c r="DUL39" s="119"/>
      <c r="DUM39" s="119"/>
      <c r="DUN39" s="119"/>
      <c r="DUO39" s="119"/>
      <c r="DUP39" s="119"/>
      <c r="DUQ39" s="119"/>
      <c r="DUR39" s="119"/>
      <c r="DUS39" s="119"/>
      <c r="DUT39" s="119"/>
      <c r="DUU39" s="119"/>
      <c r="DUV39" s="119"/>
      <c r="DUW39" s="119"/>
      <c r="DUX39" s="119"/>
      <c r="DUY39" s="119"/>
      <c r="DUZ39" s="119"/>
      <c r="DVA39" s="119"/>
      <c r="DVB39" s="119"/>
      <c r="DVC39" s="119"/>
      <c r="DVD39" s="119"/>
      <c r="DVE39" s="119"/>
      <c r="DVF39" s="119"/>
      <c r="DVG39" s="119"/>
      <c r="DVH39" s="119"/>
      <c r="DVI39" s="119"/>
      <c r="DVJ39" s="119"/>
      <c r="DVK39" s="119"/>
      <c r="DVL39" s="119"/>
      <c r="DVM39" s="119"/>
      <c r="DVN39" s="119"/>
      <c r="DVO39" s="119"/>
      <c r="DVP39" s="119"/>
      <c r="DVQ39" s="119"/>
      <c r="DVR39" s="119"/>
      <c r="DVS39" s="119"/>
      <c r="DVT39" s="119"/>
      <c r="DVU39" s="119"/>
      <c r="DVV39" s="119"/>
      <c r="DVW39" s="119"/>
      <c r="DVX39" s="119"/>
      <c r="DVY39" s="119"/>
      <c r="DVZ39" s="119"/>
      <c r="DWA39" s="119"/>
      <c r="DWB39" s="119"/>
      <c r="DWC39" s="119"/>
      <c r="DWD39" s="119"/>
      <c r="DWE39" s="119"/>
      <c r="DWF39" s="119"/>
      <c r="DWG39" s="119"/>
      <c r="DWH39" s="119"/>
      <c r="DWI39" s="119"/>
      <c r="DWJ39" s="119"/>
      <c r="DWK39" s="119"/>
      <c r="DWL39" s="119"/>
      <c r="DWM39" s="119"/>
      <c r="DWN39" s="119"/>
      <c r="DWO39" s="119"/>
      <c r="DWP39" s="119"/>
      <c r="DWQ39" s="119"/>
      <c r="DWR39" s="119"/>
      <c r="DWS39" s="119"/>
      <c r="DWT39" s="119"/>
      <c r="DWU39" s="119"/>
      <c r="DWV39" s="119"/>
      <c r="DWW39" s="119"/>
      <c r="DWX39" s="119"/>
      <c r="DWY39" s="119"/>
      <c r="DWZ39" s="119"/>
      <c r="DXA39" s="119"/>
      <c r="DXB39" s="119"/>
      <c r="DXC39" s="119"/>
      <c r="DXD39" s="119"/>
      <c r="DXE39" s="119"/>
      <c r="DXF39" s="119"/>
      <c r="DXG39" s="119"/>
      <c r="DXH39" s="119"/>
      <c r="DXI39" s="119"/>
      <c r="DXJ39" s="119"/>
      <c r="DXK39" s="119"/>
      <c r="DXL39" s="119"/>
      <c r="DXM39" s="119"/>
      <c r="DXN39" s="119"/>
      <c r="DXO39" s="119"/>
      <c r="DXP39" s="119"/>
      <c r="DXQ39" s="119"/>
      <c r="DXR39" s="119"/>
      <c r="DXS39" s="119"/>
      <c r="DXT39" s="119"/>
      <c r="DXU39" s="119"/>
      <c r="DXV39" s="119"/>
      <c r="DXW39" s="119"/>
      <c r="DXX39" s="119"/>
      <c r="DXY39" s="119"/>
      <c r="DXZ39" s="119"/>
      <c r="DYA39" s="119"/>
      <c r="DYB39" s="119"/>
      <c r="DYC39" s="119"/>
      <c r="DYD39" s="119"/>
      <c r="DYE39" s="119"/>
      <c r="DYF39" s="119"/>
      <c r="DYG39" s="119"/>
      <c r="DYH39" s="119"/>
      <c r="DYI39" s="119"/>
      <c r="DYJ39" s="119"/>
      <c r="DYK39" s="119"/>
      <c r="DYL39" s="119"/>
      <c r="DYM39" s="119"/>
      <c r="DYN39" s="119"/>
      <c r="DYO39" s="119"/>
      <c r="DYP39" s="119"/>
      <c r="DYQ39" s="119"/>
      <c r="DYR39" s="119"/>
      <c r="DYS39" s="119"/>
      <c r="DYT39" s="119"/>
      <c r="DYU39" s="119"/>
      <c r="DYV39" s="119"/>
      <c r="DYW39" s="119"/>
      <c r="DYX39" s="119"/>
      <c r="DYY39" s="119"/>
      <c r="DYZ39" s="119"/>
      <c r="DZA39" s="119"/>
      <c r="DZB39" s="119"/>
      <c r="DZC39" s="119"/>
      <c r="DZD39" s="119"/>
      <c r="DZE39" s="119"/>
      <c r="DZF39" s="119"/>
      <c r="DZG39" s="119"/>
      <c r="DZH39" s="119"/>
      <c r="DZI39" s="119"/>
      <c r="DZJ39" s="119"/>
      <c r="DZK39" s="119"/>
      <c r="DZL39" s="119"/>
      <c r="DZM39" s="119"/>
      <c r="DZN39" s="119"/>
      <c r="DZO39" s="119"/>
      <c r="DZP39" s="119"/>
      <c r="DZQ39" s="119"/>
      <c r="DZR39" s="119"/>
      <c r="DZS39" s="119"/>
      <c r="DZT39" s="119"/>
      <c r="DZU39" s="119"/>
      <c r="DZV39" s="119"/>
      <c r="DZW39" s="119"/>
      <c r="DZX39" s="119"/>
      <c r="DZY39" s="119"/>
      <c r="DZZ39" s="119"/>
      <c r="EAA39" s="119"/>
      <c r="EAB39" s="119"/>
      <c r="EAC39" s="119"/>
      <c r="EAD39" s="119"/>
      <c r="EAE39" s="119"/>
      <c r="EAF39" s="119"/>
      <c r="EAG39" s="119"/>
      <c r="EAH39" s="119"/>
      <c r="EAI39" s="119"/>
      <c r="EAJ39" s="119"/>
      <c r="EAK39" s="119"/>
      <c r="EAL39" s="119"/>
      <c r="EAM39" s="119"/>
      <c r="EAN39" s="119"/>
      <c r="EAO39" s="119"/>
      <c r="EAP39" s="119"/>
      <c r="EAQ39" s="119"/>
      <c r="EAR39" s="119"/>
      <c r="EAS39" s="119"/>
      <c r="EAT39" s="119"/>
      <c r="EAU39" s="119"/>
      <c r="EAV39" s="119"/>
      <c r="EAW39" s="119"/>
      <c r="EAX39" s="119"/>
      <c r="EAY39" s="119"/>
      <c r="EAZ39" s="119"/>
      <c r="EBA39" s="119"/>
      <c r="EBB39" s="119"/>
      <c r="EBC39" s="119"/>
      <c r="EBD39" s="119"/>
      <c r="EBE39" s="119"/>
      <c r="EBF39" s="119"/>
      <c r="EBG39" s="119"/>
      <c r="EBH39" s="119"/>
      <c r="EBI39" s="119"/>
      <c r="EBJ39" s="119"/>
      <c r="EBK39" s="119"/>
      <c r="EBL39" s="119"/>
      <c r="EBM39" s="119"/>
      <c r="EBN39" s="119"/>
      <c r="EBO39" s="119"/>
      <c r="EBP39" s="119"/>
      <c r="EBQ39" s="119"/>
      <c r="EBR39" s="119"/>
      <c r="EBS39" s="119"/>
      <c r="EBT39" s="119"/>
      <c r="EBU39" s="119"/>
      <c r="EBV39" s="119"/>
      <c r="EBW39" s="119"/>
      <c r="EBX39" s="119"/>
      <c r="EBY39" s="119"/>
      <c r="EBZ39" s="119"/>
      <c r="ECA39" s="119"/>
      <c r="ECB39" s="119"/>
      <c r="ECC39" s="119"/>
      <c r="ECD39" s="119"/>
      <c r="ECE39" s="119"/>
      <c r="ECF39" s="119"/>
      <c r="ECG39" s="119"/>
      <c r="ECH39" s="119"/>
      <c r="ECI39" s="119"/>
      <c r="ECJ39" s="119"/>
      <c r="ECK39" s="119"/>
      <c r="ECL39" s="119"/>
      <c r="ECM39" s="119"/>
      <c r="ECN39" s="119"/>
      <c r="ECO39" s="119"/>
      <c r="ECP39" s="119"/>
      <c r="ECQ39" s="119"/>
      <c r="ECR39" s="119"/>
      <c r="ECS39" s="119"/>
      <c r="ECT39" s="119"/>
      <c r="ECU39" s="119"/>
      <c r="ECV39" s="119"/>
      <c r="ECW39" s="119"/>
      <c r="ECX39" s="119"/>
      <c r="ECY39" s="119"/>
      <c r="ECZ39" s="119"/>
      <c r="EDA39" s="119"/>
      <c r="EDB39" s="119"/>
      <c r="EDC39" s="119"/>
      <c r="EDD39" s="119"/>
      <c r="EDE39" s="119"/>
      <c r="EDF39" s="119"/>
      <c r="EDG39" s="119"/>
      <c r="EDH39" s="119"/>
      <c r="EDI39" s="119"/>
      <c r="EDJ39" s="119"/>
      <c r="EDK39" s="119"/>
      <c r="EDL39" s="119"/>
      <c r="EDM39" s="119"/>
      <c r="EDN39" s="119"/>
      <c r="EDO39" s="119"/>
      <c r="EDP39" s="119"/>
      <c r="EDQ39" s="119"/>
      <c r="EDR39" s="119"/>
      <c r="EDS39" s="119"/>
      <c r="EDT39" s="119"/>
      <c r="EDU39" s="119"/>
      <c r="EDV39" s="119"/>
      <c r="EDW39" s="119"/>
      <c r="EDX39" s="119"/>
      <c r="EDY39" s="119"/>
      <c r="EDZ39" s="119"/>
      <c r="EEA39" s="119"/>
      <c r="EEB39" s="119"/>
      <c r="EEC39" s="119"/>
      <c r="EED39" s="119"/>
      <c r="EEE39" s="119"/>
      <c r="EEF39" s="119"/>
      <c r="EEG39" s="119"/>
      <c r="EEH39" s="119"/>
      <c r="EEI39" s="119"/>
      <c r="EEJ39" s="119"/>
      <c r="EEK39" s="119"/>
      <c r="EEL39" s="119"/>
      <c r="EEM39" s="119"/>
      <c r="EEN39" s="119"/>
      <c r="EEO39" s="119"/>
      <c r="EEP39" s="119"/>
      <c r="EEQ39" s="119"/>
      <c r="EER39" s="119"/>
      <c r="EES39" s="119"/>
      <c r="EET39" s="119"/>
      <c r="EEU39" s="119"/>
      <c r="EEV39" s="119"/>
      <c r="EEW39" s="119"/>
      <c r="EEX39" s="119"/>
      <c r="EEY39" s="119"/>
      <c r="EEZ39" s="119"/>
      <c r="EFA39" s="119"/>
      <c r="EFB39" s="119"/>
      <c r="EFC39" s="119"/>
      <c r="EFD39" s="119"/>
      <c r="EFE39" s="119"/>
      <c r="EFF39" s="119"/>
      <c r="EFG39" s="119"/>
      <c r="EFH39" s="119"/>
      <c r="EFI39" s="119"/>
      <c r="EFJ39" s="119"/>
      <c r="EFK39" s="119"/>
      <c r="EFL39" s="119"/>
      <c r="EFM39" s="119"/>
      <c r="EFN39" s="119"/>
      <c r="EFO39" s="119"/>
      <c r="EFP39" s="119"/>
      <c r="EFQ39" s="119"/>
      <c r="EFR39" s="119"/>
      <c r="EFS39" s="119"/>
      <c r="EFT39" s="119"/>
      <c r="EFU39" s="119"/>
      <c r="EFV39" s="119"/>
      <c r="EFW39" s="119"/>
      <c r="EFX39" s="119"/>
      <c r="EFY39" s="119"/>
      <c r="EFZ39" s="119"/>
      <c r="EGA39" s="119"/>
      <c r="EGB39" s="119"/>
      <c r="EGC39" s="119"/>
      <c r="EGD39" s="119"/>
      <c r="EGE39" s="119"/>
      <c r="EGF39" s="119"/>
      <c r="EGG39" s="119"/>
      <c r="EGH39" s="119"/>
      <c r="EGI39" s="119"/>
      <c r="EGJ39" s="119"/>
      <c r="EGK39" s="119"/>
      <c r="EGL39" s="119"/>
      <c r="EGM39" s="119"/>
      <c r="EGN39" s="119"/>
      <c r="EGO39" s="119"/>
      <c r="EGP39" s="119"/>
      <c r="EGQ39" s="119"/>
      <c r="EGR39" s="119"/>
      <c r="EGS39" s="119"/>
      <c r="EGT39" s="119"/>
      <c r="EGU39" s="119"/>
      <c r="EGV39" s="119"/>
      <c r="EGW39" s="119"/>
      <c r="EGX39" s="119"/>
      <c r="EGY39" s="119"/>
      <c r="EGZ39" s="119"/>
      <c r="EHA39" s="119"/>
      <c r="EHB39" s="119"/>
      <c r="EHC39" s="119"/>
      <c r="EHD39" s="119"/>
      <c r="EHE39" s="119"/>
      <c r="EHF39" s="119"/>
      <c r="EHG39" s="119"/>
      <c r="EHH39" s="119"/>
      <c r="EHI39" s="119"/>
      <c r="EHJ39" s="119"/>
      <c r="EHK39" s="119"/>
      <c r="EHL39" s="119"/>
      <c r="EHM39" s="119"/>
      <c r="EHN39" s="119"/>
      <c r="EHO39" s="119"/>
      <c r="EHP39" s="119"/>
      <c r="EHQ39" s="119"/>
      <c r="EHR39" s="119"/>
      <c r="EHS39" s="119"/>
      <c r="EHT39" s="119"/>
      <c r="EHU39" s="119"/>
      <c r="EHV39" s="119"/>
      <c r="EHW39" s="119"/>
      <c r="EHX39" s="119"/>
      <c r="EHY39" s="119"/>
      <c r="EHZ39" s="119"/>
      <c r="EIA39" s="119"/>
      <c r="EIB39" s="119"/>
      <c r="EIC39" s="119"/>
      <c r="EID39" s="119"/>
      <c r="EIE39" s="119"/>
      <c r="EIF39" s="119"/>
      <c r="EIG39" s="119"/>
      <c r="EIH39" s="119"/>
      <c r="EII39" s="119"/>
      <c r="EIJ39" s="119"/>
      <c r="EIK39" s="119"/>
      <c r="EIL39" s="119"/>
      <c r="EIM39" s="119"/>
      <c r="EIN39" s="119"/>
      <c r="EIO39" s="119"/>
      <c r="EIP39" s="119"/>
      <c r="EIQ39" s="119"/>
      <c r="EIR39" s="119"/>
      <c r="EIS39" s="119"/>
      <c r="EIT39" s="119"/>
      <c r="EIU39" s="119"/>
      <c r="EIV39" s="119"/>
      <c r="EIW39" s="119"/>
      <c r="EIX39" s="119"/>
      <c r="EIY39" s="119"/>
      <c r="EIZ39" s="119"/>
      <c r="EJA39" s="119"/>
      <c r="EJB39" s="119"/>
      <c r="EJC39" s="119"/>
      <c r="EJD39" s="119"/>
      <c r="EJE39" s="119"/>
      <c r="EJF39" s="119"/>
      <c r="EJG39" s="119"/>
      <c r="EJH39" s="119"/>
      <c r="EJI39" s="119"/>
      <c r="EJJ39" s="119"/>
      <c r="EJK39" s="119"/>
      <c r="EJL39" s="119"/>
      <c r="EJM39" s="119"/>
      <c r="EJN39" s="119"/>
      <c r="EJO39" s="119"/>
      <c r="EJP39" s="119"/>
      <c r="EJQ39" s="119"/>
      <c r="EJR39" s="119"/>
      <c r="EJS39" s="119"/>
      <c r="EJT39" s="119"/>
      <c r="EJU39" s="119"/>
      <c r="EJV39" s="119"/>
      <c r="EJW39" s="119"/>
      <c r="EJX39" s="119"/>
      <c r="EJY39" s="119"/>
      <c r="EJZ39" s="119"/>
      <c r="EKA39" s="119"/>
      <c r="EKB39" s="119"/>
      <c r="EKC39" s="119"/>
      <c r="EKD39" s="119"/>
      <c r="EKE39" s="119"/>
      <c r="EKF39" s="119"/>
      <c r="EKG39" s="119"/>
      <c r="EKH39" s="119"/>
      <c r="EKI39" s="119"/>
      <c r="EKJ39" s="119"/>
      <c r="EKK39" s="119"/>
      <c r="EKL39" s="119"/>
      <c r="EKM39" s="119"/>
      <c r="EKN39" s="119"/>
      <c r="EKO39" s="119"/>
      <c r="EKP39" s="119"/>
      <c r="EKQ39" s="119"/>
      <c r="EKR39" s="119"/>
      <c r="EKS39" s="119"/>
      <c r="EKT39" s="119"/>
      <c r="EKU39" s="119"/>
      <c r="EKV39" s="119"/>
      <c r="EKW39" s="119"/>
      <c r="EKX39" s="119"/>
      <c r="EKY39" s="119"/>
      <c r="EKZ39" s="119"/>
      <c r="ELA39" s="119"/>
      <c r="ELB39" s="119"/>
      <c r="ELC39" s="119"/>
      <c r="ELD39" s="119"/>
      <c r="ELE39" s="119"/>
      <c r="ELF39" s="119"/>
      <c r="ELG39" s="119"/>
      <c r="ELH39" s="119"/>
      <c r="ELI39" s="119"/>
      <c r="ELJ39" s="119"/>
      <c r="ELK39" s="119"/>
      <c r="ELL39" s="119"/>
      <c r="ELM39" s="119"/>
      <c r="ELN39" s="119"/>
      <c r="ELO39" s="119"/>
      <c r="ELP39" s="119"/>
      <c r="ELQ39" s="119"/>
      <c r="ELR39" s="119"/>
      <c r="ELS39" s="119"/>
      <c r="ELT39" s="119"/>
      <c r="ELU39" s="119"/>
      <c r="ELV39" s="119"/>
      <c r="ELW39" s="119"/>
      <c r="ELX39" s="119"/>
      <c r="ELY39" s="119"/>
      <c r="ELZ39" s="119"/>
      <c r="EMA39" s="119"/>
      <c r="EMB39" s="119"/>
      <c r="EMC39" s="119"/>
      <c r="EMD39" s="119"/>
      <c r="EME39" s="119"/>
      <c r="EMF39" s="119"/>
      <c r="EMG39" s="119"/>
      <c r="EMH39" s="119"/>
      <c r="EMI39" s="119"/>
      <c r="EMJ39" s="119"/>
      <c r="EMK39" s="119"/>
      <c r="EML39" s="119"/>
      <c r="EMM39" s="119"/>
      <c r="EMN39" s="119"/>
      <c r="EMO39" s="119"/>
      <c r="EMP39" s="119"/>
      <c r="EMQ39" s="119"/>
      <c r="EMR39" s="119"/>
      <c r="EMS39" s="119"/>
      <c r="EMT39" s="119"/>
      <c r="EMU39" s="119"/>
      <c r="EMV39" s="119"/>
      <c r="EMW39" s="119"/>
      <c r="EMX39" s="119"/>
      <c r="EMY39" s="119"/>
      <c r="EMZ39" s="119"/>
      <c r="ENA39" s="119"/>
      <c r="ENB39" s="119"/>
      <c r="ENC39" s="119"/>
      <c r="END39" s="119"/>
      <c r="ENE39" s="119"/>
      <c r="ENF39" s="119"/>
      <c r="ENG39" s="119"/>
      <c r="ENH39" s="119"/>
      <c r="ENI39" s="119"/>
      <c r="ENJ39" s="119"/>
      <c r="ENK39" s="119"/>
      <c r="ENL39" s="119"/>
      <c r="ENM39" s="119"/>
      <c r="ENN39" s="119"/>
      <c r="ENO39" s="119"/>
      <c r="ENP39" s="119"/>
      <c r="ENQ39" s="119"/>
      <c r="ENR39" s="119"/>
      <c r="ENS39" s="119"/>
      <c r="ENT39" s="119"/>
      <c r="ENU39" s="119"/>
      <c r="ENV39" s="119"/>
      <c r="ENW39" s="119"/>
      <c r="ENX39" s="119"/>
      <c r="ENY39" s="119"/>
      <c r="ENZ39" s="119"/>
      <c r="EOA39" s="119"/>
      <c r="EOB39" s="119"/>
      <c r="EOC39" s="119"/>
      <c r="EOD39" s="119"/>
      <c r="EOE39" s="119"/>
      <c r="EOF39" s="119"/>
      <c r="EOG39" s="119"/>
      <c r="EOH39" s="119"/>
      <c r="EOI39" s="119"/>
      <c r="EOJ39" s="119"/>
      <c r="EOK39" s="119"/>
      <c r="EOL39" s="119"/>
      <c r="EOM39" s="119"/>
      <c r="EON39" s="119"/>
      <c r="EOO39" s="119"/>
      <c r="EOP39" s="119"/>
      <c r="EOQ39" s="119"/>
      <c r="EOR39" s="119"/>
      <c r="EOS39" s="119"/>
      <c r="EOT39" s="119"/>
      <c r="EOU39" s="119"/>
      <c r="EOV39" s="119"/>
      <c r="EOW39" s="119"/>
      <c r="EOX39" s="119"/>
      <c r="EOY39" s="119"/>
      <c r="EOZ39" s="119"/>
      <c r="EPA39" s="119"/>
      <c r="EPB39" s="119"/>
      <c r="EPC39" s="119"/>
      <c r="EPD39" s="119"/>
      <c r="EPE39" s="119"/>
      <c r="EPF39" s="119"/>
      <c r="EPG39" s="119"/>
      <c r="EPH39" s="119"/>
      <c r="EPI39" s="119"/>
      <c r="EPJ39" s="119"/>
      <c r="EPK39" s="119"/>
      <c r="EPL39" s="119"/>
      <c r="EPM39" s="119"/>
      <c r="EPN39" s="119"/>
      <c r="EPO39" s="119"/>
      <c r="EPP39" s="119"/>
      <c r="EPQ39" s="119"/>
      <c r="EPR39" s="119"/>
      <c r="EPS39" s="119"/>
      <c r="EPT39" s="119"/>
      <c r="EPU39" s="119"/>
      <c r="EPV39" s="119"/>
      <c r="EPW39" s="119"/>
      <c r="EPX39" s="119"/>
      <c r="EPY39" s="119"/>
      <c r="EPZ39" s="119"/>
      <c r="EQA39" s="119"/>
      <c r="EQB39" s="119"/>
      <c r="EQC39" s="119"/>
      <c r="EQD39" s="119"/>
      <c r="EQE39" s="119"/>
      <c r="EQF39" s="119"/>
      <c r="EQG39" s="119"/>
      <c r="EQH39" s="119"/>
      <c r="EQI39" s="119"/>
      <c r="EQJ39" s="119"/>
      <c r="EQK39" s="119"/>
      <c r="EQL39" s="119"/>
      <c r="EQM39" s="119"/>
      <c r="EQN39" s="119"/>
      <c r="EQO39" s="119"/>
      <c r="EQP39" s="119"/>
      <c r="EQQ39" s="119"/>
      <c r="EQR39" s="119"/>
      <c r="EQS39" s="119"/>
      <c r="EQT39" s="119"/>
      <c r="EQU39" s="119"/>
      <c r="EQV39" s="119"/>
      <c r="EQW39" s="119"/>
      <c r="EQX39" s="119"/>
      <c r="EQY39" s="119"/>
      <c r="EQZ39" s="119"/>
      <c r="ERA39" s="119"/>
      <c r="ERB39" s="119"/>
      <c r="ERC39" s="119"/>
      <c r="ERD39" s="119"/>
      <c r="ERE39" s="119"/>
      <c r="ERF39" s="119"/>
      <c r="ERG39" s="119"/>
      <c r="ERH39" s="119"/>
      <c r="ERI39" s="119"/>
      <c r="ERJ39" s="119"/>
      <c r="ERK39" s="119"/>
      <c r="ERL39" s="119"/>
      <c r="ERM39" s="119"/>
      <c r="ERN39" s="119"/>
      <c r="ERO39" s="119"/>
      <c r="ERP39" s="119"/>
      <c r="ERQ39" s="119"/>
      <c r="ERR39" s="119"/>
      <c r="ERS39" s="119"/>
      <c r="ERT39" s="119"/>
      <c r="ERU39" s="119"/>
      <c r="ERV39" s="119"/>
      <c r="ERW39" s="119"/>
      <c r="ERX39" s="119"/>
      <c r="ERY39" s="119"/>
      <c r="ERZ39" s="119"/>
      <c r="ESA39" s="119"/>
      <c r="ESB39" s="119"/>
      <c r="ESC39" s="119"/>
      <c r="ESD39" s="119"/>
      <c r="ESE39" s="119"/>
      <c r="ESF39" s="119"/>
      <c r="ESG39" s="119"/>
      <c r="ESH39" s="119"/>
      <c r="ESI39" s="119"/>
      <c r="ESJ39" s="119"/>
      <c r="ESK39" s="119"/>
      <c r="ESL39" s="119"/>
      <c r="ESM39" s="119"/>
      <c r="ESN39" s="119"/>
      <c r="ESO39" s="119"/>
      <c r="ESP39" s="119"/>
      <c r="ESQ39" s="119"/>
      <c r="ESR39" s="119"/>
      <c r="ESS39" s="119"/>
      <c r="EST39" s="119"/>
      <c r="ESU39" s="119"/>
      <c r="ESV39" s="119"/>
      <c r="ESW39" s="119"/>
      <c r="ESX39" s="119"/>
      <c r="ESY39" s="119"/>
      <c r="ESZ39" s="119"/>
      <c r="ETA39" s="119"/>
      <c r="ETB39" s="119"/>
      <c r="ETC39" s="119"/>
      <c r="ETD39" s="119"/>
      <c r="ETE39" s="119"/>
      <c r="ETF39" s="119"/>
      <c r="ETG39" s="119"/>
      <c r="ETH39" s="119"/>
      <c r="ETI39" s="119"/>
      <c r="ETJ39" s="119"/>
      <c r="ETK39" s="119"/>
      <c r="ETL39" s="119"/>
      <c r="ETM39" s="119"/>
      <c r="ETN39" s="119"/>
      <c r="ETO39" s="119"/>
      <c r="ETP39" s="119"/>
      <c r="ETQ39" s="119"/>
      <c r="ETR39" s="119"/>
      <c r="ETS39" s="119"/>
      <c r="ETT39" s="119"/>
      <c r="ETU39" s="119"/>
      <c r="ETV39" s="119"/>
      <c r="ETW39" s="119"/>
      <c r="ETX39" s="119"/>
      <c r="ETY39" s="119"/>
      <c r="ETZ39" s="119"/>
      <c r="EUA39" s="119"/>
      <c r="EUB39" s="119"/>
      <c r="EUC39" s="119"/>
      <c r="EUD39" s="119"/>
      <c r="EUE39" s="119"/>
      <c r="EUF39" s="119"/>
      <c r="EUG39" s="119"/>
      <c r="EUH39" s="119"/>
      <c r="EUI39" s="119"/>
      <c r="EUJ39" s="119"/>
      <c r="EUK39" s="119"/>
      <c r="EUL39" s="119"/>
      <c r="EUM39" s="119"/>
      <c r="EUN39" s="119"/>
      <c r="EUO39" s="119"/>
      <c r="EUP39" s="119"/>
      <c r="EUQ39" s="119"/>
      <c r="EUR39" s="119"/>
      <c r="EUS39" s="119"/>
      <c r="EUT39" s="119"/>
      <c r="EUU39" s="119"/>
      <c r="EUV39" s="119"/>
      <c r="EUW39" s="119"/>
      <c r="EUX39" s="119"/>
      <c r="EUY39" s="119"/>
      <c r="EUZ39" s="119"/>
      <c r="EVA39" s="119"/>
      <c r="EVB39" s="119"/>
      <c r="EVC39" s="119"/>
      <c r="EVD39" s="119"/>
      <c r="EVE39" s="119"/>
      <c r="EVF39" s="119"/>
      <c r="EVG39" s="119"/>
      <c r="EVH39" s="119"/>
      <c r="EVI39" s="119"/>
      <c r="EVJ39" s="119"/>
      <c r="EVK39" s="119"/>
      <c r="EVL39" s="119"/>
      <c r="EVM39" s="119"/>
      <c r="EVN39" s="119"/>
      <c r="EVO39" s="119"/>
      <c r="EVP39" s="119"/>
      <c r="EVQ39" s="119"/>
      <c r="EVR39" s="119"/>
      <c r="EVS39" s="119"/>
      <c r="EVT39" s="119"/>
      <c r="EVU39" s="119"/>
      <c r="EVV39" s="119"/>
      <c r="EVW39" s="119"/>
      <c r="EVX39" s="119"/>
      <c r="EVY39" s="119"/>
      <c r="EVZ39" s="119"/>
      <c r="EWA39" s="119"/>
      <c r="EWB39" s="119"/>
      <c r="EWC39" s="119"/>
      <c r="EWD39" s="119"/>
      <c r="EWE39" s="119"/>
      <c r="EWF39" s="119"/>
      <c r="EWG39" s="119"/>
      <c r="EWH39" s="119"/>
      <c r="EWI39" s="119"/>
      <c r="EWJ39" s="119"/>
      <c r="EWK39" s="119"/>
      <c r="EWL39" s="119"/>
      <c r="EWM39" s="119"/>
      <c r="EWN39" s="119"/>
      <c r="EWO39" s="119"/>
      <c r="EWP39" s="119"/>
      <c r="EWQ39" s="119"/>
      <c r="EWR39" s="119"/>
      <c r="EWS39" s="119"/>
      <c r="EWT39" s="119"/>
      <c r="EWU39" s="119"/>
      <c r="EWV39" s="119"/>
      <c r="EWW39" s="119"/>
      <c r="EWX39" s="119"/>
      <c r="EWY39" s="119"/>
      <c r="EWZ39" s="119"/>
      <c r="EXA39" s="119"/>
      <c r="EXB39" s="119"/>
      <c r="EXC39" s="119"/>
      <c r="EXD39" s="119"/>
      <c r="EXE39" s="119"/>
      <c r="EXF39" s="119"/>
      <c r="EXG39" s="119"/>
      <c r="EXH39" s="119"/>
      <c r="EXI39" s="119"/>
      <c r="EXJ39" s="119"/>
      <c r="EXK39" s="119"/>
      <c r="EXL39" s="119"/>
      <c r="EXM39" s="119"/>
      <c r="EXN39" s="119"/>
      <c r="EXO39" s="119"/>
      <c r="EXP39" s="119"/>
      <c r="EXQ39" s="119"/>
      <c r="EXR39" s="119"/>
      <c r="EXS39" s="119"/>
      <c r="EXT39" s="119"/>
      <c r="EXU39" s="119"/>
      <c r="EXV39" s="119"/>
      <c r="EXW39" s="119"/>
      <c r="EXX39" s="119"/>
      <c r="EXY39" s="119"/>
      <c r="EXZ39" s="119"/>
      <c r="EYA39" s="119"/>
      <c r="EYB39" s="119"/>
      <c r="EYC39" s="119"/>
      <c r="EYD39" s="119"/>
      <c r="EYE39" s="119"/>
      <c r="EYF39" s="119"/>
      <c r="EYG39" s="119"/>
      <c r="EYH39" s="119"/>
      <c r="EYI39" s="119"/>
      <c r="EYJ39" s="119"/>
      <c r="EYK39" s="119"/>
      <c r="EYL39" s="119"/>
      <c r="EYM39" s="119"/>
      <c r="EYN39" s="119"/>
      <c r="EYO39" s="119"/>
      <c r="EYP39" s="119"/>
      <c r="EYQ39" s="119"/>
      <c r="EYR39" s="119"/>
      <c r="EYS39" s="119"/>
      <c r="EYT39" s="119"/>
      <c r="EYU39" s="119"/>
      <c r="EYV39" s="119"/>
      <c r="EYW39" s="119"/>
      <c r="EYX39" s="119"/>
      <c r="EYY39" s="119"/>
      <c r="EYZ39" s="119"/>
      <c r="EZA39" s="119"/>
      <c r="EZB39" s="119"/>
      <c r="EZC39" s="119"/>
      <c r="EZD39" s="119"/>
      <c r="EZE39" s="119"/>
      <c r="EZF39" s="119"/>
      <c r="EZG39" s="119"/>
      <c r="EZH39" s="119"/>
      <c r="EZI39" s="119"/>
      <c r="EZJ39" s="119"/>
      <c r="EZK39" s="119"/>
      <c r="EZL39" s="119"/>
      <c r="EZM39" s="119"/>
      <c r="EZN39" s="119"/>
      <c r="EZO39" s="119"/>
      <c r="EZP39" s="119"/>
      <c r="EZQ39" s="119"/>
      <c r="EZR39" s="119"/>
      <c r="EZS39" s="119"/>
      <c r="EZT39" s="119"/>
      <c r="EZU39" s="119"/>
      <c r="EZV39" s="119"/>
      <c r="EZW39" s="119"/>
      <c r="EZX39" s="119"/>
      <c r="EZY39" s="119"/>
      <c r="EZZ39" s="119"/>
      <c r="FAA39" s="119"/>
      <c r="FAB39" s="119"/>
      <c r="FAC39" s="119"/>
      <c r="FAD39" s="119"/>
      <c r="FAE39" s="119"/>
      <c r="FAF39" s="119"/>
      <c r="FAG39" s="119"/>
      <c r="FAH39" s="119"/>
      <c r="FAI39" s="119"/>
      <c r="FAJ39" s="119"/>
      <c r="FAK39" s="119"/>
      <c r="FAL39" s="119"/>
      <c r="FAM39" s="119"/>
      <c r="FAN39" s="119"/>
      <c r="FAO39" s="119"/>
      <c r="FAP39" s="119"/>
      <c r="FAQ39" s="119"/>
      <c r="FAR39" s="119"/>
      <c r="FAS39" s="119"/>
      <c r="FAT39" s="119"/>
      <c r="FAU39" s="119"/>
      <c r="FAV39" s="119"/>
      <c r="FAW39" s="119"/>
      <c r="FAX39" s="119"/>
      <c r="FAY39" s="119"/>
      <c r="FAZ39" s="119"/>
      <c r="FBA39" s="119"/>
      <c r="FBB39" s="119"/>
      <c r="FBC39" s="119"/>
      <c r="FBD39" s="119"/>
      <c r="FBE39" s="119"/>
      <c r="FBF39" s="119"/>
      <c r="FBG39" s="119"/>
      <c r="FBH39" s="119"/>
      <c r="FBI39" s="119"/>
      <c r="FBJ39" s="119"/>
      <c r="FBK39" s="119"/>
      <c r="FBL39" s="119"/>
      <c r="FBM39" s="119"/>
      <c r="FBN39" s="119"/>
      <c r="FBO39" s="119"/>
      <c r="FBP39" s="119"/>
      <c r="FBQ39" s="119"/>
      <c r="FBR39" s="119"/>
      <c r="FBS39" s="119"/>
      <c r="FBT39" s="119"/>
      <c r="FBU39" s="119"/>
      <c r="FBV39" s="119"/>
      <c r="FBW39" s="119"/>
      <c r="FBX39" s="119"/>
      <c r="FBY39" s="119"/>
      <c r="FBZ39" s="119"/>
      <c r="FCA39" s="119"/>
      <c r="FCB39" s="119"/>
      <c r="FCC39" s="119"/>
      <c r="FCD39" s="119"/>
      <c r="FCE39" s="119"/>
      <c r="FCF39" s="119"/>
      <c r="FCG39" s="119"/>
      <c r="FCH39" s="119"/>
      <c r="FCI39" s="119"/>
      <c r="FCJ39" s="119"/>
      <c r="FCK39" s="119"/>
      <c r="FCL39" s="119"/>
      <c r="FCM39" s="119"/>
      <c r="FCN39" s="119"/>
      <c r="FCO39" s="119"/>
      <c r="FCP39" s="119"/>
      <c r="FCQ39" s="119"/>
      <c r="FCR39" s="119"/>
      <c r="FCS39" s="119"/>
      <c r="FCT39" s="119"/>
      <c r="FCU39" s="119"/>
      <c r="FCV39" s="119"/>
      <c r="FCW39" s="119"/>
      <c r="FCX39" s="119"/>
      <c r="FCY39" s="119"/>
      <c r="FCZ39" s="119"/>
      <c r="FDA39" s="119"/>
      <c r="FDB39" s="119"/>
      <c r="FDC39" s="119"/>
      <c r="FDD39" s="119"/>
      <c r="FDE39" s="119"/>
      <c r="FDF39" s="119"/>
      <c r="FDG39" s="119"/>
      <c r="FDH39" s="119"/>
      <c r="FDI39" s="119"/>
      <c r="FDJ39" s="119"/>
      <c r="FDK39" s="119"/>
      <c r="FDL39" s="119"/>
      <c r="FDM39" s="119"/>
      <c r="FDN39" s="119"/>
      <c r="FDO39" s="119"/>
      <c r="FDP39" s="119"/>
      <c r="FDQ39" s="119"/>
      <c r="FDR39" s="119"/>
      <c r="FDS39" s="119"/>
      <c r="FDT39" s="119"/>
      <c r="FDU39" s="119"/>
      <c r="FDV39" s="119"/>
      <c r="FDW39" s="119"/>
      <c r="FDX39" s="119"/>
      <c r="FDY39" s="119"/>
      <c r="FDZ39" s="119"/>
      <c r="FEA39" s="119"/>
      <c r="FEB39" s="119"/>
      <c r="FEC39" s="119"/>
      <c r="FED39" s="119"/>
      <c r="FEE39" s="119"/>
      <c r="FEF39" s="119"/>
      <c r="FEG39" s="119"/>
      <c r="FEH39" s="119"/>
      <c r="FEI39" s="119"/>
      <c r="FEJ39" s="119"/>
      <c r="FEK39" s="119"/>
      <c r="FEL39" s="119"/>
      <c r="FEM39" s="119"/>
      <c r="FEN39" s="119"/>
      <c r="FEO39" s="119"/>
      <c r="FEP39" s="119"/>
      <c r="FEQ39" s="119"/>
      <c r="FER39" s="119"/>
      <c r="FES39" s="119"/>
      <c r="FET39" s="119"/>
      <c r="FEU39" s="119"/>
      <c r="FEV39" s="119"/>
      <c r="FEW39" s="119"/>
      <c r="FEX39" s="119"/>
      <c r="FEY39" s="119"/>
      <c r="FEZ39" s="119"/>
      <c r="FFA39" s="119"/>
      <c r="FFB39" s="119"/>
      <c r="FFC39" s="119"/>
      <c r="FFD39" s="119"/>
      <c r="FFE39" s="119"/>
      <c r="FFF39" s="119"/>
      <c r="FFG39" s="119"/>
      <c r="FFH39" s="119"/>
      <c r="FFI39" s="119"/>
      <c r="FFJ39" s="119"/>
      <c r="FFK39" s="119"/>
      <c r="FFL39" s="119"/>
      <c r="FFM39" s="119"/>
      <c r="FFN39" s="119"/>
      <c r="FFO39" s="119"/>
      <c r="FFP39" s="119"/>
      <c r="FFQ39" s="119"/>
      <c r="FFR39" s="119"/>
      <c r="FFS39" s="119"/>
      <c r="FFT39" s="119"/>
      <c r="FFU39" s="119"/>
      <c r="FFV39" s="119"/>
      <c r="FFW39" s="119"/>
      <c r="FFX39" s="119"/>
      <c r="FFY39" s="119"/>
      <c r="FFZ39" s="119"/>
      <c r="FGA39" s="119"/>
      <c r="FGB39" s="119"/>
      <c r="FGC39" s="119"/>
      <c r="FGD39" s="119"/>
      <c r="FGE39" s="119"/>
      <c r="FGF39" s="119"/>
      <c r="FGG39" s="119"/>
      <c r="FGH39" s="119"/>
      <c r="FGI39" s="119"/>
      <c r="FGJ39" s="119"/>
      <c r="FGK39" s="119"/>
      <c r="FGL39" s="119"/>
      <c r="FGM39" s="119"/>
      <c r="FGN39" s="119"/>
      <c r="FGO39" s="119"/>
      <c r="FGP39" s="119"/>
      <c r="FGQ39" s="119"/>
      <c r="FGR39" s="119"/>
      <c r="FGS39" s="119"/>
      <c r="FGT39" s="119"/>
      <c r="FGU39" s="119"/>
      <c r="FGV39" s="119"/>
      <c r="FGW39" s="119"/>
      <c r="FGX39" s="119"/>
      <c r="FGY39" s="119"/>
      <c r="FGZ39" s="119"/>
      <c r="FHA39" s="119"/>
      <c r="FHB39" s="119"/>
      <c r="FHC39" s="119"/>
      <c r="FHD39" s="119"/>
      <c r="FHE39" s="119"/>
      <c r="FHF39" s="119"/>
      <c r="FHG39" s="119"/>
      <c r="FHH39" s="119"/>
      <c r="FHI39" s="119"/>
      <c r="FHJ39" s="119"/>
      <c r="FHK39" s="119"/>
      <c r="FHL39" s="119"/>
      <c r="FHM39" s="119"/>
      <c r="FHN39" s="119"/>
      <c r="FHO39" s="119"/>
      <c r="FHP39" s="119"/>
      <c r="FHQ39" s="119"/>
      <c r="FHR39" s="119"/>
      <c r="FHS39" s="119"/>
      <c r="FHT39" s="119"/>
      <c r="FHU39" s="119"/>
      <c r="FHV39" s="119"/>
      <c r="FHW39" s="119"/>
      <c r="FHX39" s="119"/>
      <c r="FHY39" s="119"/>
      <c r="FHZ39" s="119"/>
      <c r="FIA39" s="119"/>
      <c r="FIB39" s="119"/>
      <c r="FIC39" s="119"/>
      <c r="FID39" s="119"/>
      <c r="FIE39" s="119"/>
      <c r="FIF39" s="119"/>
      <c r="FIG39" s="119"/>
      <c r="FIH39" s="119"/>
      <c r="FII39" s="119"/>
      <c r="FIJ39" s="119"/>
      <c r="FIK39" s="119"/>
      <c r="FIL39" s="119"/>
      <c r="FIM39" s="119"/>
      <c r="FIN39" s="119"/>
      <c r="FIO39" s="119"/>
      <c r="FIP39" s="119"/>
      <c r="FIQ39" s="119"/>
      <c r="FIR39" s="119"/>
      <c r="FIS39" s="119"/>
      <c r="FIT39" s="119"/>
      <c r="FIU39" s="119"/>
      <c r="FIV39" s="119"/>
      <c r="FIW39" s="119"/>
      <c r="FIX39" s="119"/>
      <c r="FIY39" s="119"/>
      <c r="FIZ39" s="119"/>
      <c r="FJA39" s="119"/>
      <c r="FJB39" s="119"/>
      <c r="FJC39" s="119"/>
      <c r="FJD39" s="119"/>
      <c r="FJE39" s="119"/>
      <c r="FJF39" s="119"/>
      <c r="FJG39" s="119"/>
      <c r="FJH39" s="119"/>
      <c r="FJI39" s="119"/>
      <c r="FJJ39" s="119"/>
      <c r="FJK39" s="119"/>
      <c r="FJL39" s="119"/>
      <c r="FJM39" s="119"/>
      <c r="FJN39" s="119"/>
      <c r="FJO39" s="119"/>
      <c r="FJP39" s="119"/>
      <c r="FJQ39" s="119"/>
      <c r="FJR39" s="119"/>
      <c r="FJS39" s="119"/>
      <c r="FJT39" s="119"/>
      <c r="FJU39" s="119"/>
      <c r="FJV39" s="119"/>
      <c r="FJW39" s="119"/>
      <c r="FJX39" s="119"/>
      <c r="FJY39" s="119"/>
      <c r="FJZ39" s="119"/>
      <c r="FKA39" s="119"/>
      <c r="FKB39" s="119"/>
      <c r="FKC39" s="119"/>
      <c r="FKD39" s="119"/>
      <c r="FKE39" s="119"/>
      <c r="FKF39" s="119"/>
      <c r="FKG39" s="119"/>
      <c r="FKH39" s="119"/>
      <c r="FKI39" s="119"/>
      <c r="FKJ39" s="119"/>
      <c r="FKK39" s="119"/>
      <c r="FKL39" s="119"/>
      <c r="FKM39" s="119"/>
      <c r="FKN39" s="119"/>
      <c r="FKO39" s="119"/>
      <c r="FKP39" s="119"/>
      <c r="FKQ39" s="119"/>
      <c r="FKR39" s="119"/>
      <c r="FKS39" s="119"/>
      <c r="FKT39" s="119"/>
      <c r="FKU39" s="119"/>
      <c r="FKV39" s="119"/>
      <c r="FKW39" s="119"/>
      <c r="FKX39" s="119"/>
      <c r="FKY39" s="119"/>
      <c r="FKZ39" s="119"/>
      <c r="FLA39" s="119"/>
      <c r="FLB39" s="119"/>
      <c r="FLC39" s="119"/>
      <c r="FLD39" s="119"/>
      <c r="FLE39" s="119"/>
      <c r="FLF39" s="119"/>
      <c r="FLG39" s="119"/>
      <c r="FLH39" s="119"/>
      <c r="FLI39" s="119"/>
      <c r="FLJ39" s="119"/>
      <c r="FLK39" s="119"/>
      <c r="FLL39" s="119"/>
      <c r="FLM39" s="119"/>
      <c r="FLN39" s="119"/>
      <c r="FLO39" s="119"/>
      <c r="FLP39" s="119"/>
      <c r="FLQ39" s="119"/>
      <c r="FLR39" s="119"/>
      <c r="FLS39" s="119"/>
      <c r="FLT39" s="119"/>
      <c r="FLU39" s="119"/>
      <c r="FLV39" s="119"/>
      <c r="FLW39" s="119"/>
      <c r="FLX39" s="119"/>
      <c r="FLY39" s="119"/>
      <c r="FLZ39" s="119"/>
      <c r="FMA39" s="119"/>
      <c r="FMB39" s="119"/>
      <c r="FMC39" s="119"/>
      <c r="FMD39" s="119"/>
      <c r="FME39" s="119"/>
      <c r="FMF39" s="119"/>
      <c r="FMG39" s="119"/>
      <c r="FMH39" s="119"/>
      <c r="FMI39" s="119"/>
      <c r="FMJ39" s="119"/>
      <c r="FMK39" s="119"/>
      <c r="FML39" s="119"/>
      <c r="FMM39" s="119"/>
      <c r="FMN39" s="119"/>
      <c r="FMO39" s="119"/>
      <c r="FMP39" s="119"/>
      <c r="FMQ39" s="119"/>
      <c r="FMR39" s="119"/>
      <c r="FMS39" s="119"/>
      <c r="FMT39" s="119"/>
      <c r="FMU39" s="119"/>
      <c r="FMV39" s="119"/>
      <c r="FMW39" s="119"/>
      <c r="FMX39" s="119"/>
      <c r="FMY39" s="119"/>
      <c r="FMZ39" s="119"/>
      <c r="FNA39" s="119"/>
      <c r="FNB39" s="119"/>
      <c r="FNC39" s="119"/>
      <c r="FND39" s="119"/>
      <c r="FNE39" s="119"/>
      <c r="FNF39" s="119"/>
      <c r="FNG39" s="119"/>
      <c r="FNH39" s="119"/>
      <c r="FNI39" s="119"/>
      <c r="FNJ39" s="119"/>
      <c r="FNK39" s="119"/>
      <c r="FNL39" s="119"/>
      <c r="FNM39" s="119"/>
      <c r="FNN39" s="119"/>
      <c r="FNO39" s="119"/>
      <c r="FNP39" s="119"/>
      <c r="FNQ39" s="119"/>
      <c r="FNR39" s="119"/>
      <c r="FNS39" s="119"/>
      <c r="FNT39" s="119"/>
      <c r="FNU39" s="119"/>
      <c r="FNV39" s="119"/>
      <c r="FNW39" s="119"/>
      <c r="FNX39" s="119"/>
      <c r="FNY39" s="119"/>
      <c r="FNZ39" s="119"/>
      <c r="FOA39" s="119"/>
      <c r="FOB39" s="119"/>
      <c r="FOC39" s="119"/>
      <c r="FOD39" s="119"/>
      <c r="FOE39" s="119"/>
      <c r="FOF39" s="119"/>
      <c r="FOG39" s="119"/>
      <c r="FOH39" s="119"/>
      <c r="FOI39" s="119"/>
      <c r="FOJ39" s="119"/>
      <c r="FOK39" s="119"/>
      <c r="FOL39" s="119"/>
      <c r="FOM39" s="119"/>
      <c r="FON39" s="119"/>
      <c r="FOO39" s="119"/>
      <c r="FOP39" s="119"/>
      <c r="FOQ39" s="119"/>
      <c r="FOR39" s="119"/>
      <c r="FOS39" s="119"/>
      <c r="FOT39" s="119"/>
      <c r="FOU39" s="119"/>
      <c r="FOV39" s="119"/>
      <c r="FOW39" s="119"/>
      <c r="FOX39" s="119"/>
      <c r="FOY39" s="119"/>
      <c r="FOZ39" s="119"/>
      <c r="FPA39" s="119"/>
      <c r="FPB39" s="119"/>
      <c r="FPC39" s="119"/>
      <c r="FPD39" s="119"/>
      <c r="FPE39" s="119"/>
      <c r="FPF39" s="119"/>
      <c r="FPG39" s="119"/>
      <c r="FPH39" s="119"/>
      <c r="FPI39" s="119"/>
      <c r="FPJ39" s="119"/>
      <c r="FPK39" s="119"/>
      <c r="FPL39" s="119"/>
      <c r="FPM39" s="119"/>
      <c r="FPN39" s="119"/>
      <c r="FPO39" s="119"/>
      <c r="FPP39" s="119"/>
      <c r="FPQ39" s="119"/>
      <c r="FPR39" s="119"/>
      <c r="FPS39" s="119"/>
      <c r="FPT39" s="119"/>
      <c r="FPU39" s="119"/>
      <c r="FPV39" s="119"/>
      <c r="FPW39" s="119"/>
      <c r="FPX39" s="119"/>
      <c r="FPY39" s="119"/>
      <c r="FPZ39" s="119"/>
      <c r="FQA39" s="119"/>
      <c r="FQB39" s="119"/>
      <c r="FQC39" s="119"/>
      <c r="FQD39" s="119"/>
      <c r="FQE39" s="119"/>
      <c r="FQF39" s="119"/>
      <c r="FQG39" s="119"/>
      <c r="FQH39" s="119"/>
      <c r="FQI39" s="119"/>
      <c r="FQJ39" s="119"/>
      <c r="FQK39" s="119"/>
      <c r="FQL39" s="119"/>
      <c r="FQM39" s="119"/>
      <c r="FQN39" s="119"/>
      <c r="FQO39" s="119"/>
      <c r="FQP39" s="119"/>
      <c r="FQQ39" s="119"/>
      <c r="FQR39" s="119"/>
      <c r="FQS39" s="119"/>
      <c r="FQT39" s="119"/>
      <c r="FQU39" s="119"/>
      <c r="FQV39" s="119"/>
      <c r="FQW39" s="119"/>
      <c r="FQX39" s="119"/>
      <c r="FQY39" s="119"/>
      <c r="FQZ39" s="119"/>
      <c r="FRA39" s="119"/>
      <c r="FRB39" s="119"/>
      <c r="FRC39" s="119"/>
      <c r="FRD39" s="119"/>
      <c r="FRE39" s="119"/>
      <c r="FRF39" s="119"/>
      <c r="FRG39" s="119"/>
      <c r="FRH39" s="119"/>
      <c r="FRI39" s="119"/>
      <c r="FRJ39" s="119"/>
      <c r="FRK39" s="119"/>
      <c r="FRL39" s="119"/>
      <c r="FRM39" s="119"/>
      <c r="FRN39" s="119"/>
      <c r="FRO39" s="119"/>
      <c r="FRP39" s="119"/>
      <c r="FRQ39" s="119"/>
      <c r="FRR39" s="119"/>
      <c r="FRS39" s="119"/>
      <c r="FRT39" s="119"/>
      <c r="FRU39" s="119"/>
      <c r="FRV39" s="119"/>
      <c r="FRW39" s="119"/>
      <c r="FRX39" s="119"/>
      <c r="FRY39" s="119"/>
      <c r="FRZ39" s="119"/>
      <c r="FSA39" s="119"/>
      <c r="FSB39" s="119"/>
      <c r="FSC39" s="119"/>
      <c r="FSD39" s="119"/>
      <c r="FSE39" s="119"/>
      <c r="FSF39" s="119"/>
      <c r="FSG39" s="119"/>
      <c r="FSH39" s="119"/>
      <c r="FSI39" s="119"/>
      <c r="FSJ39" s="119"/>
      <c r="FSK39" s="119"/>
      <c r="FSL39" s="119"/>
      <c r="FSM39" s="119"/>
      <c r="FSN39" s="119"/>
      <c r="FSO39" s="119"/>
      <c r="FSP39" s="119"/>
      <c r="FSQ39" s="119"/>
      <c r="FSR39" s="119"/>
      <c r="FSS39" s="119"/>
      <c r="FST39" s="119"/>
      <c r="FSU39" s="119"/>
      <c r="FSV39" s="119"/>
      <c r="FSW39" s="119"/>
      <c r="FSX39" s="119"/>
      <c r="FSY39" s="119"/>
      <c r="FSZ39" s="119"/>
      <c r="FTA39" s="119"/>
      <c r="FTB39" s="119"/>
      <c r="FTC39" s="119"/>
      <c r="FTD39" s="119"/>
      <c r="FTE39" s="119"/>
      <c r="FTF39" s="119"/>
      <c r="FTG39" s="119"/>
      <c r="FTH39" s="119"/>
      <c r="FTI39" s="119"/>
      <c r="FTJ39" s="119"/>
      <c r="FTK39" s="119"/>
      <c r="FTL39" s="119"/>
      <c r="FTM39" s="119"/>
      <c r="FTN39" s="119"/>
      <c r="FTO39" s="119"/>
      <c r="FTP39" s="119"/>
      <c r="FTQ39" s="119"/>
      <c r="FTR39" s="119"/>
      <c r="FTS39" s="119"/>
      <c r="FTT39" s="119"/>
      <c r="FTU39" s="119"/>
      <c r="FTV39" s="119"/>
      <c r="FTW39" s="119"/>
      <c r="FTX39" s="119"/>
      <c r="FTY39" s="119"/>
      <c r="FTZ39" s="119"/>
      <c r="FUA39" s="119"/>
      <c r="FUB39" s="119"/>
      <c r="FUC39" s="119"/>
      <c r="FUD39" s="119"/>
      <c r="FUE39" s="119"/>
      <c r="FUF39" s="119"/>
      <c r="FUG39" s="119"/>
      <c r="FUH39" s="119"/>
      <c r="FUI39" s="119"/>
      <c r="FUJ39" s="119"/>
      <c r="FUK39" s="119"/>
      <c r="FUL39" s="119"/>
      <c r="FUM39" s="119"/>
      <c r="FUN39" s="119"/>
      <c r="FUO39" s="119"/>
      <c r="FUP39" s="119"/>
      <c r="FUQ39" s="119"/>
      <c r="FUR39" s="119"/>
      <c r="FUS39" s="119"/>
      <c r="FUT39" s="119"/>
      <c r="FUU39" s="119"/>
      <c r="FUV39" s="119"/>
      <c r="FUW39" s="119"/>
      <c r="FUX39" s="119"/>
      <c r="FUY39" s="119"/>
      <c r="FUZ39" s="119"/>
      <c r="FVA39" s="119"/>
      <c r="FVB39" s="119"/>
      <c r="FVC39" s="119"/>
      <c r="FVD39" s="119"/>
      <c r="FVE39" s="119"/>
      <c r="FVF39" s="119"/>
      <c r="FVG39" s="119"/>
      <c r="FVH39" s="119"/>
      <c r="FVI39" s="119"/>
      <c r="FVJ39" s="119"/>
      <c r="FVK39" s="119"/>
      <c r="FVL39" s="119"/>
      <c r="FVM39" s="119"/>
      <c r="FVN39" s="119"/>
      <c r="FVO39" s="119"/>
      <c r="FVP39" s="119"/>
      <c r="FVQ39" s="119"/>
      <c r="FVR39" s="119"/>
      <c r="FVS39" s="119"/>
      <c r="FVT39" s="119"/>
      <c r="FVU39" s="119"/>
      <c r="FVV39" s="119"/>
      <c r="FVW39" s="119"/>
      <c r="FVX39" s="119"/>
      <c r="FVY39" s="119"/>
      <c r="FVZ39" s="119"/>
      <c r="FWA39" s="119"/>
      <c r="FWB39" s="119"/>
      <c r="FWC39" s="119"/>
      <c r="FWD39" s="119"/>
      <c r="FWE39" s="119"/>
      <c r="FWF39" s="119"/>
      <c r="FWG39" s="119"/>
      <c r="FWH39" s="119"/>
      <c r="FWI39" s="119"/>
      <c r="FWJ39" s="119"/>
      <c r="FWK39" s="119"/>
      <c r="FWL39" s="119"/>
      <c r="FWM39" s="119"/>
      <c r="FWN39" s="119"/>
      <c r="FWO39" s="119"/>
      <c r="FWP39" s="119"/>
      <c r="FWQ39" s="119"/>
      <c r="FWR39" s="119"/>
      <c r="FWS39" s="119"/>
      <c r="FWT39" s="119"/>
      <c r="FWU39" s="119"/>
      <c r="FWV39" s="119"/>
      <c r="FWW39" s="119"/>
      <c r="FWX39" s="119"/>
      <c r="FWY39" s="119"/>
      <c r="FWZ39" s="119"/>
      <c r="FXA39" s="119"/>
      <c r="FXB39" s="119"/>
      <c r="FXC39" s="119"/>
      <c r="FXD39" s="119"/>
      <c r="FXE39" s="119"/>
      <c r="FXF39" s="119"/>
      <c r="FXG39" s="119"/>
      <c r="FXH39" s="119"/>
      <c r="FXI39" s="119"/>
      <c r="FXJ39" s="119"/>
      <c r="FXK39" s="119"/>
      <c r="FXL39" s="119"/>
      <c r="FXM39" s="119"/>
      <c r="FXN39" s="119"/>
      <c r="FXO39" s="119"/>
      <c r="FXP39" s="119"/>
      <c r="FXQ39" s="119"/>
      <c r="FXR39" s="119"/>
      <c r="FXS39" s="119"/>
      <c r="FXT39" s="119"/>
      <c r="FXU39" s="119"/>
      <c r="FXV39" s="119"/>
      <c r="FXW39" s="119"/>
      <c r="FXX39" s="119"/>
      <c r="FXY39" s="119"/>
      <c r="FXZ39" s="119"/>
      <c r="FYA39" s="119"/>
      <c r="FYB39" s="119"/>
      <c r="FYC39" s="119"/>
      <c r="FYD39" s="119"/>
      <c r="FYE39" s="119"/>
      <c r="FYF39" s="119"/>
      <c r="FYG39" s="119"/>
      <c r="FYH39" s="119"/>
      <c r="FYI39" s="119"/>
      <c r="FYJ39" s="119"/>
      <c r="FYK39" s="119"/>
      <c r="FYL39" s="119"/>
      <c r="FYM39" s="119"/>
      <c r="FYN39" s="119"/>
      <c r="FYO39" s="119"/>
      <c r="FYP39" s="119"/>
      <c r="FYQ39" s="119"/>
      <c r="FYR39" s="119"/>
      <c r="FYS39" s="119"/>
      <c r="FYT39" s="119"/>
      <c r="FYU39" s="119"/>
      <c r="FYV39" s="119"/>
      <c r="FYW39" s="119"/>
      <c r="FYX39" s="119"/>
      <c r="FYY39" s="119"/>
      <c r="FYZ39" s="119"/>
      <c r="FZA39" s="119"/>
      <c r="FZB39" s="119"/>
      <c r="FZC39" s="119"/>
      <c r="FZD39" s="119"/>
      <c r="FZE39" s="119"/>
      <c r="FZF39" s="119"/>
      <c r="FZG39" s="119"/>
      <c r="FZH39" s="119"/>
      <c r="FZI39" s="119"/>
      <c r="FZJ39" s="119"/>
      <c r="FZK39" s="119"/>
      <c r="FZL39" s="119"/>
      <c r="FZM39" s="119"/>
      <c r="FZN39" s="119"/>
      <c r="FZO39" s="119"/>
      <c r="FZP39" s="119"/>
      <c r="FZQ39" s="119"/>
      <c r="FZR39" s="119"/>
      <c r="FZS39" s="119"/>
      <c r="FZT39" s="119"/>
      <c r="FZU39" s="119"/>
      <c r="FZV39" s="119"/>
      <c r="FZW39" s="119"/>
      <c r="FZX39" s="119"/>
      <c r="FZY39" s="119"/>
      <c r="FZZ39" s="119"/>
      <c r="GAA39" s="119"/>
      <c r="GAB39" s="119"/>
      <c r="GAC39" s="119"/>
      <c r="GAD39" s="119"/>
      <c r="GAE39" s="119"/>
      <c r="GAF39" s="119"/>
      <c r="GAG39" s="119"/>
      <c r="GAH39" s="119"/>
      <c r="GAI39" s="119"/>
      <c r="GAJ39" s="119"/>
      <c r="GAK39" s="119"/>
      <c r="GAL39" s="119"/>
      <c r="GAM39" s="119"/>
      <c r="GAN39" s="119"/>
      <c r="GAO39" s="119"/>
      <c r="GAP39" s="119"/>
      <c r="GAQ39" s="119"/>
      <c r="GAR39" s="119"/>
      <c r="GAS39" s="119"/>
      <c r="GAT39" s="119"/>
      <c r="GAU39" s="119"/>
      <c r="GAV39" s="119"/>
      <c r="GAW39" s="119"/>
      <c r="GAX39" s="119"/>
      <c r="GAY39" s="119"/>
      <c r="GAZ39" s="119"/>
      <c r="GBA39" s="119"/>
      <c r="GBB39" s="119"/>
      <c r="GBC39" s="119"/>
      <c r="GBD39" s="119"/>
      <c r="GBE39" s="119"/>
      <c r="GBF39" s="119"/>
      <c r="GBG39" s="119"/>
      <c r="GBH39" s="119"/>
      <c r="GBI39" s="119"/>
      <c r="GBJ39" s="119"/>
      <c r="GBK39" s="119"/>
      <c r="GBL39" s="119"/>
      <c r="GBM39" s="119"/>
      <c r="GBN39" s="119"/>
      <c r="GBO39" s="119"/>
      <c r="GBP39" s="119"/>
      <c r="GBQ39" s="119"/>
      <c r="GBR39" s="119"/>
      <c r="GBS39" s="119"/>
      <c r="GBT39" s="119"/>
      <c r="GBU39" s="119"/>
      <c r="GBV39" s="119"/>
      <c r="GBW39" s="119"/>
      <c r="GBX39" s="119"/>
      <c r="GBY39" s="119"/>
      <c r="GBZ39" s="119"/>
      <c r="GCA39" s="119"/>
      <c r="GCB39" s="119"/>
      <c r="GCC39" s="119"/>
      <c r="GCD39" s="119"/>
      <c r="GCE39" s="119"/>
      <c r="GCF39" s="119"/>
      <c r="GCG39" s="119"/>
      <c r="GCH39" s="119"/>
      <c r="GCI39" s="119"/>
      <c r="GCJ39" s="119"/>
      <c r="GCK39" s="119"/>
      <c r="GCL39" s="119"/>
      <c r="GCM39" s="119"/>
      <c r="GCN39" s="119"/>
      <c r="GCO39" s="119"/>
      <c r="GCP39" s="119"/>
      <c r="GCQ39" s="119"/>
      <c r="GCR39" s="119"/>
      <c r="GCS39" s="119"/>
      <c r="GCT39" s="119"/>
      <c r="GCU39" s="119"/>
      <c r="GCV39" s="119"/>
      <c r="GCW39" s="119"/>
      <c r="GCX39" s="119"/>
      <c r="GCY39" s="119"/>
      <c r="GCZ39" s="119"/>
      <c r="GDA39" s="119"/>
      <c r="GDB39" s="119"/>
      <c r="GDC39" s="119"/>
      <c r="GDD39" s="119"/>
      <c r="GDE39" s="119"/>
      <c r="GDF39" s="119"/>
      <c r="GDG39" s="119"/>
      <c r="GDH39" s="119"/>
      <c r="GDI39" s="119"/>
      <c r="GDJ39" s="119"/>
      <c r="GDK39" s="119"/>
      <c r="GDL39" s="119"/>
      <c r="GDM39" s="119"/>
      <c r="GDN39" s="119"/>
      <c r="GDO39" s="119"/>
      <c r="GDP39" s="119"/>
      <c r="GDQ39" s="119"/>
      <c r="GDR39" s="119"/>
      <c r="GDS39" s="119"/>
      <c r="GDT39" s="119"/>
      <c r="GDU39" s="119"/>
      <c r="GDV39" s="119"/>
      <c r="GDW39" s="119"/>
      <c r="GDX39" s="119"/>
      <c r="GDY39" s="119"/>
      <c r="GDZ39" s="119"/>
      <c r="GEA39" s="119"/>
      <c r="GEB39" s="119"/>
      <c r="GEC39" s="119"/>
      <c r="GED39" s="119"/>
      <c r="GEE39" s="119"/>
      <c r="GEF39" s="119"/>
      <c r="GEG39" s="119"/>
      <c r="GEH39" s="119"/>
      <c r="GEI39" s="119"/>
      <c r="GEJ39" s="119"/>
      <c r="GEK39" s="119"/>
      <c r="GEL39" s="119"/>
      <c r="GEM39" s="119"/>
      <c r="GEN39" s="119"/>
      <c r="GEO39" s="119"/>
      <c r="GEP39" s="119"/>
      <c r="GEQ39" s="119"/>
      <c r="GER39" s="119"/>
      <c r="GES39" s="119"/>
      <c r="GET39" s="119"/>
      <c r="GEU39" s="119"/>
      <c r="GEV39" s="119"/>
      <c r="GEW39" s="119"/>
      <c r="GEX39" s="119"/>
      <c r="GEY39" s="119"/>
      <c r="GEZ39" s="119"/>
      <c r="GFA39" s="119"/>
      <c r="GFB39" s="119"/>
      <c r="GFC39" s="119"/>
      <c r="GFD39" s="119"/>
      <c r="GFE39" s="119"/>
      <c r="GFF39" s="119"/>
      <c r="GFG39" s="119"/>
      <c r="GFH39" s="119"/>
      <c r="GFI39" s="119"/>
      <c r="GFJ39" s="119"/>
      <c r="GFK39" s="119"/>
      <c r="GFL39" s="119"/>
      <c r="GFM39" s="119"/>
      <c r="GFN39" s="119"/>
      <c r="GFO39" s="119"/>
      <c r="GFP39" s="119"/>
      <c r="GFQ39" s="119"/>
      <c r="GFR39" s="119"/>
      <c r="GFS39" s="119"/>
      <c r="GFT39" s="119"/>
      <c r="GFU39" s="119"/>
      <c r="GFV39" s="119"/>
      <c r="GFW39" s="119"/>
      <c r="GFX39" s="119"/>
      <c r="GFY39" s="119"/>
      <c r="GFZ39" s="119"/>
      <c r="GGA39" s="119"/>
      <c r="GGB39" s="119"/>
      <c r="GGC39" s="119"/>
      <c r="GGD39" s="119"/>
      <c r="GGE39" s="119"/>
      <c r="GGF39" s="119"/>
      <c r="GGG39" s="119"/>
      <c r="GGH39" s="119"/>
      <c r="GGI39" s="119"/>
      <c r="GGJ39" s="119"/>
      <c r="GGK39" s="119"/>
      <c r="GGL39" s="119"/>
      <c r="GGM39" s="119"/>
      <c r="GGN39" s="119"/>
      <c r="GGO39" s="119"/>
      <c r="GGP39" s="119"/>
      <c r="GGQ39" s="119"/>
      <c r="GGR39" s="119"/>
      <c r="GGS39" s="119"/>
      <c r="GGT39" s="119"/>
      <c r="GGU39" s="119"/>
      <c r="GGV39" s="119"/>
      <c r="GGW39" s="119"/>
      <c r="GGX39" s="119"/>
      <c r="GGY39" s="119"/>
      <c r="GGZ39" s="119"/>
      <c r="GHA39" s="119"/>
      <c r="GHB39" s="119"/>
      <c r="GHC39" s="119"/>
      <c r="GHD39" s="119"/>
      <c r="GHE39" s="119"/>
      <c r="GHF39" s="119"/>
      <c r="GHG39" s="119"/>
      <c r="GHH39" s="119"/>
      <c r="GHI39" s="119"/>
      <c r="GHJ39" s="119"/>
      <c r="GHK39" s="119"/>
      <c r="GHL39" s="119"/>
      <c r="GHM39" s="119"/>
      <c r="GHN39" s="119"/>
      <c r="GHO39" s="119"/>
      <c r="GHP39" s="119"/>
      <c r="GHQ39" s="119"/>
      <c r="GHR39" s="119"/>
      <c r="GHS39" s="119"/>
      <c r="GHT39" s="119"/>
      <c r="GHU39" s="119"/>
      <c r="GHV39" s="119"/>
      <c r="GHW39" s="119"/>
      <c r="GHX39" s="119"/>
      <c r="GHY39" s="119"/>
      <c r="GHZ39" s="119"/>
      <c r="GIA39" s="119"/>
      <c r="GIB39" s="119"/>
      <c r="GIC39" s="119"/>
      <c r="GID39" s="119"/>
      <c r="GIE39" s="119"/>
      <c r="GIF39" s="119"/>
      <c r="GIG39" s="119"/>
      <c r="GIH39" s="119"/>
      <c r="GII39" s="119"/>
      <c r="GIJ39" s="119"/>
      <c r="GIK39" s="119"/>
      <c r="GIL39" s="119"/>
      <c r="GIM39" s="119"/>
      <c r="GIN39" s="119"/>
      <c r="GIO39" s="119"/>
      <c r="GIP39" s="119"/>
      <c r="GIQ39" s="119"/>
      <c r="GIR39" s="119"/>
      <c r="GIS39" s="119"/>
      <c r="GIT39" s="119"/>
      <c r="GIU39" s="119"/>
      <c r="GIV39" s="119"/>
      <c r="GIW39" s="119"/>
      <c r="GIX39" s="119"/>
      <c r="GIY39" s="119"/>
      <c r="GIZ39" s="119"/>
      <c r="GJA39" s="119"/>
      <c r="GJB39" s="119"/>
      <c r="GJC39" s="119"/>
      <c r="GJD39" s="119"/>
      <c r="GJE39" s="119"/>
      <c r="GJF39" s="119"/>
      <c r="GJG39" s="119"/>
      <c r="GJH39" s="119"/>
      <c r="GJI39" s="119"/>
      <c r="GJJ39" s="119"/>
      <c r="GJK39" s="119"/>
      <c r="GJL39" s="119"/>
      <c r="GJM39" s="119"/>
      <c r="GJN39" s="119"/>
      <c r="GJO39" s="119"/>
      <c r="GJP39" s="119"/>
      <c r="GJQ39" s="119"/>
      <c r="GJR39" s="119"/>
      <c r="GJS39" s="119"/>
      <c r="GJT39" s="119"/>
      <c r="GJU39" s="119"/>
      <c r="GJV39" s="119"/>
      <c r="GJW39" s="119"/>
      <c r="GJX39" s="119"/>
      <c r="GJY39" s="119"/>
      <c r="GJZ39" s="119"/>
      <c r="GKA39" s="119"/>
      <c r="GKB39" s="119"/>
      <c r="GKC39" s="119"/>
      <c r="GKD39" s="119"/>
      <c r="GKE39" s="119"/>
      <c r="GKF39" s="119"/>
      <c r="GKG39" s="119"/>
      <c r="GKH39" s="119"/>
      <c r="GKI39" s="119"/>
      <c r="GKJ39" s="119"/>
      <c r="GKK39" s="119"/>
      <c r="GKL39" s="119"/>
      <c r="GKM39" s="119"/>
      <c r="GKN39" s="119"/>
      <c r="GKO39" s="119"/>
      <c r="GKP39" s="119"/>
      <c r="GKQ39" s="119"/>
      <c r="GKR39" s="119"/>
      <c r="GKS39" s="119"/>
      <c r="GKT39" s="119"/>
      <c r="GKU39" s="119"/>
      <c r="GKV39" s="119"/>
      <c r="GKW39" s="119"/>
      <c r="GKX39" s="119"/>
      <c r="GKY39" s="119"/>
      <c r="GKZ39" s="119"/>
      <c r="GLA39" s="119"/>
      <c r="GLB39" s="119"/>
      <c r="GLC39" s="119"/>
      <c r="GLD39" s="119"/>
      <c r="GLE39" s="119"/>
      <c r="GLF39" s="119"/>
      <c r="GLG39" s="119"/>
      <c r="GLH39" s="119"/>
      <c r="GLI39" s="119"/>
      <c r="GLJ39" s="119"/>
      <c r="GLK39" s="119"/>
      <c r="GLL39" s="119"/>
      <c r="GLM39" s="119"/>
      <c r="GLN39" s="119"/>
      <c r="GLO39" s="119"/>
      <c r="GLP39" s="119"/>
      <c r="GLQ39" s="119"/>
      <c r="GLR39" s="119"/>
      <c r="GLS39" s="119"/>
      <c r="GLT39" s="119"/>
      <c r="GLU39" s="119"/>
      <c r="GLV39" s="119"/>
      <c r="GLW39" s="119"/>
      <c r="GLX39" s="119"/>
      <c r="GLY39" s="119"/>
      <c r="GLZ39" s="119"/>
      <c r="GMA39" s="119"/>
      <c r="GMB39" s="119"/>
      <c r="GMC39" s="119"/>
      <c r="GMD39" s="119"/>
      <c r="GME39" s="119"/>
      <c r="GMF39" s="119"/>
      <c r="GMG39" s="119"/>
      <c r="GMH39" s="119"/>
      <c r="GMI39" s="119"/>
      <c r="GMJ39" s="119"/>
      <c r="GMK39" s="119"/>
      <c r="GML39" s="119"/>
      <c r="GMM39" s="119"/>
      <c r="GMN39" s="119"/>
      <c r="GMO39" s="119"/>
      <c r="GMP39" s="119"/>
      <c r="GMQ39" s="119"/>
      <c r="GMR39" s="119"/>
      <c r="GMS39" s="119"/>
      <c r="GMT39" s="119"/>
      <c r="GMU39" s="119"/>
      <c r="GMV39" s="119"/>
      <c r="GMW39" s="119"/>
      <c r="GMX39" s="119"/>
      <c r="GMY39" s="119"/>
      <c r="GMZ39" s="119"/>
      <c r="GNA39" s="119"/>
      <c r="GNB39" s="119"/>
      <c r="GNC39" s="119"/>
      <c r="GND39" s="119"/>
      <c r="GNE39" s="119"/>
      <c r="GNF39" s="119"/>
      <c r="GNG39" s="119"/>
      <c r="GNH39" s="119"/>
      <c r="GNI39" s="119"/>
      <c r="GNJ39" s="119"/>
      <c r="GNK39" s="119"/>
      <c r="GNL39" s="119"/>
      <c r="GNM39" s="119"/>
      <c r="GNN39" s="119"/>
      <c r="GNO39" s="119"/>
      <c r="GNP39" s="119"/>
      <c r="GNQ39" s="119"/>
      <c r="GNR39" s="119"/>
      <c r="GNS39" s="119"/>
      <c r="GNT39" s="119"/>
      <c r="GNU39" s="119"/>
      <c r="GNV39" s="119"/>
      <c r="GNW39" s="119"/>
      <c r="GNX39" s="119"/>
      <c r="GNY39" s="119"/>
      <c r="GNZ39" s="119"/>
      <c r="GOA39" s="119"/>
      <c r="GOB39" s="119"/>
      <c r="GOC39" s="119"/>
      <c r="GOD39" s="119"/>
      <c r="GOE39" s="119"/>
      <c r="GOF39" s="119"/>
      <c r="GOG39" s="119"/>
      <c r="GOH39" s="119"/>
      <c r="GOI39" s="119"/>
      <c r="GOJ39" s="119"/>
      <c r="GOK39" s="119"/>
      <c r="GOL39" s="119"/>
      <c r="GOM39" s="119"/>
      <c r="GON39" s="119"/>
      <c r="GOO39" s="119"/>
      <c r="GOP39" s="119"/>
      <c r="GOQ39" s="119"/>
      <c r="GOR39" s="119"/>
      <c r="GOS39" s="119"/>
      <c r="GOT39" s="119"/>
      <c r="GOU39" s="119"/>
      <c r="GOV39" s="119"/>
      <c r="GOW39" s="119"/>
      <c r="GOX39" s="119"/>
      <c r="GOY39" s="119"/>
      <c r="GOZ39" s="119"/>
      <c r="GPA39" s="119"/>
      <c r="GPB39" s="119"/>
      <c r="GPC39" s="119"/>
      <c r="GPD39" s="119"/>
      <c r="GPE39" s="119"/>
      <c r="GPF39" s="119"/>
      <c r="GPG39" s="119"/>
      <c r="GPH39" s="119"/>
      <c r="GPI39" s="119"/>
      <c r="GPJ39" s="119"/>
      <c r="GPK39" s="119"/>
      <c r="GPL39" s="119"/>
      <c r="GPM39" s="119"/>
      <c r="GPN39" s="119"/>
      <c r="GPO39" s="119"/>
      <c r="GPP39" s="119"/>
      <c r="GPQ39" s="119"/>
      <c r="GPR39" s="119"/>
      <c r="GPS39" s="119"/>
      <c r="GPT39" s="119"/>
      <c r="GPU39" s="119"/>
      <c r="GPV39" s="119"/>
      <c r="GPW39" s="119"/>
      <c r="GPX39" s="119"/>
      <c r="GPY39" s="119"/>
      <c r="GPZ39" s="119"/>
      <c r="GQA39" s="119"/>
      <c r="GQB39" s="119"/>
      <c r="GQC39" s="119"/>
      <c r="GQD39" s="119"/>
      <c r="GQE39" s="119"/>
      <c r="GQF39" s="119"/>
      <c r="GQG39" s="119"/>
      <c r="GQH39" s="119"/>
      <c r="GQI39" s="119"/>
      <c r="GQJ39" s="119"/>
      <c r="GQK39" s="119"/>
      <c r="GQL39" s="119"/>
      <c r="GQM39" s="119"/>
      <c r="GQN39" s="119"/>
      <c r="GQO39" s="119"/>
      <c r="GQP39" s="119"/>
      <c r="GQQ39" s="119"/>
      <c r="GQR39" s="119"/>
      <c r="GQS39" s="119"/>
      <c r="GQT39" s="119"/>
      <c r="GQU39" s="119"/>
      <c r="GQV39" s="119"/>
      <c r="GQW39" s="119"/>
      <c r="GQX39" s="119"/>
      <c r="GQY39" s="119"/>
      <c r="GQZ39" s="119"/>
      <c r="GRA39" s="119"/>
      <c r="GRB39" s="119"/>
      <c r="GRC39" s="119"/>
      <c r="GRD39" s="119"/>
      <c r="GRE39" s="119"/>
      <c r="GRF39" s="119"/>
      <c r="GRG39" s="119"/>
      <c r="GRH39" s="119"/>
      <c r="GRI39" s="119"/>
      <c r="GRJ39" s="119"/>
      <c r="GRK39" s="119"/>
      <c r="GRL39" s="119"/>
      <c r="GRM39" s="119"/>
      <c r="GRN39" s="119"/>
      <c r="GRO39" s="119"/>
      <c r="GRP39" s="119"/>
      <c r="GRQ39" s="119"/>
      <c r="GRR39" s="119"/>
      <c r="GRS39" s="119"/>
      <c r="GRT39" s="119"/>
      <c r="GRU39" s="119"/>
      <c r="GRV39" s="119"/>
      <c r="GRW39" s="119"/>
      <c r="GRX39" s="119"/>
      <c r="GRY39" s="119"/>
      <c r="GRZ39" s="119"/>
      <c r="GSA39" s="119"/>
      <c r="GSB39" s="119"/>
      <c r="GSC39" s="119"/>
      <c r="GSD39" s="119"/>
      <c r="GSE39" s="119"/>
      <c r="GSF39" s="119"/>
      <c r="GSG39" s="119"/>
      <c r="GSH39" s="119"/>
      <c r="GSI39" s="119"/>
      <c r="GSJ39" s="119"/>
      <c r="GSK39" s="119"/>
      <c r="GSL39" s="119"/>
      <c r="GSM39" s="119"/>
      <c r="GSN39" s="119"/>
      <c r="GSO39" s="119"/>
      <c r="GSP39" s="119"/>
      <c r="GSQ39" s="119"/>
      <c r="GSR39" s="119"/>
      <c r="GSS39" s="119"/>
      <c r="GST39" s="119"/>
      <c r="GSU39" s="119"/>
      <c r="GSV39" s="119"/>
      <c r="GSW39" s="119"/>
      <c r="GSX39" s="119"/>
      <c r="GSY39" s="119"/>
      <c r="GSZ39" s="119"/>
      <c r="GTA39" s="119"/>
      <c r="GTB39" s="119"/>
      <c r="GTC39" s="119"/>
      <c r="GTD39" s="119"/>
      <c r="GTE39" s="119"/>
      <c r="GTF39" s="119"/>
      <c r="GTG39" s="119"/>
      <c r="GTH39" s="119"/>
      <c r="GTI39" s="119"/>
      <c r="GTJ39" s="119"/>
      <c r="GTK39" s="119"/>
      <c r="GTL39" s="119"/>
      <c r="GTM39" s="119"/>
      <c r="GTN39" s="119"/>
      <c r="GTO39" s="119"/>
      <c r="GTP39" s="119"/>
      <c r="GTQ39" s="119"/>
      <c r="GTR39" s="119"/>
      <c r="GTS39" s="119"/>
      <c r="GTT39" s="119"/>
      <c r="GTU39" s="119"/>
      <c r="GTV39" s="119"/>
      <c r="GTW39" s="119"/>
      <c r="GTX39" s="119"/>
      <c r="GTY39" s="119"/>
      <c r="GTZ39" s="119"/>
      <c r="GUA39" s="119"/>
      <c r="GUB39" s="119"/>
      <c r="GUC39" s="119"/>
      <c r="GUD39" s="119"/>
      <c r="GUE39" s="119"/>
      <c r="GUF39" s="119"/>
      <c r="GUG39" s="119"/>
      <c r="GUH39" s="119"/>
      <c r="GUI39" s="119"/>
      <c r="GUJ39" s="119"/>
      <c r="GUK39" s="119"/>
      <c r="GUL39" s="119"/>
      <c r="GUM39" s="119"/>
      <c r="GUN39" s="119"/>
      <c r="GUO39" s="119"/>
      <c r="GUP39" s="119"/>
      <c r="GUQ39" s="119"/>
      <c r="GUR39" s="119"/>
      <c r="GUS39" s="119"/>
      <c r="GUT39" s="119"/>
      <c r="GUU39" s="119"/>
      <c r="GUV39" s="119"/>
      <c r="GUW39" s="119"/>
      <c r="GUX39" s="119"/>
      <c r="GUY39" s="119"/>
      <c r="GUZ39" s="119"/>
      <c r="GVA39" s="119"/>
      <c r="GVB39" s="119"/>
      <c r="GVC39" s="119"/>
      <c r="GVD39" s="119"/>
      <c r="GVE39" s="119"/>
      <c r="GVF39" s="119"/>
      <c r="GVG39" s="119"/>
      <c r="GVH39" s="119"/>
      <c r="GVI39" s="119"/>
      <c r="GVJ39" s="119"/>
      <c r="GVK39" s="119"/>
      <c r="GVL39" s="119"/>
      <c r="GVM39" s="119"/>
      <c r="GVN39" s="119"/>
      <c r="GVO39" s="119"/>
      <c r="GVP39" s="119"/>
      <c r="GVQ39" s="119"/>
      <c r="GVR39" s="119"/>
      <c r="GVS39" s="119"/>
      <c r="GVT39" s="119"/>
      <c r="GVU39" s="119"/>
      <c r="GVV39" s="119"/>
      <c r="GVW39" s="119"/>
      <c r="GVX39" s="119"/>
      <c r="GVY39" s="119"/>
      <c r="GVZ39" s="119"/>
      <c r="GWA39" s="119"/>
      <c r="GWB39" s="119"/>
      <c r="GWC39" s="119"/>
      <c r="GWD39" s="119"/>
      <c r="GWE39" s="119"/>
      <c r="GWF39" s="119"/>
      <c r="GWG39" s="119"/>
      <c r="GWH39" s="119"/>
      <c r="GWI39" s="119"/>
      <c r="GWJ39" s="119"/>
      <c r="GWK39" s="119"/>
      <c r="GWL39" s="119"/>
      <c r="GWM39" s="119"/>
      <c r="GWN39" s="119"/>
      <c r="GWO39" s="119"/>
      <c r="GWP39" s="119"/>
      <c r="GWQ39" s="119"/>
      <c r="GWR39" s="119"/>
      <c r="GWS39" s="119"/>
      <c r="GWT39" s="119"/>
      <c r="GWU39" s="119"/>
      <c r="GWV39" s="119"/>
      <c r="GWW39" s="119"/>
      <c r="GWX39" s="119"/>
      <c r="GWY39" s="119"/>
      <c r="GWZ39" s="119"/>
      <c r="GXA39" s="119"/>
      <c r="GXB39" s="119"/>
      <c r="GXC39" s="119"/>
      <c r="GXD39" s="119"/>
      <c r="GXE39" s="119"/>
      <c r="GXF39" s="119"/>
      <c r="GXG39" s="119"/>
      <c r="GXH39" s="119"/>
      <c r="GXI39" s="119"/>
      <c r="GXJ39" s="119"/>
      <c r="GXK39" s="119"/>
      <c r="GXL39" s="119"/>
      <c r="GXM39" s="119"/>
      <c r="GXN39" s="119"/>
      <c r="GXO39" s="119"/>
      <c r="GXP39" s="119"/>
      <c r="GXQ39" s="119"/>
      <c r="GXR39" s="119"/>
      <c r="GXS39" s="119"/>
      <c r="GXT39" s="119"/>
      <c r="GXU39" s="119"/>
      <c r="GXV39" s="119"/>
      <c r="GXW39" s="119"/>
      <c r="GXX39" s="119"/>
      <c r="GXY39" s="119"/>
      <c r="GXZ39" s="119"/>
      <c r="GYA39" s="119"/>
      <c r="GYB39" s="119"/>
      <c r="GYC39" s="119"/>
      <c r="GYD39" s="119"/>
      <c r="GYE39" s="119"/>
      <c r="GYF39" s="119"/>
      <c r="GYG39" s="119"/>
      <c r="GYH39" s="119"/>
      <c r="GYI39" s="119"/>
      <c r="GYJ39" s="119"/>
      <c r="GYK39" s="119"/>
      <c r="GYL39" s="119"/>
      <c r="GYM39" s="119"/>
      <c r="GYN39" s="119"/>
      <c r="GYO39" s="119"/>
      <c r="GYP39" s="119"/>
      <c r="GYQ39" s="119"/>
      <c r="GYR39" s="119"/>
      <c r="GYS39" s="119"/>
      <c r="GYT39" s="119"/>
      <c r="GYU39" s="119"/>
      <c r="GYV39" s="119"/>
      <c r="GYW39" s="119"/>
      <c r="GYX39" s="119"/>
      <c r="GYY39" s="119"/>
      <c r="GYZ39" s="119"/>
      <c r="GZA39" s="119"/>
      <c r="GZB39" s="119"/>
      <c r="GZC39" s="119"/>
      <c r="GZD39" s="119"/>
      <c r="GZE39" s="119"/>
      <c r="GZF39" s="119"/>
      <c r="GZG39" s="119"/>
      <c r="GZH39" s="119"/>
      <c r="GZI39" s="119"/>
      <c r="GZJ39" s="119"/>
      <c r="GZK39" s="119"/>
      <c r="GZL39" s="119"/>
      <c r="GZM39" s="119"/>
      <c r="GZN39" s="119"/>
      <c r="GZO39" s="119"/>
      <c r="GZP39" s="119"/>
      <c r="GZQ39" s="119"/>
      <c r="GZR39" s="119"/>
      <c r="GZS39" s="119"/>
      <c r="GZT39" s="119"/>
      <c r="GZU39" s="119"/>
      <c r="GZV39" s="119"/>
      <c r="GZW39" s="119"/>
      <c r="GZX39" s="119"/>
      <c r="GZY39" s="119"/>
      <c r="GZZ39" s="119"/>
      <c r="HAA39" s="119"/>
      <c r="HAB39" s="119"/>
      <c r="HAC39" s="119"/>
      <c r="HAD39" s="119"/>
      <c r="HAE39" s="119"/>
      <c r="HAF39" s="119"/>
      <c r="HAG39" s="119"/>
      <c r="HAH39" s="119"/>
      <c r="HAI39" s="119"/>
      <c r="HAJ39" s="119"/>
      <c r="HAK39" s="119"/>
      <c r="HAL39" s="119"/>
      <c r="HAM39" s="119"/>
      <c r="HAN39" s="119"/>
      <c r="HAO39" s="119"/>
      <c r="HAP39" s="119"/>
      <c r="HAQ39" s="119"/>
      <c r="HAR39" s="119"/>
      <c r="HAS39" s="119"/>
      <c r="HAT39" s="119"/>
      <c r="HAU39" s="119"/>
      <c r="HAV39" s="119"/>
      <c r="HAW39" s="119"/>
      <c r="HAX39" s="119"/>
      <c r="HAY39" s="119"/>
      <c r="HAZ39" s="119"/>
      <c r="HBA39" s="119"/>
      <c r="HBB39" s="119"/>
      <c r="HBC39" s="119"/>
      <c r="HBD39" s="119"/>
      <c r="HBE39" s="119"/>
      <c r="HBF39" s="119"/>
      <c r="HBG39" s="119"/>
      <c r="HBH39" s="119"/>
      <c r="HBI39" s="119"/>
      <c r="HBJ39" s="119"/>
      <c r="HBK39" s="119"/>
      <c r="HBL39" s="119"/>
      <c r="HBM39" s="119"/>
      <c r="HBN39" s="119"/>
      <c r="HBO39" s="119"/>
      <c r="HBP39" s="119"/>
      <c r="HBQ39" s="119"/>
      <c r="HBR39" s="119"/>
      <c r="HBS39" s="119"/>
      <c r="HBT39" s="119"/>
      <c r="HBU39" s="119"/>
      <c r="HBV39" s="119"/>
      <c r="HBW39" s="119"/>
      <c r="HBX39" s="119"/>
      <c r="HBY39" s="119"/>
      <c r="HBZ39" s="119"/>
      <c r="HCA39" s="119"/>
      <c r="HCB39" s="119"/>
      <c r="HCC39" s="119"/>
      <c r="HCD39" s="119"/>
      <c r="HCE39" s="119"/>
      <c r="HCF39" s="119"/>
      <c r="HCG39" s="119"/>
      <c r="HCH39" s="119"/>
      <c r="HCI39" s="119"/>
      <c r="HCJ39" s="119"/>
      <c r="HCK39" s="119"/>
      <c r="HCL39" s="119"/>
      <c r="HCM39" s="119"/>
      <c r="HCN39" s="119"/>
      <c r="HCO39" s="119"/>
      <c r="HCP39" s="119"/>
      <c r="HCQ39" s="119"/>
      <c r="HCR39" s="119"/>
      <c r="HCS39" s="119"/>
      <c r="HCT39" s="119"/>
      <c r="HCU39" s="119"/>
      <c r="HCV39" s="119"/>
      <c r="HCW39" s="119"/>
      <c r="HCX39" s="119"/>
      <c r="HCY39" s="119"/>
      <c r="HCZ39" s="119"/>
      <c r="HDA39" s="119"/>
      <c r="HDB39" s="119"/>
      <c r="HDC39" s="119"/>
      <c r="HDD39" s="119"/>
      <c r="HDE39" s="119"/>
      <c r="HDF39" s="119"/>
      <c r="HDG39" s="119"/>
      <c r="HDH39" s="119"/>
      <c r="HDI39" s="119"/>
      <c r="HDJ39" s="119"/>
      <c r="HDK39" s="119"/>
      <c r="HDL39" s="119"/>
      <c r="HDM39" s="119"/>
      <c r="HDN39" s="119"/>
      <c r="HDO39" s="119"/>
      <c r="HDP39" s="119"/>
      <c r="HDQ39" s="119"/>
      <c r="HDR39" s="119"/>
      <c r="HDS39" s="119"/>
      <c r="HDT39" s="119"/>
      <c r="HDU39" s="119"/>
      <c r="HDV39" s="119"/>
      <c r="HDW39" s="119"/>
      <c r="HDX39" s="119"/>
      <c r="HDY39" s="119"/>
      <c r="HDZ39" s="119"/>
      <c r="HEA39" s="119"/>
      <c r="HEB39" s="119"/>
      <c r="HEC39" s="119"/>
      <c r="HED39" s="119"/>
      <c r="HEE39" s="119"/>
      <c r="HEF39" s="119"/>
      <c r="HEG39" s="119"/>
      <c r="HEH39" s="119"/>
      <c r="HEI39" s="119"/>
      <c r="HEJ39" s="119"/>
      <c r="HEK39" s="119"/>
      <c r="HEL39" s="119"/>
      <c r="HEM39" s="119"/>
      <c r="HEN39" s="119"/>
      <c r="HEO39" s="119"/>
      <c r="HEP39" s="119"/>
      <c r="HEQ39" s="119"/>
      <c r="HER39" s="119"/>
      <c r="HES39" s="119"/>
      <c r="HET39" s="119"/>
      <c r="HEU39" s="119"/>
      <c r="HEV39" s="119"/>
      <c r="HEW39" s="119"/>
      <c r="HEX39" s="119"/>
      <c r="HEY39" s="119"/>
      <c r="HEZ39" s="119"/>
      <c r="HFA39" s="119"/>
      <c r="HFB39" s="119"/>
      <c r="HFC39" s="119"/>
      <c r="HFD39" s="119"/>
      <c r="HFE39" s="119"/>
      <c r="HFF39" s="119"/>
      <c r="HFG39" s="119"/>
      <c r="HFH39" s="119"/>
      <c r="HFI39" s="119"/>
      <c r="HFJ39" s="119"/>
      <c r="HFK39" s="119"/>
      <c r="HFL39" s="119"/>
      <c r="HFM39" s="119"/>
      <c r="HFN39" s="119"/>
      <c r="HFO39" s="119"/>
      <c r="HFP39" s="119"/>
      <c r="HFQ39" s="119"/>
      <c r="HFR39" s="119"/>
      <c r="HFS39" s="119"/>
      <c r="HFT39" s="119"/>
      <c r="HFU39" s="119"/>
      <c r="HFV39" s="119"/>
      <c r="HFW39" s="119"/>
      <c r="HFX39" s="119"/>
      <c r="HFY39" s="119"/>
      <c r="HFZ39" s="119"/>
      <c r="HGA39" s="119"/>
      <c r="HGB39" s="119"/>
      <c r="HGC39" s="119"/>
      <c r="HGD39" s="119"/>
      <c r="HGE39" s="119"/>
      <c r="HGF39" s="119"/>
      <c r="HGG39" s="119"/>
      <c r="HGH39" s="119"/>
      <c r="HGI39" s="119"/>
      <c r="HGJ39" s="119"/>
      <c r="HGK39" s="119"/>
      <c r="HGL39" s="119"/>
      <c r="HGM39" s="119"/>
      <c r="HGN39" s="119"/>
      <c r="HGO39" s="119"/>
      <c r="HGP39" s="119"/>
      <c r="HGQ39" s="119"/>
      <c r="HGR39" s="119"/>
      <c r="HGS39" s="119"/>
      <c r="HGT39" s="119"/>
      <c r="HGU39" s="119"/>
      <c r="HGV39" s="119"/>
      <c r="HGW39" s="119"/>
      <c r="HGX39" s="119"/>
      <c r="HGY39" s="119"/>
      <c r="HGZ39" s="119"/>
      <c r="HHA39" s="119"/>
      <c r="HHB39" s="119"/>
      <c r="HHC39" s="119"/>
      <c r="HHD39" s="119"/>
      <c r="HHE39" s="119"/>
      <c r="HHF39" s="119"/>
      <c r="HHG39" s="119"/>
      <c r="HHH39" s="119"/>
      <c r="HHI39" s="119"/>
      <c r="HHJ39" s="119"/>
      <c r="HHK39" s="119"/>
      <c r="HHL39" s="119"/>
      <c r="HHM39" s="119"/>
      <c r="HHN39" s="119"/>
      <c r="HHO39" s="119"/>
      <c r="HHP39" s="119"/>
      <c r="HHQ39" s="119"/>
      <c r="HHR39" s="119"/>
      <c r="HHS39" s="119"/>
      <c r="HHT39" s="119"/>
      <c r="HHU39" s="119"/>
      <c r="HHV39" s="119"/>
      <c r="HHW39" s="119"/>
      <c r="HHX39" s="119"/>
      <c r="HHY39" s="119"/>
      <c r="HHZ39" s="119"/>
      <c r="HIA39" s="119"/>
      <c r="HIB39" s="119"/>
      <c r="HIC39" s="119"/>
      <c r="HID39" s="119"/>
      <c r="HIE39" s="119"/>
      <c r="HIF39" s="119"/>
      <c r="HIG39" s="119"/>
      <c r="HIH39" s="119"/>
      <c r="HII39" s="119"/>
      <c r="HIJ39" s="119"/>
      <c r="HIK39" s="119"/>
      <c r="HIL39" s="119"/>
      <c r="HIM39" s="119"/>
      <c r="HIN39" s="119"/>
      <c r="HIO39" s="119"/>
      <c r="HIP39" s="119"/>
      <c r="HIQ39" s="119"/>
      <c r="HIR39" s="119"/>
      <c r="HIS39" s="119"/>
      <c r="HIT39" s="119"/>
      <c r="HIU39" s="119"/>
      <c r="HIV39" s="119"/>
      <c r="HIW39" s="119"/>
      <c r="HIX39" s="119"/>
      <c r="HIY39" s="119"/>
      <c r="HIZ39" s="119"/>
      <c r="HJA39" s="119"/>
      <c r="HJB39" s="119"/>
      <c r="HJC39" s="119"/>
      <c r="HJD39" s="119"/>
      <c r="HJE39" s="119"/>
      <c r="HJF39" s="119"/>
      <c r="HJG39" s="119"/>
      <c r="HJH39" s="119"/>
      <c r="HJI39" s="119"/>
      <c r="HJJ39" s="119"/>
      <c r="HJK39" s="119"/>
      <c r="HJL39" s="119"/>
      <c r="HJM39" s="119"/>
      <c r="HJN39" s="119"/>
      <c r="HJO39" s="119"/>
      <c r="HJP39" s="119"/>
      <c r="HJQ39" s="119"/>
      <c r="HJR39" s="119"/>
      <c r="HJS39" s="119"/>
      <c r="HJT39" s="119"/>
      <c r="HJU39" s="119"/>
      <c r="HJV39" s="119"/>
      <c r="HJW39" s="119"/>
      <c r="HJX39" s="119"/>
      <c r="HJY39" s="119"/>
      <c r="HJZ39" s="119"/>
      <c r="HKA39" s="119"/>
      <c r="HKB39" s="119"/>
      <c r="HKC39" s="119"/>
      <c r="HKD39" s="119"/>
      <c r="HKE39" s="119"/>
      <c r="HKF39" s="119"/>
      <c r="HKG39" s="119"/>
      <c r="HKH39" s="119"/>
      <c r="HKI39" s="119"/>
      <c r="HKJ39" s="119"/>
      <c r="HKK39" s="119"/>
      <c r="HKL39" s="119"/>
      <c r="HKM39" s="119"/>
      <c r="HKN39" s="119"/>
      <c r="HKO39" s="119"/>
      <c r="HKP39" s="119"/>
      <c r="HKQ39" s="119"/>
      <c r="HKR39" s="119"/>
      <c r="HKS39" s="119"/>
      <c r="HKT39" s="119"/>
      <c r="HKU39" s="119"/>
      <c r="HKV39" s="119"/>
      <c r="HKW39" s="119"/>
      <c r="HKX39" s="119"/>
      <c r="HKY39" s="119"/>
      <c r="HKZ39" s="119"/>
      <c r="HLA39" s="119"/>
      <c r="HLB39" s="119"/>
      <c r="HLC39" s="119"/>
      <c r="HLD39" s="119"/>
      <c r="HLE39" s="119"/>
      <c r="HLF39" s="119"/>
      <c r="HLG39" s="119"/>
      <c r="HLH39" s="119"/>
      <c r="HLI39" s="119"/>
      <c r="HLJ39" s="119"/>
      <c r="HLK39" s="119"/>
      <c r="HLL39" s="119"/>
      <c r="HLM39" s="119"/>
      <c r="HLN39" s="119"/>
      <c r="HLO39" s="119"/>
      <c r="HLP39" s="119"/>
      <c r="HLQ39" s="119"/>
      <c r="HLR39" s="119"/>
      <c r="HLS39" s="119"/>
      <c r="HLT39" s="119"/>
      <c r="HLU39" s="119"/>
      <c r="HLV39" s="119"/>
      <c r="HLW39" s="119"/>
      <c r="HLX39" s="119"/>
      <c r="HLY39" s="119"/>
      <c r="HLZ39" s="119"/>
      <c r="HMA39" s="119"/>
      <c r="HMB39" s="119"/>
      <c r="HMC39" s="119"/>
      <c r="HMD39" s="119"/>
      <c r="HME39" s="119"/>
      <c r="HMF39" s="119"/>
      <c r="HMG39" s="119"/>
      <c r="HMH39" s="119"/>
      <c r="HMI39" s="119"/>
      <c r="HMJ39" s="119"/>
      <c r="HMK39" s="119"/>
      <c r="HML39" s="119"/>
      <c r="HMM39" s="119"/>
      <c r="HMN39" s="119"/>
      <c r="HMO39" s="119"/>
      <c r="HMP39" s="119"/>
      <c r="HMQ39" s="119"/>
      <c r="HMR39" s="119"/>
      <c r="HMS39" s="119"/>
      <c r="HMT39" s="119"/>
      <c r="HMU39" s="119"/>
      <c r="HMV39" s="119"/>
      <c r="HMW39" s="119"/>
      <c r="HMX39" s="119"/>
      <c r="HMY39" s="119"/>
      <c r="HMZ39" s="119"/>
      <c r="HNA39" s="119"/>
      <c r="HNB39" s="119"/>
      <c r="HNC39" s="119"/>
      <c r="HND39" s="119"/>
      <c r="HNE39" s="119"/>
      <c r="HNF39" s="119"/>
      <c r="HNG39" s="119"/>
      <c r="HNH39" s="119"/>
      <c r="HNI39" s="119"/>
      <c r="HNJ39" s="119"/>
      <c r="HNK39" s="119"/>
      <c r="HNL39" s="119"/>
      <c r="HNM39" s="119"/>
      <c r="HNN39" s="119"/>
      <c r="HNO39" s="119"/>
      <c r="HNP39" s="119"/>
      <c r="HNQ39" s="119"/>
      <c r="HNR39" s="119"/>
      <c r="HNS39" s="119"/>
      <c r="HNT39" s="119"/>
      <c r="HNU39" s="119"/>
      <c r="HNV39" s="119"/>
      <c r="HNW39" s="119"/>
      <c r="HNX39" s="119"/>
      <c r="HNY39" s="119"/>
      <c r="HNZ39" s="119"/>
      <c r="HOA39" s="119"/>
      <c r="HOB39" s="119"/>
      <c r="HOC39" s="119"/>
      <c r="HOD39" s="119"/>
      <c r="HOE39" s="119"/>
      <c r="HOF39" s="119"/>
      <c r="HOG39" s="119"/>
      <c r="HOH39" s="119"/>
      <c r="HOI39" s="119"/>
      <c r="HOJ39" s="119"/>
      <c r="HOK39" s="119"/>
      <c r="HOL39" s="119"/>
      <c r="HOM39" s="119"/>
      <c r="HON39" s="119"/>
      <c r="HOO39" s="119"/>
      <c r="HOP39" s="119"/>
      <c r="HOQ39" s="119"/>
      <c r="HOR39" s="119"/>
      <c r="HOS39" s="119"/>
      <c r="HOT39" s="119"/>
      <c r="HOU39" s="119"/>
      <c r="HOV39" s="119"/>
      <c r="HOW39" s="119"/>
      <c r="HOX39" s="119"/>
      <c r="HOY39" s="119"/>
      <c r="HOZ39" s="119"/>
      <c r="HPA39" s="119"/>
      <c r="HPB39" s="119"/>
      <c r="HPC39" s="119"/>
      <c r="HPD39" s="119"/>
      <c r="HPE39" s="119"/>
      <c r="HPF39" s="119"/>
      <c r="HPG39" s="119"/>
      <c r="HPH39" s="119"/>
      <c r="HPI39" s="119"/>
      <c r="HPJ39" s="119"/>
      <c r="HPK39" s="119"/>
      <c r="HPL39" s="119"/>
      <c r="HPM39" s="119"/>
      <c r="HPN39" s="119"/>
      <c r="HPO39" s="119"/>
      <c r="HPP39" s="119"/>
      <c r="HPQ39" s="119"/>
      <c r="HPR39" s="119"/>
      <c r="HPS39" s="119"/>
      <c r="HPT39" s="119"/>
      <c r="HPU39" s="119"/>
      <c r="HPV39" s="119"/>
      <c r="HPW39" s="119"/>
      <c r="HPX39" s="119"/>
      <c r="HPY39" s="119"/>
      <c r="HPZ39" s="119"/>
      <c r="HQA39" s="119"/>
      <c r="HQB39" s="119"/>
      <c r="HQC39" s="119"/>
      <c r="HQD39" s="119"/>
      <c r="HQE39" s="119"/>
      <c r="HQF39" s="119"/>
      <c r="HQG39" s="119"/>
      <c r="HQH39" s="119"/>
      <c r="HQI39" s="119"/>
      <c r="HQJ39" s="119"/>
      <c r="HQK39" s="119"/>
      <c r="HQL39" s="119"/>
      <c r="HQM39" s="119"/>
      <c r="HQN39" s="119"/>
      <c r="HQO39" s="119"/>
      <c r="HQP39" s="119"/>
      <c r="HQQ39" s="119"/>
      <c r="HQR39" s="119"/>
      <c r="HQS39" s="119"/>
      <c r="HQT39" s="119"/>
      <c r="HQU39" s="119"/>
      <c r="HQV39" s="119"/>
      <c r="HQW39" s="119"/>
      <c r="HQX39" s="119"/>
      <c r="HQY39" s="119"/>
      <c r="HQZ39" s="119"/>
      <c r="HRA39" s="119"/>
      <c r="HRB39" s="119"/>
      <c r="HRC39" s="119"/>
      <c r="HRD39" s="119"/>
      <c r="HRE39" s="119"/>
      <c r="HRF39" s="119"/>
      <c r="HRG39" s="119"/>
      <c r="HRH39" s="119"/>
      <c r="HRI39" s="119"/>
      <c r="HRJ39" s="119"/>
      <c r="HRK39" s="119"/>
      <c r="HRL39" s="119"/>
      <c r="HRM39" s="119"/>
      <c r="HRN39" s="119"/>
      <c r="HRO39" s="119"/>
      <c r="HRP39" s="119"/>
      <c r="HRQ39" s="119"/>
      <c r="HRR39" s="119"/>
      <c r="HRS39" s="119"/>
      <c r="HRT39" s="119"/>
      <c r="HRU39" s="119"/>
      <c r="HRV39" s="119"/>
      <c r="HRW39" s="119"/>
      <c r="HRX39" s="119"/>
      <c r="HRY39" s="119"/>
      <c r="HRZ39" s="119"/>
      <c r="HSA39" s="119"/>
      <c r="HSB39" s="119"/>
      <c r="HSC39" s="119"/>
      <c r="HSD39" s="119"/>
      <c r="HSE39" s="119"/>
      <c r="HSF39" s="119"/>
      <c r="HSG39" s="119"/>
      <c r="HSH39" s="119"/>
      <c r="HSI39" s="119"/>
      <c r="HSJ39" s="119"/>
      <c r="HSK39" s="119"/>
      <c r="HSL39" s="119"/>
      <c r="HSM39" s="119"/>
      <c r="HSN39" s="119"/>
      <c r="HSO39" s="119"/>
      <c r="HSP39" s="119"/>
      <c r="HSQ39" s="119"/>
      <c r="HSR39" s="119"/>
      <c r="HSS39" s="119"/>
      <c r="HST39" s="119"/>
      <c r="HSU39" s="119"/>
      <c r="HSV39" s="119"/>
      <c r="HSW39" s="119"/>
      <c r="HSX39" s="119"/>
      <c r="HSY39" s="119"/>
      <c r="HSZ39" s="119"/>
      <c r="HTA39" s="119"/>
      <c r="HTB39" s="119"/>
      <c r="HTC39" s="119"/>
      <c r="HTD39" s="119"/>
      <c r="HTE39" s="119"/>
      <c r="HTF39" s="119"/>
      <c r="HTG39" s="119"/>
      <c r="HTH39" s="119"/>
      <c r="HTI39" s="119"/>
      <c r="HTJ39" s="119"/>
      <c r="HTK39" s="119"/>
      <c r="HTL39" s="119"/>
      <c r="HTM39" s="119"/>
      <c r="HTN39" s="119"/>
      <c r="HTO39" s="119"/>
      <c r="HTP39" s="119"/>
      <c r="HTQ39" s="119"/>
      <c r="HTR39" s="119"/>
      <c r="HTS39" s="119"/>
      <c r="HTT39" s="119"/>
      <c r="HTU39" s="119"/>
      <c r="HTV39" s="119"/>
      <c r="HTW39" s="119"/>
      <c r="HTX39" s="119"/>
      <c r="HTY39" s="119"/>
      <c r="HTZ39" s="119"/>
      <c r="HUA39" s="119"/>
      <c r="HUB39" s="119"/>
      <c r="HUC39" s="119"/>
      <c r="HUD39" s="119"/>
      <c r="HUE39" s="119"/>
      <c r="HUF39" s="119"/>
      <c r="HUG39" s="119"/>
      <c r="HUH39" s="119"/>
      <c r="HUI39" s="119"/>
      <c r="HUJ39" s="119"/>
      <c r="HUK39" s="119"/>
      <c r="HUL39" s="119"/>
      <c r="HUM39" s="119"/>
      <c r="HUN39" s="119"/>
      <c r="HUO39" s="119"/>
      <c r="HUP39" s="119"/>
      <c r="HUQ39" s="119"/>
      <c r="HUR39" s="119"/>
      <c r="HUS39" s="119"/>
      <c r="HUT39" s="119"/>
      <c r="HUU39" s="119"/>
      <c r="HUV39" s="119"/>
      <c r="HUW39" s="119"/>
      <c r="HUX39" s="119"/>
      <c r="HUY39" s="119"/>
      <c r="HUZ39" s="119"/>
      <c r="HVA39" s="119"/>
      <c r="HVB39" s="119"/>
      <c r="HVC39" s="119"/>
      <c r="HVD39" s="119"/>
      <c r="HVE39" s="119"/>
      <c r="HVF39" s="119"/>
      <c r="HVG39" s="119"/>
      <c r="HVH39" s="119"/>
      <c r="HVI39" s="119"/>
      <c r="HVJ39" s="119"/>
      <c r="HVK39" s="119"/>
      <c r="HVL39" s="119"/>
      <c r="HVM39" s="119"/>
      <c r="HVN39" s="119"/>
      <c r="HVO39" s="119"/>
      <c r="HVP39" s="119"/>
      <c r="HVQ39" s="119"/>
      <c r="HVR39" s="119"/>
      <c r="HVS39" s="119"/>
      <c r="HVT39" s="119"/>
      <c r="HVU39" s="119"/>
      <c r="HVV39" s="119"/>
      <c r="HVW39" s="119"/>
      <c r="HVX39" s="119"/>
      <c r="HVY39" s="119"/>
      <c r="HVZ39" s="119"/>
      <c r="HWA39" s="119"/>
      <c r="HWB39" s="119"/>
      <c r="HWC39" s="119"/>
      <c r="HWD39" s="119"/>
      <c r="HWE39" s="119"/>
      <c r="HWF39" s="119"/>
      <c r="HWG39" s="119"/>
      <c r="HWH39" s="119"/>
      <c r="HWI39" s="119"/>
      <c r="HWJ39" s="119"/>
      <c r="HWK39" s="119"/>
      <c r="HWL39" s="119"/>
      <c r="HWM39" s="119"/>
      <c r="HWN39" s="119"/>
      <c r="HWO39" s="119"/>
      <c r="HWP39" s="119"/>
      <c r="HWQ39" s="119"/>
      <c r="HWR39" s="119"/>
      <c r="HWS39" s="119"/>
      <c r="HWT39" s="119"/>
      <c r="HWU39" s="119"/>
      <c r="HWV39" s="119"/>
      <c r="HWW39" s="119"/>
      <c r="HWX39" s="119"/>
      <c r="HWY39" s="119"/>
      <c r="HWZ39" s="119"/>
      <c r="HXA39" s="119"/>
      <c r="HXB39" s="119"/>
      <c r="HXC39" s="119"/>
      <c r="HXD39" s="119"/>
      <c r="HXE39" s="119"/>
      <c r="HXF39" s="119"/>
      <c r="HXG39" s="119"/>
      <c r="HXH39" s="119"/>
      <c r="HXI39" s="119"/>
      <c r="HXJ39" s="119"/>
      <c r="HXK39" s="119"/>
      <c r="HXL39" s="119"/>
      <c r="HXM39" s="119"/>
      <c r="HXN39" s="119"/>
      <c r="HXO39" s="119"/>
      <c r="HXP39" s="119"/>
      <c r="HXQ39" s="119"/>
      <c r="HXR39" s="119"/>
      <c r="HXS39" s="119"/>
      <c r="HXT39" s="119"/>
      <c r="HXU39" s="119"/>
      <c r="HXV39" s="119"/>
      <c r="HXW39" s="119"/>
      <c r="HXX39" s="119"/>
      <c r="HXY39" s="119"/>
      <c r="HXZ39" s="119"/>
      <c r="HYA39" s="119"/>
      <c r="HYB39" s="119"/>
      <c r="HYC39" s="119"/>
      <c r="HYD39" s="119"/>
      <c r="HYE39" s="119"/>
      <c r="HYF39" s="119"/>
      <c r="HYG39" s="119"/>
      <c r="HYH39" s="119"/>
      <c r="HYI39" s="119"/>
      <c r="HYJ39" s="119"/>
      <c r="HYK39" s="119"/>
      <c r="HYL39" s="119"/>
      <c r="HYM39" s="119"/>
      <c r="HYN39" s="119"/>
      <c r="HYO39" s="119"/>
      <c r="HYP39" s="119"/>
      <c r="HYQ39" s="119"/>
      <c r="HYR39" s="119"/>
      <c r="HYS39" s="119"/>
      <c r="HYT39" s="119"/>
      <c r="HYU39" s="119"/>
      <c r="HYV39" s="119"/>
      <c r="HYW39" s="119"/>
      <c r="HYX39" s="119"/>
      <c r="HYY39" s="119"/>
      <c r="HYZ39" s="119"/>
      <c r="HZA39" s="119"/>
      <c r="HZB39" s="119"/>
      <c r="HZC39" s="119"/>
      <c r="HZD39" s="119"/>
      <c r="HZE39" s="119"/>
      <c r="HZF39" s="119"/>
      <c r="HZG39" s="119"/>
      <c r="HZH39" s="119"/>
      <c r="HZI39" s="119"/>
      <c r="HZJ39" s="119"/>
      <c r="HZK39" s="119"/>
      <c r="HZL39" s="119"/>
      <c r="HZM39" s="119"/>
      <c r="HZN39" s="119"/>
      <c r="HZO39" s="119"/>
      <c r="HZP39" s="119"/>
      <c r="HZQ39" s="119"/>
      <c r="HZR39" s="119"/>
      <c r="HZS39" s="119"/>
      <c r="HZT39" s="119"/>
      <c r="HZU39" s="119"/>
      <c r="HZV39" s="119"/>
      <c r="HZW39" s="119"/>
      <c r="HZX39" s="119"/>
      <c r="HZY39" s="119"/>
      <c r="HZZ39" s="119"/>
      <c r="IAA39" s="119"/>
      <c r="IAB39" s="119"/>
      <c r="IAC39" s="119"/>
      <c r="IAD39" s="119"/>
      <c r="IAE39" s="119"/>
      <c r="IAF39" s="119"/>
      <c r="IAG39" s="119"/>
      <c r="IAH39" s="119"/>
      <c r="IAI39" s="119"/>
      <c r="IAJ39" s="119"/>
      <c r="IAK39" s="119"/>
      <c r="IAL39" s="119"/>
      <c r="IAM39" s="119"/>
      <c r="IAN39" s="119"/>
      <c r="IAO39" s="119"/>
      <c r="IAP39" s="119"/>
      <c r="IAQ39" s="119"/>
      <c r="IAR39" s="119"/>
      <c r="IAS39" s="119"/>
      <c r="IAT39" s="119"/>
      <c r="IAU39" s="119"/>
      <c r="IAV39" s="119"/>
      <c r="IAW39" s="119"/>
      <c r="IAX39" s="119"/>
      <c r="IAY39" s="119"/>
      <c r="IAZ39" s="119"/>
      <c r="IBA39" s="119"/>
      <c r="IBB39" s="119"/>
      <c r="IBC39" s="119"/>
      <c r="IBD39" s="119"/>
      <c r="IBE39" s="119"/>
      <c r="IBF39" s="119"/>
      <c r="IBG39" s="119"/>
      <c r="IBH39" s="119"/>
      <c r="IBI39" s="119"/>
      <c r="IBJ39" s="119"/>
      <c r="IBK39" s="119"/>
      <c r="IBL39" s="119"/>
      <c r="IBM39" s="119"/>
      <c r="IBN39" s="119"/>
      <c r="IBO39" s="119"/>
      <c r="IBP39" s="119"/>
      <c r="IBQ39" s="119"/>
      <c r="IBR39" s="119"/>
      <c r="IBS39" s="119"/>
      <c r="IBT39" s="119"/>
      <c r="IBU39" s="119"/>
      <c r="IBV39" s="119"/>
      <c r="IBW39" s="119"/>
      <c r="IBX39" s="119"/>
      <c r="IBY39" s="119"/>
      <c r="IBZ39" s="119"/>
      <c r="ICA39" s="119"/>
      <c r="ICB39" s="119"/>
      <c r="ICC39" s="119"/>
      <c r="ICD39" s="119"/>
      <c r="ICE39" s="119"/>
      <c r="ICF39" s="119"/>
      <c r="ICG39" s="119"/>
      <c r="ICH39" s="119"/>
      <c r="ICI39" s="119"/>
      <c r="ICJ39" s="119"/>
      <c r="ICK39" s="119"/>
      <c r="ICL39" s="119"/>
      <c r="ICM39" s="119"/>
      <c r="ICN39" s="119"/>
      <c r="ICO39" s="119"/>
      <c r="ICP39" s="119"/>
      <c r="ICQ39" s="119"/>
      <c r="ICR39" s="119"/>
      <c r="ICS39" s="119"/>
      <c r="ICT39" s="119"/>
      <c r="ICU39" s="119"/>
      <c r="ICV39" s="119"/>
      <c r="ICW39" s="119"/>
      <c r="ICX39" s="119"/>
      <c r="ICY39" s="119"/>
      <c r="ICZ39" s="119"/>
      <c r="IDA39" s="119"/>
      <c r="IDB39" s="119"/>
      <c r="IDC39" s="119"/>
      <c r="IDD39" s="119"/>
      <c r="IDE39" s="119"/>
      <c r="IDF39" s="119"/>
      <c r="IDG39" s="119"/>
      <c r="IDH39" s="119"/>
      <c r="IDI39" s="119"/>
      <c r="IDJ39" s="119"/>
      <c r="IDK39" s="119"/>
      <c r="IDL39" s="119"/>
      <c r="IDM39" s="119"/>
      <c r="IDN39" s="119"/>
      <c r="IDO39" s="119"/>
      <c r="IDP39" s="119"/>
      <c r="IDQ39" s="119"/>
      <c r="IDR39" s="119"/>
      <c r="IDS39" s="119"/>
      <c r="IDT39" s="119"/>
      <c r="IDU39" s="119"/>
      <c r="IDV39" s="119"/>
      <c r="IDW39" s="119"/>
      <c r="IDX39" s="119"/>
      <c r="IDY39" s="119"/>
      <c r="IDZ39" s="119"/>
      <c r="IEA39" s="119"/>
      <c r="IEB39" s="119"/>
      <c r="IEC39" s="119"/>
      <c r="IED39" s="119"/>
      <c r="IEE39" s="119"/>
      <c r="IEF39" s="119"/>
      <c r="IEG39" s="119"/>
      <c r="IEH39" s="119"/>
      <c r="IEI39" s="119"/>
      <c r="IEJ39" s="119"/>
      <c r="IEK39" s="119"/>
      <c r="IEL39" s="119"/>
      <c r="IEM39" s="119"/>
      <c r="IEN39" s="119"/>
      <c r="IEO39" s="119"/>
      <c r="IEP39" s="119"/>
      <c r="IEQ39" s="119"/>
      <c r="IER39" s="119"/>
      <c r="IES39" s="119"/>
      <c r="IET39" s="119"/>
      <c r="IEU39" s="119"/>
      <c r="IEV39" s="119"/>
      <c r="IEW39" s="119"/>
      <c r="IEX39" s="119"/>
      <c r="IEY39" s="119"/>
      <c r="IEZ39" s="119"/>
      <c r="IFA39" s="119"/>
      <c r="IFB39" s="119"/>
      <c r="IFC39" s="119"/>
      <c r="IFD39" s="119"/>
      <c r="IFE39" s="119"/>
      <c r="IFF39" s="119"/>
      <c r="IFG39" s="119"/>
      <c r="IFH39" s="119"/>
      <c r="IFI39" s="119"/>
      <c r="IFJ39" s="119"/>
      <c r="IFK39" s="119"/>
      <c r="IFL39" s="119"/>
      <c r="IFM39" s="119"/>
      <c r="IFN39" s="119"/>
      <c r="IFO39" s="119"/>
      <c r="IFP39" s="119"/>
      <c r="IFQ39" s="119"/>
      <c r="IFR39" s="119"/>
      <c r="IFS39" s="119"/>
      <c r="IFT39" s="119"/>
      <c r="IFU39" s="119"/>
      <c r="IFV39" s="119"/>
      <c r="IFW39" s="119"/>
      <c r="IFX39" s="119"/>
      <c r="IFY39" s="119"/>
      <c r="IFZ39" s="119"/>
      <c r="IGA39" s="119"/>
      <c r="IGB39" s="119"/>
      <c r="IGC39" s="119"/>
      <c r="IGD39" s="119"/>
      <c r="IGE39" s="119"/>
      <c r="IGF39" s="119"/>
      <c r="IGG39" s="119"/>
      <c r="IGH39" s="119"/>
      <c r="IGI39" s="119"/>
      <c r="IGJ39" s="119"/>
      <c r="IGK39" s="119"/>
      <c r="IGL39" s="119"/>
      <c r="IGM39" s="119"/>
      <c r="IGN39" s="119"/>
      <c r="IGO39" s="119"/>
      <c r="IGP39" s="119"/>
      <c r="IGQ39" s="119"/>
      <c r="IGR39" s="119"/>
      <c r="IGS39" s="119"/>
      <c r="IGT39" s="119"/>
      <c r="IGU39" s="119"/>
      <c r="IGV39" s="119"/>
      <c r="IGW39" s="119"/>
      <c r="IGX39" s="119"/>
      <c r="IGY39" s="119"/>
      <c r="IGZ39" s="119"/>
      <c r="IHA39" s="119"/>
      <c r="IHB39" s="119"/>
      <c r="IHC39" s="119"/>
      <c r="IHD39" s="119"/>
      <c r="IHE39" s="119"/>
      <c r="IHF39" s="119"/>
      <c r="IHG39" s="119"/>
      <c r="IHH39" s="119"/>
      <c r="IHI39" s="119"/>
      <c r="IHJ39" s="119"/>
      <c r="IHK39" s="119"/>
      <c r="IHL39" s="119"/>
      <c r="IHM39" s="119"/>
      <c r="IHN39" s="119"/>
      <c r="IHO39" s="119"/>
      <c r="IHP39" s="119"/>
      <c r="IHQ39" s="119"/>
      <c r="IHR39" s="119"/>
      <c r="IHS39" s="119"/>
      <c r="IHT39" s="119"/>
      <c r="IHU39" s="119"/>
      <c r="IHV39" s="119"/>
      <c r="IHW39" s="119"/>
      <c r="IHX39" s="119"/>
      <c r="IHY39" s="119"/>
      <c r="IHZ39" s="119"/>
      <c r="IIA39" s="119"/>
      <c r="IIB39" s="119"/>
      <c r="IIC39" s="119"/>
      <c r="IID39" s="119"/>
      <c r="IIE39" s="119"/>
      <c r="IIF39" s="119"/>
      <c r="IIG39" s="119"/>
      <c r="IIH39" s="119"/>
      <c r="III39" s="119"/>
      <c r="IIJ39" s="119"/>
      <c r="IIK39" s="119"/>
      <c r="IIL39" s="119"/>
      <c r="IIM39" s="119"/>
      <c r="IIN39" s="119"/>
      <c r="IIO39" s="119"/>
      <c r="IIP39" s="119"/>
      <c r="IIQ39" s="119"/>
      <c r="IIR39" s="119"/>
      <c r="IIS39" s="119"/>
      <c r="IIT39" s="119"/>
      <c r="IIU39" s="119"/>
      <c r="IIV39" s="119"/>
      <c r="IIW39" s="119"/>
      <c r="IIX39" s="119"/>
      <c r="IIY39" s="119"/>
      <c r="IIZ39" s="119"/>
      <c r="IJA39" s="119"/>
      <c r="IJB39" s="119"/>
      <c r="IJC39" s="119"/>
      <c r="IJD39" s="119"/>
      <c r="IJE39" s="119"/>
      <c r="IJF39" s="119"/>
      <c r="IJG39" s="119"/>
      <c r="IJH39" s="119"/>
      <c r="IJI39" s="119"/>
      <c r="IJJ39" s="119"/>
      <c r="IJK39" s="119"/>
      <c r="IJL39" s="119"/>
      <c r="IJM39" s="119"/>
      <c r="IJN39" s="119"/>
      <c r="IJO39" s="119"/>
      <c r="IJP39" s="119"/>
      <c r="IJQ39" s="119"/>
      <c r="IJR39" s="119"/>
      <c r="IJS39" s="119"/>
      <c r="IJT39" s="119"/>
      <c r="IJU39" s="119"/>
      <c r="IJV39" s="119"/>
      <c r="IJW39" s="119"/>
      <c r="IJX39" s="119"/>
      <c r="IJY39" s="119"/>
      <c r="IJZ39" s="119"/>
      <c r="IKA39" s="119"/>
      <c r="IKB39" s="119"/>
      <c r="IKC39" s="119"/>
      <c r="IKD39" s="119"/>
      <c r="IKE39" s="119"/>
      <c r="IKF39" s="119"/>
      <c r="IKG39" s="119"/>
      <c r="IKH39" s="119"/>
      <c r="IKI39" s="119"/>
      <c r="IKJ39" s="119"/>
      <c r="IKK39" s="119"/>
      <c r="IKL39" s="119"/>
      <c r="IKM39" s="119"/>
      <c r="IKN39" s="119"/>
      <c r="IKO39" s="119"/>
      <c r="IKP39" s="119"/>
      <c r="IKQ39" s="119"/>
      <c r="IKR39" s="119"/>
      <c r="IKS39" s="119"/>
      <c r="IKT39" s="119"/>
      <c r="IKU39" s="119"/>
      <c r="IKV39" s="119"/>
      <c r="IKW39" s="119"/>
      <c r="IKX39" s="119"/>
      <c r="IKY39" s="119"/>
      <c r="IKZ39" s="119"/>
      <c r="ILA39" s="119"/>
      <c r="ILB39" s="119"/>
      <c r="ILC39" s="119"/>
      <c r="ILD39" s="119"/>
      <c r="ILE39" s="119"/>
      <c r="ILF39" s="119"/>
      <c r="ILG39" s="119"/>
      <c r="ILH39" s="119"/>
      <c r="ILI39" s="119"/>
      <c r="ILJ39" s="119"/>
      <c r="ILK39" s="119"/>
      <c r="ILL39" s="119"/>
      <c r="ILM39" s="119"/>
      <c r="ILN39" s="119"/>
      <c r="ILO39" s="119"/>
      <c r="ILP39" s="119"/>
      <c r="ILQ39" s="119"/>
      <c r="ILR39" s="119"/>
      <c r="ILS39" s="119"/>
      <c r="ILT39" s="119"/>
      <c r="ILU39" s="119"/>
      <c r="ILV39" s="119"/>
      <c r="ILW39" s="119"/>
      <c r="ILX39" s="119"/>
      <c r="ILY39" s="119"/>
      <c r="ILZ39" s="119"/>
      <c r="IMA39" s="119"/>
      <c r="IMB39" s="119"/>
      <c r="IMC39" s="119"/>
      <c r="IMD39" s="119"/>
      <c r="IME39" s="119"/>
      <c r="IMF39" s="119"/>
      <c r="IMG39" s="119"/>
      <c r="IMH39" s="119"/>
      <c r="IMI39" s="119"/>
      <c r="IMJ39" s="119"/>
      <c r="IMK39" s="119"/>
      <c r="IML39" s="119"/>
      <c r="IMM39" s="119"/>
      <c r="IMN39" s="119"/>
      <c r="IMO39" s="119"/>
      <c r="IMP39" s="119"/>
      <c r="IMQ39" s="119"/>
      <c r="IMR39" s="119"/>
      <c r="IMS39" s="119"/>
      <c r="IMT39" s="119"/>
      <c r="IMU39" s="119"/>
      <c r="IMV39" s="119"/>
      <c r="IMW39" s="119"/>
      <c r="IMX39" s="119"/>
      <c r="IMY39" s="119"/>
      <c r="IMZ39" s="119"/>
      <c r="INA39" s="119"/>
      <c r="INB39" s="119"/>
      <c r="INC39" s="119"/>
      <c r="IND39" s="119"/>
      <c r="INE39" s="119"/>
      <c r="INF39" s="119"/>
      <c r="ING39" s="119"/>
      <c r="INH39" s="119"/>
      <c r="INI39" s="119"/>
      <c r="INJ39" s="119"/>
      <c r="INK39" s="119"/>
      <c r="INL39" s="119"/>
      <c r="INM39" s="119"/>
      <c r="INN39" s="119"/>
      <c r="INO39" s="119"/>
      <c r="INP39" s="119"/>
      <c r="INQ39" s="119"/>
      <c r="INR39" s="119"/>
      <c r="INS39" s="119"/>
      <c r="INT39" s="119"/>
      <c r="INU39" s="119"/>
      <c r="INV39" s="119"/>
      <c r="INW39" s="119"/>
      <c r="INX39" s="119"/>
      <c r="INY39" s="119"/>
      <c r="INZ39" s="119"/>
      <c r="IOA39" s="119"/>
      <c r="IOB39" s="119"/>
      <c r="IOC39" s="119"/>
      <c r="IOD39" s="119"/>
      <c r="IOE39" s="119"/>
      <c r="IOF39" s="119"/>
      <c r="IOG39" s="119"/>
      <c r="IOH39" s="119"/>
      <c r="IOI39" s="119"/>
      <c r="IOJ39" s="119"/>
      <c r="IOK39" s="119"/>
      <c r="IOL39" s="119"/>
      <c r="IOM39" s="119"/>
      <c r="ION39" s="119"/>
      <c r="IOO39" s="119"/>
      <c r="IOP39" s="119"/>
      <c r="IOQ39" s="119"/>
      <c r="IOR39" s="119"/>
      <c r="IOS39" s="119"/>
      <c r="IOT39" s="119"/>
      <c r="IOU39" s="119"/>
      <c r="IOV39" s="119"/>
      <c r="IOW39" s="119"/>
      <c r="IOX39" s="119"/>
      <c r="IOY39" s="119"/>
      <c r="IOZ39" s="119"/>
      <c r="IPA39" s="119"/>
      <c r="IPB39" s="119"/>
      <c r="IPC39" s="119"/>
      <c r="IPD39" s="119"/>
      <c r="IPE39" s="119"/>
      <c r="IPF39" s="119"/>
      <c r="IPG39" s="119"/>
      <c r="IPH39" s="119"/>
      <c r="IPI39" s="119"/>
      <c r="IPJ39" s="119"/>
      <c r="IPK39" s="119"/>
      <c r="IPL39" s="119"/>
      <c r="IPM39" s="119"/>
      <c r="IPN39" s="119"/>
      <c r="IPO39" s="119"/>
      <c r="IPP39" s="119"/>
      <c r="IPQ39" s="119"/>
      <c r="IPR39" s="119"/>
      <c r="IPS39" s="119"/>
      <c r="IPT39" s="119"/>
      <c r="IPU39" s="119"/>
      <c r="IPV39" s="119"/>
      <c r="IPW39" s="119"/>
      <c r="IPX39" s="119"/>
      <c r="IPY39" s="119"/>
      <c r="IPZ39" s="119"/>
      <c r="IQA39" s="119"/>
      <c r="IQB39" s="119"/>
      <c r="IQC39" s="119"/>
      <c r="IQD39" s="119"/>
      <c r="IQE39" s="119"/>
      <c r="IQF39" s="119"/>
      <c r="IQG39" s="119"/>
      <c r="IQH39" s="119"/>
      <c r="IQI39" s="119"/>
      <c r="IQJ39" s="119"/>
      <c r="IQK39" s="119"/>
      <c r="IQL39" s="119"/>
      <c r="IQM39" s="119"/>
      <c r="IQN39" s="119"/>
      <c r="IQO39" s="119"/>
      <c r="IQP39" s="119"/>
      <c r="IQQ39" s="119"/>
      <c r="IQR39" s="119"/>
      <c r="IQS39" s="119"/>
      <c r="IQT39" s="119"/>
      <c r="IQU39" s="119"/>
      <c r="IQV39" s="119"/>
      <c r="IQW39" s="119"/>
      <c r="IQX39" s="119"/>
      <c r="IQY39" s="119"/>
      <c r="IQZ39" s="119"/>
      <c r="IRA39" s="119"/>
      <c r="IRB39" s="119"/>
      <c r="IRC39" s="119"/>
      <c r="IRD39" s="119"/>
      <c r="IRE39" s="119"/>
      <c r="IRF39" s="119"/>
      <c r="IRG39" s="119"/>
      <c r="IRH39" s="119"/>
      <c r="IRI39" s="119"/>
      <c r="IRJ39" s="119"/>
      <c r="IRK39" s="119"/>
      <c r="IRL39" s="119"/>
      <c r="IRM39" s="119"/>
      <c r="IRN39" s="119"/>
      <c r="IRO39" s="119"/>
      <c r="IRP39" s="119"/>
      <c r="IRQ39" s="119"/>
      <c r="IRR39" s="119"/>
      <c r="IRS39" s="119"/>
      <c r="IRT39" s="119"/>
      <c r="IRU39" s="119"/>
      <c r="IRV39" s="119"/>
      <c r="IRW39" s="119"/>
      <c r="IRX39" s="119"/>
      <c r="IRY39" s="119"/>
      <c r="IRZ39" s="119"/>
      <c r="ISA39" s="119"/>
      <c r="ISB39" s="119"/>
      <c r="ISC39" s="119"/>
      <c r="ISD39" s="119"/>
      <c r="ISE39" s="119"/>
      <c r="ISF39" s="119"/>
      <c r="ISG39" s="119"/>
      <c r="ISH39" s="119"/>
      <c r="ISI39" s="119"/>
      <c r="ISJ39" s="119"/>
      <c r="ISK39" s="119"/>
      <c r="ISL39" s="119"/>
      <c r="ISM39" s="119"/>
      <c r="ISN39" s="119"/>
      <c r="ISO39" s="119"/>
      <c r="ISP39" s="119"/>
      <c r="ISQ39" s="119"/>
      <c r="ISR39" s="119"/>
      <c r="ISS39" s="119"/>
      <c r="IST39" s="119"/>
      <c r="ISU39" s="119"/>
      <c r="ISV39" s="119"/>
      <c r="ISW39" s="119"/>
      <c r="ISX39" s="119"/>
      <c r="ISY39" s="119"/>
      <c r="ISZ39" s="119"/>
      <c r="ITA39" s="119"/>
      <c r="ITB39" s="119"/>
      <c r="ITC39" s="119"/>
      <c r="ITD39" s="119"/>
      <c r="ITE39" s="119"/>
      <c r="ITF39" s="119"/>
      <c r="ITG39" s="119"/>
      <c r="ITH39" s="119"/>
      <c r="ITI39" s="119"/>
      <c r="ITJ39" s="119"/>
      <c r="ITK39" s="119"/>
      <c r="ITL39" s="119"/>
      <c r="ITM39" s="119"/>
      <c r="ITN39" s="119"/>
      <c r="ITO39" s="119"/>
      <c r="ITP39" s="119"/>
      <c r="ITQ39" s="119"/>
      <c r="ITR39" s="119"/>
      <c r="ITS39" s="119"/>
      <c r="ITT39" s="119"/>
      <c r="ITU39" s="119"/>
      <c r="ITV39" s="119"/>
      <c r="ITW39" s="119"/>
      <c r="ITX39" s="119"/>
      <c r="ITY39" s="119"/>
      <c r="ITZ39" s="119"/>
      <c r="IUA39" s="119"/>
      <c r="IUB39" s="119"/>
      <c r="IUC39" s="119"/>
      <c r="IUD39" s="119"/>
      <c r="IUE39" s="119"/>
      <c r="IUF39" s="119"/>
      <c r="IUG39" s="119"/>
      <c r="IUH39" s="119"/>
      <c r="IUI39" s="119"/>
      <c r="IUJ39" s="119"/>
      <c r="IUK39" s="119"/>
      <c r="IUL39" s="119"/>
      <c r="IUM39" s="119"/>
      <c r="IUN39" s="119"/>
      <c r="IUO39" s="119"/>
      <c r="IUP39" s="119"/>
      <c r="IUQ39" s="119"/>
      <c r="IUR39" s="119"/>
      <c r="IUS39" s="119"/>
      <c r="IUT39" s="119"/>
      <c r="IUU39" s="119"/>
      <c r="IUV39" s="119"/>
      <c r="IUW39" s="119"/>
      <c r="IUX39" s="119"/>
      <c r="IUY39" s="119"/>
      <c r="IUZ39" s="119"/>
      <c r="IVA39" s="119"/>
      <c r="IVB39" s="119"/>
      <c r="IVC39" s="119"/>
      <c r="IVD39" s="119"/>
      <c r="IVE39" s="119"/>
      <c r="IVF39" s="119"/>
      <c r="IVG39" s="119"/>
      <c r="IVH39" s="119"/>
      <c r="IVI39" s="119"/>
      <c r="IVJ39" s="119"/>
      <c r="IVK39" s="119"/>
      <c r="IVL39" s="119"/>
      <c r="IVM39" s="119"/>
      <c r="IVN39" s="119"/>
      <c r="IVO39" s="119"/>
      <c r="IVP39" s="119"/>
      <c r="IVQ39" s="119"/>
      <c r="IVR39" s="119"/>
      <c r="IVS39" s="119"/>
      <c r="IVT39" s="119"/>
      <c r="IVU39" s="119"/>
      <c r="IVV39" s="119"/>
      <c r="IVW39" s="119"/>
      <c r="IVX39" s="119"/>
      <c r="IVY39" s="119"/>
      <c r="IVZ39" s="119"/>
      <c r="IWA39" s="119"/>
      <c r="IWB39" s="119"/>
      <c r="IWC39" s="119"/>
      <c r="IWD39" s="119"/>
      <c r="IWE39" s="119"/>
      <c r="IWF39" s="119"/>
      <c r="IWG39" s="119"/>
      <c r="IWH39" s="119"/>
      <c r="IWI39" s="119"/>
      <c r="IWJ39" s="119"/>
      <c r="IWK39" s="119"/>
      <c r="IWL39" s="119"/>
      <c r="IWM39" s="119"/>
      <c r="IWN39" s="119"/>
      <c r="IWO39" s="119"/>
      <c r="IWP39" s="119"/>
      <c r="IWQ39" s="119"/>
      <c r="IWR39" s="119"/>
      <c r="IWS39" s="119"/>
      <c r="IWT39" s="119"/>
      <c r="IWU39" s="119"/>
      <c r="IWV39" s="119"/>
      <c r="IWW39" s="119"/>
      <c r="IWX39" s="119"/>
      <c r="IWY39" s="119"/>
      <c r="IWZ39" s="119"/>
      <c r="IXA39" s="119"/>
      <c r="IXB39" s="119"/>
      <c r="IXC39" s="119"/>
      <c r="IXD39" s="119"/>
      <c r="IXE39" s="119"/>
      <c r="IXF39" s="119"/>
      <c r="IXG39" s="119"/>
      <c r="IXH39" s="119"/>
      <c r="IXI39" s="119"/>
      <c r="IXJ39" s="119"/>
      <c r="IXK39" s="119"/>
      <c r="IXL39" s="119"/>
      <c r="IXM39" s="119"/>
      <c r="IXN39" s="119"/>
      <c r="IXO39" s="119"/>
      <c r="IXP39" s="119"/>
      <c r="IXQ39" s="119"/>
      <c r="IXR39" s="119"/>
      <c r="IXS39" s="119"/>
      <c r="IXT39" s="119"/>
      <c r="IXU39" s="119"/>
      <c r="IXV39" s="119"/>
      <c r="IXW39" s="119"/>
      <c r="IXX39" s="119"/>
      <c r="IXY39" s="119"/>
      <c r="IXZ39" s="119"/>
      <c r="IYA39" s="119"/>
      <c r="IYB39" s="119"/>
      <c r="IYC39" s="119"/>
      <c r="IYD39" s="119"/>
      <c r="IYE39" s="119"/>
      <c r="IYF39" s="119"/>
      <c r="IYG39" s="119"/>
      <c r="IYH39" s="119"/>
      <c r="IYI39" s="119"/>
      <c r="IYJ39" s="119"/>
      <c r="IYK39" s="119"/>
      <c r="IYL39" s="119"/>
      <c r="IYM39" s="119"/>
      <c r="IYN39" s="119"/>
      <c r="IYO39" s="119"/>
      <c r="IYP39" s="119"/>
      <c r="IYQ39" s="119"/>
      <c r="IYR39" s="119"/>
      <c r="IYS39" s="119"/>
      <c r="IYT39" s="119"/>
      <c r="IYU39" s="119"/>
      <c r="IYV39" s="119"/>
      <c r="IYW39" s="119"/>
      <c r="IYX39" s="119"/>
      <c r="IYY39" s="119"/>
      <c r="IYZ39" s="119"/>
      <c r="IZA39" s="119"/>
      <c r="IZB39" s="119"/>
      <c r="IZC39" s="119"/>
      <c r="IZD39" s="119"/>
      <c r="IZE39" s="119"/>
      <c r="IZF39" s="119"/>
      <c r="IZG39" s="119"/>
      <c r="IZH39" s="119"/>
      <c r="IZI39" s="119"/>
      <c r="IZJ39" s="119"/>
      <c r="IZK39" s="119"/>
      <c r="IZL39" s="119"/>
      <c r="IZM39" s="119"/>
      <c r="IZN39" s="119"/>
      <c r="IZO39" s="119"/>
      <c r="IZP39" s="119"/>
      <c r="IZQ39" s="119"/>
      <c r="IZR39" s="119"/>
      <c r="IZS39" s="119"/>
      <c r="IZT39" s="119"/>
      <c r="IZU39" s="119"/>
      <c r="IZV39" s="119"/>
      <c r="IZW39" s="119"/>
      <c r="IZX39" s="119"/>
      <c r="IZY39" s="119"/>
      <c r="IZZ39" s="119"/>
      <c r="JAA39" s="119"/>
      <c r="JAB39" s="119"/>
      <c r="JAC39" s="119"/>
      <c r="JAD39" s="119"/>
      <c r="JAE39" s="119"/>
      <c r="JAF39" s="119"/>
      <c r="JAG39" s="119"/>
      <c r="JAH39" s="119"/>
      <c r="JAI39" s="119"/>
      <c r="JAJ39" s="119"/>
      <c r="JAK39" s="119"/>
      <c r="JAL39" s="119"/>
      <c r="JAM39" s="119"/>
      <c r="JAN39" s="119"/>
      <c r="JAO39" s="119"/>
      <c r="JAP39" s="119"/>
      <c r="JAQ39" s="119"/>
      <c r="JAR39" s="119"/>
      <c r="JAS39" s="119"/>
      <c r="JAT39" s="119"/>
      <c r="JAU39" s="119"/>
      <c r="JAV39" s="119"/>
      <c r="JAW39" s="119"/>
      <c r="JAX39" s="119"/>
      <c r="JAY39" s="119"/>
      <c r="JAZ39" s="119"/>
      <c r="JBA39" s="119"/>
      <c r="JBB39" s="119"/>
      <c r="JBC39" s="119"/>
      <c r="JBD39" s="119"/>
      <c r="JBE39" s="119"/>
      <c r="JBF39" s="119"/>
      <c r="JBG39" s="119"/>
      <c r="JBH39" s="119"/>
      <c r="JBI39" s="119"/>
      <c r="JBJ39" s="119"/>
      <c r="JBK39" s="119"/>
      <c r="JBL39" s="119"/>
      <c r="JBM39" s="119"/>
      <c r="JBN39" s="119"/>
      <c r="JBO39" s="119"/>
      <c r="JBP39" s="119"/>
      <c r="JBQ39" s="119"/>
      <c r="JBR39" s="119"/>
      <c r="JBS39" s="119"/>
      <c r="JBT39" s="119"/>
      <c r="JBU39" s="119"/>
      <c r="JBV39" s="119"/>
      <c r="JBW39" s="119"/>
      <c r="JBX39" s="119"/>
      <c r="JBY39" s="119"/>
      <c r="JBZ39" s="119"/>
      <c r="JCA39" s="119"/>
      <c r="JCB39" s="119"/>
      <c r="JCC39" s="119"/>
      <c r="JCD39" s="119"/>
      <c r="JCE39" s="119"/>
      <c r="JCF39" s="119"/>
      <c r="JCG39" s="119"/>
      <c r="JCH39" s="119"/>
      <c r="JCI39" s="119"/>
      <c r="JCJ39" s="119"/>
      <c r="JCK39" s="119"/>
      <c r="JCL39" s="119"/>
      <c r="JCM39" s="119"/>
      <c r="JCN39" s="119"/>
      <c r="JCO39" s="119"/>
      <c r="JCP39" s="119"/>
      <c r="JCQ39" s="119"/>
      <c r="JCR39" s="119"/>
      <c r="JCS39" s="119"/>
      <c r="JCT39" s="119"/>
      <c r="JCU39" s="119"/>
      <c r="JCV39" s="119"/>
      <c r="JCW39" s="119"/>
      <c r="JCX39" s="119"/>
      <c r="JCY39" s="119"/>
      <c r="JCZ39" s="119"/>
      <c r="JDA39" s="119"/>
      <c r="JDB39" s="119"/>
      <c r="JDC39" s="119"/>
      <c r="JDD39" s="119"/>
      <c r="JDE39" s="119"/>
      <c r="JDF39" s="119"/>
      <c r="JDG39" s="119"/>
      <c r="JDH39" s="119"/>
      <c r="JDI39" s="119"/>
      <c r="JDJ39" s="119"/>
      <c r="JDK39" s="119"/>
      <c r="JDL39" s="119"/>
      <c r="JDM39" s="119"/>
      <c r="JDN39" s="119"/>
      <c r="JDO39" s="119"/>
      <c r="JDP39" s="119"/>
      <c r="JDQ39" s="119"/>
      <c r="JDR39" s="119"/>
      <c r="JDS39" s="119"/>
      <c r="JDT39" s="119"/>
      <c r="JDU39" s="119"/>
      <c r="JDV39" s="119"/>
      <c r="JDW39" s="119"/>
      <c r="JDX39" s="119"/>
      <c r="JDY39" s="119"/>
      <c r="JDZ39" s="119"/>
      <c r="JEA39" s="119"/>
      <c r="JEB39" s="119"/>
      <c r="JEC39" s="119"/>
      <c r="JED39" s="119"/>
      <c r="JEE39" s="119"/>
      <c r="JEF39" s="119"/>
      <c r="JEG39" s="119"/>
      <c r="JEH39" s="119"/>
      <c r="JEI39" s="119"/>
      <c r="JEJ39" s="119"/>
      <c r="JEK39" s="119"/>
      <c r="JEL39" s="119"/>
      <c r="JEM39" s="119"/>
      <c r="JEN39" s="119"/>
      <c r="JEO39" s="119"/>
      <c r="JEP39" s="119"/>
      <c r="JEQ39" s="119"/>
      <c r="JER39" s="119"/>
      <c r="JES39" s="119"/>
      <c r="JET39" s="119"/>
      <c r="JEU39" s="119"/>
      <c r="JEV39" s="119"/>
      <c r="JEW39" s="119"/>
      <c r="JEX39" s="119"/>
      <c r="JEY39" s="119"/>
      <c r="JEZ39" s="119"/>
      <c r="JFA39" s="119"/>
      <c r="JFB39" s="119"/>
      <c r="JFC39" s="119"/>
      <c r="JFD39" s="119"/>
      <c r="JFE39" s="119"/>
      <c r="JFF39" s="119"/>
      <c r="JFG39" s="119"/>
      <c r="JFH39" s="119"/>
      <c r="JFI39" s="119"/>
      <c r="JFJ39" s="119"/>
      <c r="JFK39" s="119"/>
      <c r="JFL39" s="119"/>
      <c r="JFM39" s="119"/>
      <c r="JFN39" s="119"/>
      <c r="JFO39" s="119"/>
      <c r="JFP39" s="119"/>
      <c r="JFQ39" s="119"/>
      <c r="JFR39" s="119"/>
      <c r="JFS39" s="119"/>
      <c r="JFT39" s="119"/>
      <c r="JFU39" s="119"/>
      <c r="JFV39" s="119"/>
      <c r="JFW39" s="119"/>
      <c r="JFX39" s="119"/>
      <c r="JFY39" s="119"/>
      <c r="JFZ39" s="119"/>
      <c r="JGA39" s="119"/>
      <c r="JGB39" s="119"/>
      <c r="JGC39" s="119"/>
      <c r="JGD39" s="119"/>
      <c r="JGE39" s="119"/>
      <c r="JGF39" s="119"/>
      <c r="JGG39" s="119"/>
      <c r="JGH39" s="119"/>
      <c r="JGI39" s="119"/>
      <c r="JGJ39" s="119"/>
      <c r="JGK39" s="119"/>
      <c r="JGL39" s="119"/>
      <c r="JGM39" s="119"/>
      <c r="JGN39" s="119"/>
      <c r="JGO39" s="119"/>
      <c r="JGP39" s="119"/>
      <c r="JGQ39" s="119"/>
      <c r="JGR39" s="119"/>
      <c r="JGS39" s="119"/>
      <c r="JGT39" s="119"/>
      <c r="JGU39" s="119"/>
      <c r="JGV39" s="119"/>
      <c r="JGW39" s="119"/>
      <c r="JGX39" s="119"/>
      <c r="JGY39" s="119"/>
      <c r="JGZ39" s="119"/>
      <c r="JHA39" s="119"/>
      <c r="JHB39" s="119"/>
      <c r="JHC39" s="119"/>
      <c r="JHD39" s="119"/>
      <c r="JHE39" s="119"/>
      <c r="JHF39" s="119"/>
      <c r="JHG39" s="119"/>
      <c r="JHH39" s="119"/>
      <c r="JHI39" s="119"/>
      <c r="JHJ39" s="119"/>
      <c r="JHK39" s="119"/>
      <c r="JHL39" s="119"/>
      <c r="JHM39" s="119"/>
      <c r="JHN39" s="119"/>
      <c r="JHO39" s="119"/>
      <c r="JHP39" s="119"/>
      <c r="JHQ39" s="119"/>
      <c r="JHR39" s="119"/>
      <c r="JHS39" s="119"/>
      <c r="JHT39" s="119"/>
      <c r="JHU39" s="119"/>
      <c r="JHV39" s="119"/>
      <c r="JHW39" s="119"/>
      <c r="JHX39" s="119"/>
      <c r="JHY39" s="119"/>
      <c r="JHZ39" s="119"/>
      <c r="JIA39" s="119"/>
      <c r="JIB39" s="119"/>
      <c r="JIC39" s="119"/>
      <c r="JID39" s="119"/>
      <c r="JIE39" s="119"/>
      <c r="JIF39" s="119"/>
      <c r="JIG39" s="119"/>
      <c r="JIH39" s="119"/>
      <c r="JII39" s="119"/>
      <c r="JIJ39" s="119"/>
      <c r="JIK39" s="119"/>
      <c r="JIL39" s="119"/>
      <c r="JIM39" s="119"/>
      <c r="JIN39" s="119"/>
      <c r="JIO39" s="119"/>
      <c r="JIP39" s="119"/>
      <c r="JIQ39" s="119"/>
      <c r="JIR39" s="119"/>
      <c r="JIS39" s="119"/>
      <c r="JIT39" s="119"/>
      <c r="JIU39" s="119"/>
      <c r="JIV39" s="119"/>
      <c r="JIW39" s="119"/>
      <c r="JIX39" s="119"/>
      <c r="JIY39" s="119"/>
      <c r="JIZ39" s="119"/>
      <c r="JJA39" s="119"/>
      <c r="JJB39" s="119"/>
      <c r="JJC39" s="119"/>
      <c r="JJD39" s="119"/>
      <c r="JJE39" s="119"/>
      <c r="JJF39" s="119"/>
      <c r="JJG39" s="119"/>
      <c r="JJH39" s="119"/>
      <c r="JJI39" s="119"/>
      <c r="JJJ39" s="119"/>
      <c r="JJK39" s="119"/>
      <c r="JJL39" s="119"/>
      <c r="JJM39" s="119"/>
      <c r="JJN39" s="119"/>
      <c r="JJO39" s="119"/>
      <c r="JJP39" s="119"/>
      <c r="JJQ39" s="119"/>
      <c r="JJR39" s="119"/>
      <c r="JJS39" s="119"/>
      <c r="JJT39" s="119"/>
      <c r="JJU39" s="119"/>
      <c r="JJV39" s="119"/>
      <c r="JJW39" s="119"/>
      <c r="JJX39" s="119"/>
      <c r="JJY39" s="119"/>
      <c r="JJZ39" s="119"/>
      <c r="JKA39" s="119"/>
      <c r="JKB39" s="119"/>
      <c r="JKC39" s="119"/>
      <c r="JKD39" s="119"/>
      <c r="JKE39" s="119"/>
      <c r="JKF39" s="119"/>
      <c r="JKG39" s="119"/>
      <c r="JKH39" s="119"/>
      <c r="JKI39" s="119"/>
      <c r="JKJ39" s="119"/>
      <c r="JKK39" s="119"/>
      <c r="JKL39" s="119"/>
      <c r="JKM39" s="119"/>
      <c r="JKN39" s="119"/>
      <c r="JKO39" s="119"/>
      <c r="JKP39" s="119"/>
      <c r="JKQ39" s="119"/>
      <c r="JKR39" s="119"/>
      <c r="JKS39" s="119"/>
      <c r="JKT39" s="119"/>
      <c r="JKU39" s="119"/>
      <c r="JKV39" s="119"/>
      <c r="JKW39" s="119"/>
      <c r="JKX39" s="119"/>
      <c r="JKY39" s="119"/>
      <c r="JKZ39" s="119"/>
      <c r="JLA39" s="119"/>
      <c r="JLB39" s="119"/>
      <c r="JLC39" s="119"/>
      <c r="JLD39" s="119"/>
      <c r="JLE39" s="119"/>
      <c r="JLF39" s="119"/>
      <c r="JLG39" s="119"/>
      <c r="JLH39" s="119"/>
      <c r="JLI39" s="119"/>
      <c r="JLJ39" s="119"/>
      <c r="JLK39" s="119"/>
      <c r="JLL39" s="119"/>
      <c r="JLM39" s="119"/>
      <c r="JLN39" s="119"/>
      <c r="JLO39" s="119"/>
      <c r="JLP39" s="119"/>
      <c r="JLQ39" s="119"/>
      <c r="JLR39" s="119"/>
      <c r="JLS39" s="119"/>
      <c r="JLT39" s="119"/>
      <c r="JLU39" s="119"/>
      <c r="JLV39" s="119"/>
      <c r="JLW39" s="119"/>
      <c r="JLX39" s="119"/>
      <c r="JLY39" s="119"/>
      <c r="JLZ39" s="119"/>
      <c r="JMA39" s="119"/>
      <c r="JMB39" s="119"/>
      <c r="JMC39" s="119"/>
      <c r="JMD39" s="119"/>
      <c r="JME39" s="119"/>
      <c r="JMF39" s="119"/>
      <c r="JMG39" s="119"/>
      <c r="JMH39" s="119"/>
      <c r="JMI39" s="119"/>
      <c r="JMJ39" s="119"/>
      <c r="JMK39" s="119"/>
      <c r="JML39" s="119"/>
      <c r="JMM39" s="119"/>
      <c r="JMN39" s="119"/>
      <c r="JMO39" s="119"/>
      <c r="JMP39" s="119"/>
      <c r="JMQ39" s="119"/>
      <c r="JMR39" s="119"/>
      <c r="JMS39" s="119"/>
      <c r="JMT39" s="119"/>
      <c r="JMU39" s="119"/>
      <c r="JMV39" s="119"/>
      <c r="JMW39" s="119"/>
      <c r="JMX39" s="119"/>
      <c r="JMY39" s="119"/>
      <c r="JMZ39" s="119"/>
      <c r="JNA39" s="119"/>
      <c r="JNB39" s="119"/>
      <c r="JNC39" s="119"/>
      <c r="JND39" s="119"/>
      <c r="JNE39" s="119"/>
      <c r="JNF39" s="119"/>
      <c r="JNG39" s="119"/>
      <c r="JNH39" s="119"/>
      <c r="JNI39" s="119"/>
      <c r="JNJ39" s="119"/>
      <c r="JNK39" s="119"/>
      <c r="JNL39" s="119"/>
      <c r="JNM39" s="119"/>
      <c r="JNN39" s="119"/>
      <c r="JNO39" s="119"/>
      <c r="JNP39" s="119"/>
      <c r="JNQ39" s="119"/>
      <c r="JNR39" s="119"/>
      <c r="JNS39" s="119"/>
      <c r="JNT39" s="119"/>
      <c r="JNU39" s="119"/>
      <c r="JNV39" s="119"/>
      <c r="JNW39" s="119"/>
      <c r="JNX39" s="119"/>
      <c r="JNY39" s="119"/>
      <c r="JNZ39" s="119"/>
      <c r="JOA39" s="119"/>
      <c r="JOB39" s="119"/>
      <c r="JOC39" s="119"/>
      <c r="JOD39" s="119"/>
      <c r="JOE39" s="119"/>
      <c r="JOF39" s="119"/>
      <c r="JOG39" s="119"/>
      <c r="JOH39" s="119"/>
      <c r="JOI39" s="119"/>
      <c r="JOJ39" s="119"/>
      <c r="JOK39" s="119"/>
      <c r="JOL39" s="119"/>
      <c r="JOM39" s="119"/>
      <c r="JON39" s="119"/>
      <c r="JOO39" s="119"/>
      <c r="JOP39" s="119"/>
      <c r="JOQ39" s="119"/>
      <c r="JOR39" s="119"/>
      <c r="JOS39" s="119"/>
      <c r="JOT39" s="119"/>
      <c r="JOU39" s="119"/>
      <c r="JOV39" s="119"/>
      <c r="JOW39" s="119"/>
      <c r="JOX39" s="119"/>
      <c r="JOY39" s="119"/>
      <c r="JOZ39" s="119"/>
      <c r="JPA39" s="119"/>
      <c r="JPB39" s="119"/>
      <c r="JPC39" s="119"/>
      <c r="JPD39" s="119"/>
      <c r="JPE39" s="119"/>
      <c r="JPF39" s="119"/>
      <c r="JPG39" s="119"/>
      <c r="JPH39" s="119"/>
      <c r="JPI39" s="119"/>
      <c r="JPJ39" s="119"/>
      <c r="JPK39" s="119"/>
      <c r="JPL39" s="119"/>
      <c r="JPM39" s="119"/>
      <c r="JPN39" s="119"/>
      <c r="JPO39" s="119"/>
      <c r="JPP39" s="119"/>
      <c r="JPQ39" s="119"/>
      <c r="JPR39" s="119"/>
      <c r="JPS39" s="119"/>
      <c r="JPT39" s="119"/>
      <c r="JPU39" s="119"/>
      <c r="JPV39" s="119"/>
      <c r="JPW39" s="119"/>
      <c r="JPX39" s="119"/>
      <c r="JPY39" s="119"/>
      <c r="JPZ39" s="119"/>
      <c r="JQA39" s="119"/>
      <c r="JQB39" s="119"/>
      <c r="JQC39" s="119"/>
      <c r="JQD39" s="119"/>
      <c r="JQE39" s="119"/>
      <c r="JQF39" s="119"/>
      <c r="JQG39" s="119"/>
      <c r="JQH39" s="119"/>
      <c r="JQI39" s="119"/>
      <c r="JQJ39" s="119"/>
      <c r="JQK39" s="119"/>
      <c r="JQL39" s="119"/>
      <c r="JQM39" s="119"/>
      <c r="JQN39" s="119"/>
      <c r="JQO39" s="119"/>
      <c r="JQP39" s="119"/>
      <c r="JQQ39" s="119"/>
      <c r="JQR39" s="119"/>
      <c r="JQS39" s="119"/>
      <c r="JQT39" s="119"/>
      <c r="JQU39" s="119"/>
      <c r="JQV39" s="119"/>
      <c r="JQW39" s="119"/>
      <c r="JQX39" s="119"/>
      <c r="JQY39" s="119"/>
      <c r="JQZ39" s="119"/>
      <c r="JRA39" s="119"/>
      <c r="JRB39" s="119"/>
      <c r="JRC39" s="119"/>
      <c r="JRD39" s="119"/>
      <c r="JRE39" s="119"/>
      <c r="JRF39" s="119"/>
      <c r="JRG39" s="119"/>
      <c r="JRH39" s="119"/>
      <c r="JRI39" s="119"/>
      <c r="JRJ39" s="119"/>
      <c r="JRK39" s="119"/>
      <c r="JRL39" s="119"/>
      <c r="JRM39" s="119"/>
      <c r="JRN39" s="119"/>
      <c r="JRO39" s="119"/>
      <c r="JRP39" s="119"/>
      <c r="JRQ39" s="119"/>
      <c r="JRR39" s="119"/>
      <c r="JRS39" s="119"/>
      <c r="JRT39" s="119"/>
      <c r="JRU39" s="119"/>
      <c r="JRV39" s="119"/>
      <c r="JRW39" s="119"/>
      <c r="JRX39" s="119"/>
      <c r="JRY39" s="119"/>
      <c r="JRZ39" s="119"/>
      <c r="JSA39" s="119"/>
      <c r="JSB39" s="119"/>
      <c r="JSC39" s="119"/>
      <c r="JSD39" s="119"/>
      <c r="JSE39" s="119"/>
      <c r="JSF39" s="119"/>
      <c r="JSG39" s="119"/>
      <c r="JSH39" s="119"/>
      <c r="JSI39" s="119"/>
      <c r="JSJ39" s="119"/>
      <c r="JSK39" s="119"/>
      <c r="JSL39" s="119"/>
      <c r="JSM39" s="119"/>
      <c r="JSN39" s="119"/>
      <c r="JSO39" s="119"/>
      <c r="JSP39" s="119"/>
      <c r="JSQ39" s="119"/>
      <c r="JSR39" s="119"/>
      <c r="JSS39" s="119"/>
      <c r="JST39" s="119"/>
      <c r="JSU39" s="119"/>
      <c r="JSV39" s="119"/>
      <c r="JSW39" s="119"/>
      <c r="JSX39" s="119"/>
      <c r="JSY39" s="119"/>
      <c r="JSZ39" s="119"/>
      <c r="JTA39" s="119"/>
      <c r="JTB39" s="119"/>
      <c r="JTC39" s="119"/>
      <c r="JTD39" s="119"/>
      <c r="JTE39" s="119"/>
      <c r="JTF39" s="119"/>
      <c r="JTG39" s="119"/>
      <c r="JTH39" s="119"/>
      <c r="JTI39" s="119"/>
      <c r="JTJ39" s="119"/>
      <c r="JTK39" s="119"/>
      <c r="JTL39" s="119"/>
      <c r="JTM39" s="119"/>
      <c r="JTN39" s="119"/>
      <c r="JTO39" s="119"/>
      <c r="JTP39" s="119"/>
      <c r="JTQ39" s="119"/>
      <c r="JTR39" s="119"/>
      <c r="JTS39" s="119"/>
      <c r="JTT39" s="119"/>
      <c r="JTU39" s="119"/>
      <c r="JTV39" s="119"/>
      <c r="JTW39" s="119"/>
      <c r="JTX39" s="119"/>
      <c r="JTY39" s="119"/>
      <c r="JTZ39" s="119"/>
      <c r="JUA39" s="119"/>
      <c r="JUB39" s="119"/>
      <c r="JUC39" s="119"/>
      <c r="JUD39" s="119"/>
      <c r="JUE39" s="119"/>
      <c r="JUF39" s="119"/>
      <c r="JUG39" s="119"/>
      <c r="JUH39" s="119"/>
      <c r="JUI39" s="119"/>
      <c r="JUJ39" s="119"/>
      <c r="JUK39" s="119"/>
      <c r="JUL39" s="119"/>
      <c r="JUM39" s="119"/>
      <c r="JUN39" s="119"/>
      <c r="JUO39" s="119"/>
      <c r="JUP39" s="119"/>
      <c r="JUQ39" s="119"/>
      <c r="JUR39" s="119"/>
      <c r="JUS39" s="119"/>
      <c r="JUT39" s="119"/>
      <c r="JUU39" s="119"/>
      <c r="JUV39" s="119"/>
      <c r="JUW39" s="119"/>
      <c r="JUX39" s="119"/>
      <c r="JUY39" s="119"/>
      <c r="JUZ39" s="119"/>
      <c r="JVA39" s="119"/>
      <c r="JVB39" s="119"/>
      <c r="JVC39" s="119"/>
      <c r="JVD39" s="119"/>
      <c r="JVE39" s="119"/>
      <c r="JVF39" s="119"/>
      <c r="JVG39" s="119"/>
      <c r="JVH39" s="119"/>
      <c r="JVI39" s="119"/>
      <c r="JVJ39" s="119"/>
      <c r="JVK39" s="119"/>
      <c r="JVL39" s="119"/>
      <c r="JVM39" s="119"/>
      <c r="JVN39" s="119"/>
      <c r="JVO39" s="119"/>
      <c r="JVP39" s="119"/>
      <c r="JVQ39" s="119"/>
      <c r="JVR39" s="119"/>
      <c r="JVS39" s="119"/>
      <c r="JVT39" s="119"/>
      <c r="JVU39" s="119"/>
      <c r="JVV39" s="119"/>
      <c r="JVW39" s="119"/>
      <c r="JVX39" s="119"/>
      <c r="JVY39" s="119"/>
      <c r="JVZ39" s="119"/>
      <c r="JWA39" s="119"/>
      <c r="JWB39" s="119"/>
      <c r="JWC39" s="119"/>
      <c r="JWD39" s="119"/>
      <c r="JWE39" s="119"/>
      <c r="JWF39" s="119"/>
      <c r="JWG39" s="119"/>
      <c r="JWH39" s="119"/>
      <c r="JWI39" s="119"/>
      <c r="JWJ39" s="119"/>
      <c r="JWK39" s="119"/>
      <c r="JWL39" s="119"/>
      <c r="JWM39" s="119"/>
      <c r="JWN39" s="119"/>
      <c r="JWO39" s="119"/>
      <c r="JWP39" s="119"/>
      <c r="JWQ39" s="119"/>
      <c r="JWR39" s="119"/>
      <c r="JWS39" s="119"/>
      <c r="JWT39" s="119"/>
      <c r="JWU39" s="119"/>
      <c r="JWV39" s="119"/>
      <c r="JWW39" s="119"/>
      <c r="JWX39" s="119"/>
      <c r="JWY39" s="119"/>
      <c r="JWZ39" s="119"/>
      <c r="JXA39" s="119"/>
      <c r="JXB39" s="119"/>
      <c r="JXC39" s="119"/>
      <c r="JXD39" s="119"/>
      <c r="JXE39" s="119"/>
      <c r="JXF39" s="119"/>
      <c r="JXG39" s="119"/>
      <c r="JXH39" s="119"/>
      <c r="JXI39" s="119"/>
      <c r="JXJ39" s="119"/>
      <c r="JXK39" s="119"/>
      <c r="JXL39" s="119"/>
      <c r="JXM39" s="119"/>
      <c r="JXN39" s="119"/>
      <c r="JXO39" s="119"/>
      <c r="JXP39" s="119"/>
      <c r="JXQ39" s="119"/>
      <c r="JXR39" s="119"/>
      <c r="JXS39" s="119"/>
      <c r="JXT39" s="119"/>
      <c r="JXU39" s="119"/>
      <c r="JXV39" s="119"/>
      <c r="JXW39" s="119"/>
      <c r="JXX39" s="119"/>
      <c r="JXY39" s="119"/>
      <c r="JXZ39" s="119"/>
      <c r="JYA39" s="119"/>
      <c r="JYB39" s="119"/>
      <c r="JYC39" s="119"/>
      <c r="JYD39" s="119"/>
      <c r="JYE39" s="119"/>
      <c r="JYF39" s="119"/>
      <c r="JYG39" s="119"/>
      <c r="JYH39" s="119"/>
      <c r="JYI39" s="119"/>
      <c r="JYJ39" s="119"/>
      <c r="JYK39" s="119"/>
      <c r="JYL39" s="119"/>
      <c r="JYM39" s="119"/>
      <c r="JYN39" s="119"/>
      <c r="JYO39" s="119"/>
      <c r="JYP39" s="119"/>
      <c r="JYQ39" s="119"/>
      <c r="JYR39" s="119"/>
      <c r="JYS39" s="119"/>
      <c r="JYT39" s="119"/>
      <c r="JYU39" s="119"/>
      <c r="JYV39" s="119"/>
      <c r="JYW39" s="119"/>
      <c r="JYX39" s="119"/>
      <c r="JYY39" s="119"/>
      <c r="JYZ39" s="119"/>
      <c r="JZA39" s="119"/>
      <c r="JZB39" s="119"/>
      <c r="JZC39" s="119"/>
      <c r="JZD39" s="119"/>
      <c r="JZE39" s="119"/>
      <c r="JZF39" s="119"/>
      <c r="JZG39" s="119"/>
      <c r="JZH39" s="119"/>
      <c r="JZI39" s="119"/>
      <c r="JZJ39" s="119"/>
      <c r="JZK39" s="119"/>
      <c r="JZL39" s="119"/>
      <c r="JZM39" s="119"/>
      <c r="JZN39" s="119"/>
      <c r="JZO39" s="119"/>
      <c r="JZP39" s="119"/>
      <c r="JZQ39" s="119"/>
      <c r="JZR39" s="119"/>
      <c r="JZS39" s="119"/>
      <c r="JZT39" s="119"/>
      <c r="JZU39" s="119"/>
      <c r="JZV39" s="119"/>
      <c r="JZW39" s="119"/>
      <c r="JZX39" s="119"/>
      <c r="JZY39" s="119"/>
      <c r="JZZ39" s="119"/>
      <c r="KAA39" s="119"/>
      <c r="KAB39" s="119"/>
      <c r="KAC39" s="119"/>
      <c r="KAD39" s="119"/>
      <c r="KAE39" s="119"/>
      <c r="KAF39" s="119"/>
      <c r="KAG39" s="119"/>
      <c r="KAH39" s="119"/>
      <c r="KAI39" s="119"/>
      <c r="KAJ39" s="119"/>
      <c r="KAK39" s="119"/>
      <c r="KAL39" s="119"/>
      <c r="KAM39" s="119"/>
      <c r="KAN39" s="119"/>
      <c r="KAO39" s="119"/>
      <c r="KAP39" s="119"/>
      <c r="KAQ39" s="119"/>
      <c r="KAR39" s="119"/>
      <c r="KAS39" s="119"/>
      <c r="KAT39" s="119"/>
      <c r="KAU39" s="119"/>
      <c r="KAV39" s="119"/>
      <c r="KAW39" s="119"/>
      <c r="KAX39" s="119"/>
      <c r="KAY39" s="119"/>
      <c r="KAZ39" s="119"/>
      <c r="KBA39" s="119"/>
      <c r="KBB39" s="119"/>
      <c r="KBC39" s="119"/>
      <c r="KBD39" s="119"/>
      <c r="KBE39" s="119"/>
      <c r="KBF39" s="119"/>
      <c r="KBG39" s="119"/>
      <c r="KBH39" s="119"/>
      <c r="KBI39" s="119"/>
      <c r="KBJ39" s="119"/>
      <c r="KBK39" s="119"/>
      <c r="KBL39" s="119"/>
      <c r="KBM39" s="119"/>
      <c r="KBN39" s="119"/>
      <c r="KBO39" s="119"/>
      <c r="KBP39" s="119"/>
      <c r="KBQ39" s="119"/>
      <c r="KBR39" s="119"/>
      <c r="KBS39" s="119"/>
      <c r="KBT39" s="119"/>
      <c r="KBU39" s="119"/>
      <c r="KBV39" s="119"/>
      <c r="KBW39" s="119"/>
      <c r="KBX39" s="119"/>
      <c r="KBY39" s="119"/>
      <c r="KBZ39" s="119"/>
      <c r="KCA39" s="119"/>
      <c r="KCB39" s="119"/>
      <c r="KCC39" s="119"/>
      <c r="KCD39" s="119"/>
      <c r="KCE39" s="119"/>
      <c r="KCF39" s="119"/>
      <c r="KCG39" s="119"/>
      <c r="KCH39" s="119"/>
      <c r="KCI39" s="119"/>
      <c r="KCJ39" s="119"/>
      <c r="KCK39" s="119"/>
      <c r="KCL39" s="119"/>
      <c r="KCM39" s="119"/>
      <c r="KCN39" s="119"/>
      <c r="KCO39" s="119"/>
      <c r="KCP39" s="119"/>
      <c r="KCQ39" s="119"/>
      <c r="KCR39" s="119"/>
      <c r="KCS39" s="119"/>
      <c r="KCT39" s="119"/>
      <c r="KCU39" s="119"/>
      <c r="KCV39" s="119"/>
      <c r="KCW39" s="119"/>
      <c r="KCX39" s="119"/>
      <c r="KCY39" s="119"/>
      <c r="KCZ39" s="119"/>
      <c r="KDA39" s="119"/>
      <c r="KDB39" s="119"/>
      <c r="KDC39" s="119"/>
      <c r="KDD39" s="119"/>
      <c r="KDE39" s="119"/>
      <c r="KDF39" s="119"/>
      <c r="KDG39" s="119"/>
      <c r="KDH39" s="119"/>
      <c r="KDI39" s="119"/>
      <c r="KDJ39" s="119"/>
      <c r="KDK39" s="119"/>
      <c r="KDL39" s="119"/>
      <c r="KDM39" s="119"/>
      <c r="KDN39" s="119"/>
      <c r="KDO39" s="119"/>
      <c r="KDP39" s="119"/>
      <c r="KDQ39" s="119"/>
      <c r="KDR39" s="119"/>
      <c r="KDS39" s="119"/>
      <c r="KDT39" s="119"/>
      <c r="KDU39" s="119"/>
      <c r="KDV39" s="119"/>
      <c r="KDW39" s="119"/>
      <c r="KDX39" s="119"/>
      <c r="KDY39" s="119"/>
      <c r="KDZ39" s="119"/>
      <c r="KEA39" s="119"/>
      <c r="KEB39" s="119"/>
      <c r="KEC39" s="119"/>
      <c r="KED39" s="119"/>
      <c r="KEE39" s="119"/>
      <c r="KEF39" s="119"/>
      <c r="KEG39" s="119"/>
      <c r="KEH39" s="119"/>
      <c r="KEI39" s="119"/>
      <c r="KEJ39" s="119"/>
      <c r="KEK39" s="119"/>
      <c r="KEL39" s="119"/>
      <c r="KEM39" s="119"/>
      <c r="KEN39" s="119"/>
      <c r="KEO39" s="119"/>
      <c r="KEP39" s="119"/>
      <c r="KEQ39" s="119"/>
      <c r="KER39" s="119"/>
      <c r="KES39" s="119"/>
      <c r="KET39" s="119"/>
      <c r="KEU39" s="119"/>
      <c r="KEV39" s="119"/>
      <c r="KEW39" s="119"/>
      <c r="KEX39" s="119"/>
      <c r="KEY39" s="119"/>
      <c r="KEZ39" s="119"/>
      <c r="KFA39" s="119"/>
      <c r="KFB39" s="119"/>
      <c r="KFC39" s="119"/>
      <c r="KFD39" s="119"/>
      <c r="KFE39" s="119"/>
      <c r="KFF39" s="119"/>
      <c r="KFG39" s="119"/>
      <c r="KFH39" s="119"/>
      <c r="KFI39" s="119"/>
      <c r="KFJ39" s="119"/>
      <c r="KFK39" s="119"/>
      <c r="KFL39" s="119"/>
      <c r="KFM39" s="119"/>
      <c r="KFN39" s="119"/>
      <c r="KFO39" s="119"/>
      <c r="KFP39" s="119"/>
      <c r="KFQ39" s="119"/>
      <c r="KFR39" s="119"/>
      <c r="KFS39" s="119"/>
      <c r="KFT39" s="119"/>
      <c r="KFU39" s="119"/>
      <c r="KFV39" s="119"/>
      <c r="KFW39" s="119"/>
      <c r="KFX39" s="119"/>
      <c r="KFY39" s="119"/>
      <c r="KFZ39" s="119"/>
      <c r="KGA39" s="119"/>
      <c r="KGB39" s="119"/>
      <c r="KGC39" s="119"/>
      <c r="KGD39" s="119"/>
      <c r="KGE39" s="119"/>
      <c r="KGF39" s="119"/>
      <c r="KGG39" s="119"/>
      <c r="KGH39" s="119"/>
      <c r="KGI39" s="119"/>
      <c r="KGJ39" s="119"/>
      <c r="KGK39" s="119"/>
      <c r="KGL39" s="119"/>
      <c r="KGM39" s="119"/>
      <c r="KGN39" s="119"/>
      <c r="KGO39" s="119"/>
      <c r="KGP39" s="119"/>
      <c r="KGQ39" s="119"/>
      <c r="KGR39" s="119"/>
      <c r="KGS39" s="119"/>
      <c r="KGT39" s="119"/>
      <c r="KGU39" s="119"/>
      <c r="KGV39" s="119"/>
      <c r="KGW39" s="119"/>
      <c r="KGX39" s="119"/>
      <c r="KGY39" s="119"/>
      <c r="KGZ39" s="119"/>
      <c r="KHA39" s="119"/>
      <c r="KHB39" s="119"/>
      <c r="KHC39" s="119"/>
      <c r="KHD39" s="119"/>
      <c r="KHE39" s="119"/>
      <c r="KHF39" s="119"/>
      <c r="KHG39" s="119"/>
      <c r="KHH39" s="119"/>
      <c r="KHI39" s="119"/>
      <c r="KHJ39" s="119"/>
      <c r="KHK39" s="119"/>
      <c r="KHL39" s="119"/>
      <c r="KHM39" s="119"/>
      <c r="KHN39" s="119"/>
      <c r="KHO39" s="119"/>
      <c r="KHP39" s="119"/>
      <c r="KHQ39" s="119"/>
      <c r="KHR39" s="119"/>
      <c r="KHS39" s="119"/>
      <c r="KHT39" s="119"/>
      <c r="KHU39" s="119"/>
      <c r="KHV39" s="119"/>
      <c r="KHW39" s="119"/>
      <c r="KHX39" s="119"/>
      <c r="KHY39" s="119"/>
      <c r="KHZ39" s="119"/>
      <c r="KIA39" s="119"/>
      <c r="KIB39" s="119"/>
      <c r="KIC39" s="119"/>
      <c r="KID39" s="119"/>
      <c r="KIE39" s="119"/>
      <c r="KIF39" s="119"/>
      <c r="KIG39" s="119"/>
      <c r="KIH39" s="119"/>
      <c r="KII39" s="119"/>
      <c r="KIJ39" s="119"/>
      <c r="KIK39" s="119"/>
      <c r="KIL39" s="119"/>
      <c r="KIM39" s="119"/>
      <c r="KIN39" s="119"/>
      <c r="KIO39" s="119"/>
      <c r="KIP39" s="119"/>
      <c r="KIQ39" s="119"/>
      <c r="KIR39" s="119"/>
      <c r="KIS39" s="119"/>
      <c r="KIT39" s="119"/>
      <c r="KIU39" s="119"/>
      <c r="KIV39" s="119"/>
      <c r="KIW39" s="119"/>
      <c r="KIX39" s="119"/>
      <c r="KIY39" s="119"/>
      <c r="KIZ39" s="119"/>
      <c r="KJA39" s="119"/>
      <c r="KJB39" s="119"/>
      <c r="KJC39" s="119"/>
      <c r="KJD39" s="119"/>
      <c r="KJE39" s="119"/>
      <c r="KJF39" s="119"/>
      <c r="KJG39" s="119"/>
      <c r="KJH39" s="119"/>
      <c r="KJI39" s="119"/>
      <c r="KJJ39" s="119"/>
      <c r="KJK39" s="119"/>
      <c r="KJL39" s="119"/>
      <c r="KJM39" s="119"/>
      <c r="KJN39" s="119"/>
      <c r="KJO39" s="119"/>
      <c r="KJP39" s="119"/>
      <c r="KJQ39" s="119"/>
      <c r="KJR39" s="119"/>
      <c r="KJS39" s="119"/>
      <c r="KJT39" s="119"/>
      <c r="KJU39" s="119"/>
      <c r="KJV39" s="119"/>
      <c r="KJW39" s="119"/>
      <c r="KJX39" s="119"/>
      <c r="KJY39" s="119"/>
      <c r="KJZ39" s="119"/>
      <c r="KKA39" s="119"/>
      <c r="KKB39" s="119"/>
      <c r="KKC39" s="119"/>
      <c r="KKD39" s="119"/>
      <c r="KKE39" s="119"/>
      <c r="KKF39" s="119"/>
      <c r="KKG39" s="119"/>
      <c r="KKH39" s="119"/>
      <c r="KKI39" s="119"/>
      <c r="KKJ39" s="119"/>
      <c r="KKK39" s="119"/>
      <c r="KKL39" s="119"/>
      <c r="KKM39" s="119"/>
      <c r="KKN39" s="119"/>
      <c r="KKO39" s="119"/>
      <c r="KKP39" s="119"/>
      <c r="KKQ39" s="119"/>
      <c r="KKR39" s="119"/>
      <c r="KKS39" s="119"/>
      <c r="KKT39" s="119"/>
      <c r="KKU39" s="119"/>
      <c r="KKV39" s="119"/>
      <c r="KKW39" s="119"/>
      <c r="KKX39" s="119"/>
      <c r="KKY39" s="119"/>
      <c r="KKZ39" s="119"/>
      <c r="KLA39" s="119"/>
      <c r="KLB39" s="119"/>
      <c r="KLC39" s="119"/>
      <c r="KLD39" s="119"/>
      <c r="KLE39" s="119"/>
      <c r="KLF39" s="119"/>
      <c r="KLG39" s="119"/>
      <c r="KLH39" s="119"/>
      <c r="KLI39" s="119"/>
      <c r="KLJ39" s="119"/>
      <c r="KLK39" s="119"/>
      <c r="KLL39" s="119"/>
      <c r="KLM39" s="119"/>
      <c r="KLN39" s="119"/>
      <c r="KLO39" s="119"/>
      <c r="KLP39" s="119"/>
      <c r="KLQ39" s="119"/>
      <c r="KLR39" s="119"/>
      <c r="KLS39" s="119"/>
      <c r="KLT39" s="119"/>
      <c r="KLU39" s="119"/>
      <c r="KLV39" s="119"/>
      <c r="KLW39" s="119"/>
      <c r="KLX39" s="119"/>
      <c r="KLY39" s="119"/>
      <c r="KLZ39" s="119"/>
      <c r="KMA39" s="119"/>
      <c r="KMB39" s="119"/>
      <c r="KMC39" s="119"/>
      <c r="KMD39" s="119"/>
      <c r="KME39" s="119"/>
      <c r="KMF39" s="119"/>
      <c r="KMG39" s="119"/>
      <c r="KMH39" s="119"/>
      <c r="KMI39" s="119"/>
      <c r="KMJ39" s="119"/>
      <c r="KMK39" s="119"/>
      <c r="KML39" s="119"/>
      <c r="KMM39" s="119"/>
      <c r="KMN39" s="119"/>
      <c r="KMO39" s="119"/>
      <c r="KMP39" s="119"/>
      <c r="KMQ39" s="119"/>
      <c r="KMR39" s="119"/>
      <c r="KMS39" s="119"/>
      <c r="KMT39" s="119"/>
      <c r="KMU39" s="119"/>
      <c r="KMV39" s="119"/>
      <c r="KMW39" s="119"/>
      <c r="KMX39" s="119"/>
      <c r="KMY39" s="119"/>
      <c r="KMZ39" s="119"/>
      <c r="KNA39" s="119"/>
      <c r="KNB39" s="119"/>
      <c r="KNC39" s="119"/>
      <c r="KND39" s="119"/>
      <c r="KNE39" s="119"/>
      <c r="KNF39" s="119"/>
      <c r="KNG39" s="119"/>
      <c r="KNH39" s="119"/>
      <c r="KNI39" s="119"/>
      <c r="KNJ39" s="119"/>
      <c r="KNK39" s="119"/>
      <c r="KNL39" s="119"/>
      <c r="KNM39" s="119"/>
      <c r="KNN39" s="119"/>
      <c r="KNO39" s="119"/>
      <c r="KNP39" s="119"/>
      <c r="KNQ39" s="119"/>
      <c r="KNR39" s="119"/>
      <c r="KNS39" s="119"/>
      <c r="KNT39" s="119"/>
      <c r="KNU39" s="119"/>
      <c r="KNV39" s="119"/>
      <c r="KNW39" s="119"/>
      <c r="KNX39" s="119"/>
      <c r="KNY39" s="119"/>
      <c r="KNZ39" s="119"/>
      <c r="KOA39" s="119"/>
      <c r="KOB39" s="119"/>
      <c r="KOC39" s="119"/>
      <c r="KOD39" s="119"/>
      <c r="KOE39" s="119"/>
      <c r="KOF39" s="119"/>
      <c r="KOG39" s="119"/>
      <c r="KOH39" s="119"/>
      <c r="KOI39" s="119"/>
      <c r="KOJ39" s="119"/>
      <c r="KOK39" s="119"/>
      <c r="KOL39" s="119"/>
      <c r="KOM39" s="119"/>
      <c r="KON39" s="119"/>
      <c r="KOO39" s="119"/>
      <c r="KOP39" s="119"/>
      <c r="KOQ39" s="119"/>
      <c r="KOR39" s="119"/>
      <c r="KOS39" s="119"/>
      <c r="KOT39" s="119"/>
      <c r="KOU39" s="119"/>
      <c r="KOV39" s="119"/>
      <c r="KOW39" s="119"/>
      <c r="KOX39" s="119"/>
      <c r="KOY39" s="119"/>
      <c r="KOZ39" s="119"/>
      <c r="KPA39" s="119"/>
      <c r="KPB39" s="119"/>
      <c r="KPC39" s="119"/>
      <c r="KPD39" s="119"/>
      <c r="KPE39" s="119"/>
      <c r="KPF39" s="119"/>
      <c r="KPG39" s="119"/>
      <c r="KPH39" s="119"/>
      <c r="KPI39" s="119"/>
      <c r="KPJ39" s="119"/>
      <c r="KPK39" s="119"/>
      <c r="KPL39" s="119"/>
      <c r="KPM39" s="119"/>
      <c r="KPN39" s="119"/>
      <c r="KPO39" s="119"/>
      <c r="KPP39" s="119"/>
      <c r="KPQ39" s="119"/>
      <c r="KPR39" s="119"/>
      <c r="KPS39" s="119"/>
      <c r="KPT39" s="119"/>
      <c r="KPU39" s="119"/>
      <c r="KPV39" s="119"/>
      <c r="KPW39" s="119"/>
      <c r="KPX39" s="119"/>
      <c r="KPY39" s="119"/>
      <c r="KPZ39" s="119"/>
      <c r="KQA39" s="119"/>
      <c r="KQB39" s="119"/>
      <c r="KQC39" s="119"/>
      <c r="KQD39" s="119"/>
      <c r="KQE39" s="119"/>
      <c r="KQF39" s="119"/>
      <c r="KQG39" s="119"/>
      <c r="KQH39" s="119"/>
      <c r="KQI39" s="119"/>
      <c r="KQJ39" s="119"/>
      <c r="KQK39" s="119"/>
      <c r="KQL39" s="119"/>
      <c r="KQM39" s="119"/>
      <c r="KQN39" s="119"/>
      <c r="KQO39" s="119"/>
      <c r="KQP39" s="119"/>
      <c r="KQQ39" s="119"/>
      <c r="KQR39" s="119"/>
      <c r="KQS39" s="119"/>
      <c r="KQT39" s="119"/>
      <c r="KQU39" s="119"/>
      <c r="KQV39" s="119"/>
      <c r="KQW39" s="119"/>
      <c r="KQX39" s="119"/>
      <c r="KQY39" s="119"/>
      <c r="KQZ39" s="119"/>
      <c r="KRA39" s="119"/>
      <c r="KRB39" s="119"/>
      <c r="KRC39" s="119"/>
      <c r="KRD39" s="119"/>
      <c r="KRE39" s="119"/>
      <c r="KRF39" s="119"/>
      <c r="KRG39" s="119"/>
      <c r="KRH39" s="119"/>
      <c r="KRI39" s="119"/>
      <c r="KRJ39" s="119"/>
      <c r="KRK39" s="119"/>
      <c r="KRL39" s="119"/>
      <c r="KRM39" s="119"/>
      <c r="KRN39" s="119"/>
      <c r="KRO39" s="119"/>
      <c r="KRP39" s="119"/>
      <c r="KRQ39" s="119"/>
      <c r="KRR39" s="119"/>
      <c r="KRS39" s="119"/>
      <c r="KRT39" s="119"/>
      <c r="KRU39" s="119"/>
      <c r="KRV39" s="119"/>
      <c r="KRW39" s="119"/>
      <c r="KRX39" s="119"/>
      <c r="KRY39" s="119"/>
      <c r="KRZ39" s="119"/>
      <c r="KSA39" s="119"/>
      <c r="KSB39" s="119"/>
      <c r="KSC39" s="119"/>
      <c r="KSD39" s="119"/>
      <c r="KSE39" s="119"/>
      <c r="KSF39" s="119"/>
      <c r="KSG39" s="119"/>
      <c r="KSH39" s="119"/>
      <c r="KSI39" s="119"/>
      <c r="KSJ39" s="119"/>
      <c r="KSK39" s="119"/>
      <c r="KSL39" s="119"/>
      <c r="KSM39" s="119"/>
      <c r="KSN39" s="119"/>
      <c r="KSO39" s="119"/>
      <c r="KSP39" s="119"/>
      <c r="KSQ39" s="119"/>
      <c r="KSR39" s="119"/>
      <c r="KSS39" s="119"/>
      <c r="KST39" s="119"/>
      <c r="KSU39" s="119"/>
      <c r="KSV39" s="119"/>
      <c r="KSW39" s="119"/>
      <c r="KSX39" s="119"/>
      <c r="KSY39" s="119"/>
      <c r="KSZ39" s="119"/>
      <c r="KTA39" s="119"/>
      <c r="KTB39" s="119"/>
      <c r="KTC39" s="119"/>
      <c r="KTD39" s="119"/>
      <c r="KTE39" s="119"/>
      <c r="KTF39" s="119"/>
      <c r="KTG39" s="119"/>
      <c r="KTH39" s="119"/>
      <c r="KTI39" s="119"/>
      <c r="KTJ39" s="119"/>
      <c r="KTK39" s="119"/>
      <c r="KTL39" s="119"/>
      <c r="KTM39" s="119"/>
      <c r="KTN39" s="119"/>
      <c r="KTO39" s="119"/>
      <c r="KTP39" s="119"/>
      <c r="KTQ39" s="119"/>
      <c r="KTR39" s="119"/>
      <c r="KTS39" s="119"/>
      <c r="KTT39" s="119"/>
      <c r="KTU39" s="119"/>
      <c r="KTV39" s="119"/>
      <c r="KTW39" s="119"/>
      <c r="KTX39" s="119"/>
      <c r="KTY39" s="119"/>
      <c r="KTZ39" s="119"/>
      <c r="KUA39" s="119"/>
      <c r="KUB39" s="119"/>
      <c r="KUC39" s="119"/>
      <c r="KUD39" s="119"/>
      <c r="KUE39" s="119"/>
      <c r="KUF39" s="119"/>
      <c r="KUG39" s="119"/>
      <c r="KUH39" s="119"/>
      <c r="KUI39" s="119"/>
      <c r="KUJ39" s="119"/>
      <c r="KUK39" s="119"/>
      <c r="KUL39" s="119"/>
      <c r="KUM39" s="119"/>
      <c r="KUN39" s="119"/>
      <c r="KUO39" s="119"/>
      <c r="KUP39" s="119"/>
      <c r="KUQ39" s="119"/>
      <c r="KUR39" s="119"/>
      <c r="KUS39" s="119"/>
      <c r="KUT39" s="119"/>
      <c r="KUU39" s="119"/>
      <c r="KUV39" s="119"/>
      <c r="KUW39" s="119"/>
      <c r="KUX39" s="119"/>
      <c r="KUY39" s="119"/>
      <c r="KUZ39" s="119"/>
      <c r="KVA39" s="119"/>
      <c r="KVB39" s="119"/>
      <c r="KVC39" s="119"/>
      <c r="KVD39" s="119"/>
      <c r="KVE39" s="119"/>
      <c r="KVF39" s="119"/>
      <c r="KVG39" s="119"/>
      <c r="KVH39" s="119"/>
      <c r="KVI39" s="119"/>
      <c r="KVJ39" s="119"/>
      <c r="KVK39" s="119"/>
      <c r="KVL39" s="119"/>
      <c r="KVM39" s="119"/>
      <c r="KVN39" s="119"/>
      <c r="KVO39" s="119"/>
      <c r="KVP39" s="119"/>
      <c r="KVQ39" s="119"/>
      <c r="KVR39" s="119"/>
      <c r="KVS39" s="119"/>
      <c r="KVT39" s="119"/>
      <c r="KVU39" s="119"/>
      <c r="KVV39" s="119"/>
      <c r="KVW39" s="119"/>
      <c r="KVX39" s="119"/>
      <c r="KVY39" s="119"/>
      <c r="KVZ39" s="119"/>
      <c r="KWA39" s="119"/>
      <c r="KWB39" s="119"/>
      <c r="KWC39" s="119"/>
      <c r="KWD39" s="119"/>
      <c r="KWE39" s="119"/>
      <c r="KWF39" s="119"/>
      <c r="KWG39" s="119"/>
      <c r="KWH39" s="119"/>
      <c r="KWI39" s="119"/>
      <c r="KWJ39" s="119"/>
      <c r="KWK39" s="119"/>
      <c r="KWL39" s="119"/>
      <c r="KWM39" s="119"/>
      <c r="KWN39" s="119"/>
      <c r="KWO39" s="119"/>
      <c r="KWP39" s="119"/>
      <c r="KWQ39" s="119"/>
      <c r="KWR39" s="119"/>
      <c r="KWS39" s="119"/>
      <c r="KWT39" s="119"/>
      <c r="KWU39" s="119"/>
      <c r="KWV39" s="119"/>
      <c r="KWW39" s="119"/>
      <c r="KWX39" s="119"/>
      <c r="KWY39" s="119"/>
      <c r="KWZ39" s="119"/>
      <c r="KXA39" s="119"/>
      <c r="KXB39" s="119"/>
      <c r="KXC39" s="119"/>
      <c r="KXD39" s="119"/>
      <c r="KXE39" s="119"/>
      <c r="KXF39" s="119"/>
      <c r="KXG39" s="119"/>
      <c r="KXH39" s="119"/>
      <c r="KXI39" s="119"/>
      <c r="KXJ39" s="119"/>
      <c r="KXK39" s="119"/>
      <c r="KXL39" s="119"/>
      <c r="KXM39" s="119"/>
      <c r="KXN39" s="119"/>
      <c r="KXO39" s="119"/>
      <c r="KXP39" s="119"/>
      <c r="KXQ39" s="119"/>
      <c r="KXR39" s="119"/>
      <c r="KXS39" s="119"/>
      <c r="KXT39" s="119"/>
      <c r="KXU39" s="119"/>
      <c r="KXV39" s="119"/>
      <c r="KXW39" s="119"/>
      <c r="KXX39" s="119"/>
      <c r="KXY39" s="119"/>
      <c r="KXZ39" s="119"/>
      <c r="KYA39" s="119"/>
      <c r="KYB39" s="119"/>
      <c r="KYC39" s="119"/>
      <c r="KYD39" s="119"/>
      <c r="KYE39" s="119"/>
      <c r="KYF39" s="119"/>
      <c r="KYG39" s="119"/>
      <c r="KYH39" s="119"/>
      <c r="KYI39" s="119"/>
      <c r="KYJ39" s="119"/>
      <c r="KYK39" s="119"/>
      <c r="KYL39" s="119"/>
      <c r="KYM39" s="119"/>
      <c r="KYN39" s="119"/>
      <c r="KYO39" s="119"/>
      <c r="KYP39" s="119"/>
      <c r="KYQ39" s="119"/>
      <c r="KYR39" s="119"/>
      <c r="KYS39" s="119"/>
      <c r="KYT39" s="119"/>
      <c r="KYU39" s="119"/>
      <c r="KYV39" s="119"/>
      <c r="KYW39" s="119"/>
      <c r="KYX39" s="119"/>
      <c r="KYY39" s="119"/>
      <c r="KYZ39" s="119"/>
      <c r="KZA39" s="119"/>
      <c r="KZB39" s="119"/>
      <c r="KZC39" s="119"/>
      <c r="KZD39" s="119"/>
      <c r="KZE39" s="119"/>
      <c r="KZF39" s="119"/>
      <c r="KZG39" s="119"/>
      <c r="KZH39" s="119"/>
      <c r="KZI39" s="119"/>
      <c r="KZJ39" s="119"/>
      <c r="KZK39" s="119"/>
      <c r="KZL39" s="119"/>
      <c r="KZM39" s="119"/>
      <c r="KZN39" s="119"/>
      <c r="KZO39" s="119"/>
      <c r="KZP39" s="119"/>
      <c r="KZQ39" s="119"/>
      <c r="KZR39" s="119"/>
      <c r="KZS39" s="119"/>
      <c r="KZT39" s="119"/>
      <c r="KZU39" s="119"/>
      <c r="KZV39" s="119"/>
      <c r="KZW39" s="119"/>
      <c r="KZX39" s="119"/>
      <c r="KZY39" s="119"/>
      <c r="KZZ39" s="119"/>
      <c r="LAA39" s="119"/>
      <c r="LAB39" s="119"/>
      <c r="LAC39" s="119"/>
      <c r="LAD39" s="119"/>
      <c r="LAE39" s="119"/>
      <c r="LAF39" s="119"/>
      <c r="LAG39" s="119"/>
      <c r="LAH39" s="119"/>
      <c r="LAI39" s="119"/>
      <c r="LAJ39" s="119"/>
      <c r="LAK39" s="119"/>
      <c r="LAL39" s="119"/>
      <c r="LAM39" s="119"/>
      <c r="LAN39" s="119"/>
      <c r="LAO39" s="119"/>
      <c r="LAP39" s="119"/>
      <c r="LAQ39" s="119"/>
      <c r="LAR39" s="119"/>
      <c r="LAS39" s="119"/>
      <c r="LAT39" s="119"/>
      <c r="LAU39" s="119"/>
      <c r="LAV39" s="119"/>
      <c r="LAW39" s="119"/>
      <c r="LAX39" s="119"/>
      <c r="LAY39" s="119"/>
      <c r="LAZ39" s="119"/>
      <c r="LBA39" s="119"/>
      <c r="LBB39" s="119"/>
      <c r="LBC39" s="119"/>
      <c r="LBD39" s="119"/>
      <c r="LBE39" s="119"/>
      <c r="LBF39" s="119"/>
      <c r="LBG39" s="119"/>
      <c r="LBH39" s="119"/>
      <c r="LBI39" s="119"/>
      <c r="LBJ39" s="119"/>
      <c r="LBK39" s="119"/>
      <c r="LBL39" s="119"/>
      <c r="LBM39" s="119"/>
      <c r="LBN39" s="119"/>
      <c r="LBO39" s="119"/>
      <c r="LBP39" s="119"/>
      <c r="LBQ39" s="119"/>
      <c r="LBR39" s="119"/>
      <c r="LBS39" s="119"/>
      <c r="LBT39" s="119"/>
      <c r="LBU39" s="119"/>
      <c r="LBV39" s="119"/>
      <c r="LBW39" s="119"/>
      <c r="LBX39" s="119"/>
      <c r="LBY39" s="119"/>
      <c r="LBZ39" s="119"/>
      <c r="LCA39" s="119"/>
      <c r="LCB39" s="119"/>
      <c r="LCC39" s="119"/>
      <c r="LCD39" s="119"/>
      <c r="LCE39" s="119"/>
      <c r="LCF39" s="119"/>
      <c r="LCG39" s="119"/>
      <c r="LCH39" s="119"/>
      <c r="LCI39" s="119"/>
      <c r="LCJ39" s="119"/>
      <c r="LCK39" s="119"/>
      <c r="LCL39" s="119"/>
      <c r="LCM39" s="119"/>
      <c r="LCN39" s="119"/>
      <c r="LCO39" s="119"/>
      <c r="LCP39" s="119"/>
      <c r="LCQ39" s="119"/>
      <c r="LCR39" s="119"/>
      <c r="LCS39" s="119"/>
      <c r="LCT39" s="119"/>
      <c r="LCU39" s="119"/>
      <c r="LCV39" s="119"/>
      <c r="LCW39" s="119"/>
      <c r="LCX39" s="119"/>
      <c r="LCY39" s="119"/>
      <c r="LCZ39" s="119"/>
      <c r="LDA39" s="119"/>
      <c r="LDB39" s="119"/>
      <c r="LDC39" s="119"/>
      <c r="LDD39" s="119"/>
      <c r="LDE39" s="119"/>
      <c r="LDF39" s="119"/>
      <c r="LDG39" s="119"/>
      <c r="LDH39" s="119"/>
      <c r="LDI39" s="119"/>
      <c r="LDJ39" s="119"/>
      <c r="LDK39" s="119"/>
      <c r="LDL39" s="119"/>
      <c r="LDM39" s="119"/>
      <c r="LDN39" s="119"/>
      <c r="LDO39" s="119"/>
      <c r="LDP39" s="119"/>
      <c r="LDQ39" s="119"/>
      <c r="LDR39" s="119"/>
      <c r="LDS39" s="119"/>
      <c r="LDT39" s="119"/>
      <c r="LDU39" s="119"/>
      <c r="LDV39" s="119"/>
      <c r="LDW39" s="119"/>
      <c r="LDX39" s="119"/>
      <c r="LDY39" s="119"/>
      <c r="LDZ39" s="119"/>
      <c r="LEA39" s="119"/>
      <c r="LEB39" s="119"/>
      <c r="LEC39" s="119"/>
      <c r="LED39" s="119"/>
      <c r="LEE39" s="119"/>
      <c r="LEF39" s="119"/>
      <c r="LEG39" s="119"/>
      <c r="LEH39" s="119"/>
      <c r="LEI39" s="119"/>
      <c r="LEJ39" s="119"/>
      <c r="LEK39" s="119"/>
      <c r="LEL39" s="119"/>
      <c r="LEM39" s="119"/>
      <c r="LEN39" s="119"/>
      <c r="LEO39" s="119"/>
      <c r="LEP39" s="119"/>
      <c r="LEQ39" s="119"/>
      <c r="LER39" s="119"/>
      <c r="LES39" s="119"/>
      <c r="LET39" s="119"/>
      <c r="LEU39" s="119"/>
      <c r="LEV39" s="119"/>
      <c r="LEW39" s="119"/>
      <c r="LEX39" s="119"/>
      <c r="LEY39" s="119"/>
      <c r="LEZ39" s="119"/>
      <c r="LFA39" s="119"/>
      <c r="LFB39" s="119"/>
      <c r="LFC39" s="119"/>
      <c r="LFD39" s="119"/>
      <c r="LFE39" s="119"/>
      <c r="LFF39" s="119"/>
      <c r="LFG39" s="119"/>
      <c r="LFH39" s="119"/>
      <c r="LFI39" s="119"/>
      <c r="LFJ39" s="119"/>
      <c r="LFK39" s="119"/>
      <c r="LFL39" s="119"/>
      <c r="LFM39" s="119"/>
      <c r="LFN39" s="119"/>
      <c r="LFO39" s="119"/>
      <c r="LFP39" s="119"/>
      <c r="LFQ39" s="119"/>
      <c r="LFR39" s="119"/>
      <c r="LFS39" s="119"/>
      <c r="LFT39" s="119"/>
      <c r="LFU39" s="119"/>
      <c r="LFV39" s="119"/>
      <c r="LFW39" s="119"/>
      <c r="LFX39" s="119"/>
      <c r="LFY39" s="119"/>
      <c r="LFZ39" s="119"/>
      <c r="LGA39" s="119"/>
      <c r="LGB39" s="119"/>
      <c r="LGC39" s="119"/>
      <c r="LGD39" s="119"/>
      <c r="LGE39" s="119"/>
      <c r="LGF39" s="119"/>
      <c r="LGG39" s="119"/>
      <c r="LGH39" s="119"/>
      <c r="LGI39" s="119"/>
      <c r="LGJ39" s="119"/>
      <c r="LGK39" s="119"/>
      <c r="LGL39" s="119"/>
      <c r="LGM39" s="119"/>
      <c r="LGN39" s="119"/>
      <c r="LGO39" s="119"/>
      <c r="LGP39" s="119"/>
      <c r="LGQ39" s="119"/>
      <c r="LGR39" s="119"/>
      <c r="LGS39" s="119"/>
      <c r="LGT39" s="119"/>
      <c r="LGU39" s="119"/>
      <c r="LGV39" s="119"/>
      <c r="LGW39" s="119"/>
      <c r="LGX39" s="119"/>
      <c r="LGY39" s="119"/>
      <c r="LGZ39" s="119"/>
      <c r="LHA39" s="119"/>
      <c r="LHB39" s="119"/>
      <c r="LHC39" s="119"/>
      <c r="LHD39" s="119"/>
      <c r="LHE39" s="119"/>
      <c r="LHF39" s="119"/>
      <c r="LHG39" s="119"/>
      <c r="LHH39" s="119"/>
      <c r="LHI39" s="119"/>
      <c r="LHJ39" s="119"/>
      <c r="LHK39" s="119"/>
      <c r="LHL39" s="119"/>
      <c r="LHM39" s="119"/>
      <c r="LHN39" s="119"/>
      <c r="LHO39" s="119"/>
      <c r="LHP39" s="119"/>
      <c r="LHQ39" s="119"/>
      <c r="LHR39" s="119"/>
      <c r="LHS39" s="119"/>
      <c r="LHT39" s="119"/>
      <c r="LHU39" s="119"/>
      <c r="LHV39" s="119"/>
      <c r="LHW39" s="119"/>
      <c r="LHX39" s="119"/>
      <c r="LHY39" s="119"/>
      <c r="LHZ39" s="119"/>
      <c r="LIA39" s="119"/>
      <c r="LIB39" s="119"/>
      <c r="LIC39" s="119"/>
      <c r="LID39" s="119"/>
      <c r="LIE39" s="119"/>
      <c r="LIF39" s="119"/>
      <c r="LIG39" s="119"/>
      <c r="LIH39" s="119"/>
      <c r="LII39" s="119"/>
      <c r="LIJ39" s="119"/>
      <c r="LIK39" s="119"/>
      <c r="LIL39" s="119"/>
      <c r="LIM39" s="119"/>
      <c r="LIN39" s="119"/>
      <c r="LIO39" s="119"/>
      <c r="LIP39" s="119"/>
      <c r="LIQ39" s="119"/>
      <c r="LIR39" s="119"/>
      <c r="LIS39" s="119"/>
      <c r="LIT39" s="119"/>
      <c r="LIU39" s="119"/>
      <c r="LIV39" s="119"/>
      <c r="LIW39" s="119"/>
      <c r="LIX39" s="119"/>
      <c r="LIY39" s="119"/>
      <c r="LIZ39" s="119"/>
      <c r="LJA39" s="119"/>
      <c r="LJB39" s="119"/>
      <c r="LJC39" s="119"/>
      <c r="LJD39" s="119"/>
      <c r="LJE39" s="119"/>
      <c r="LJF39" s="119"/>
      <c r="LJG39" s="119"/>
      <c r="LJH39" s="119"/>
      <c r="LJI39" s="119"/>
      <c r="LJJ39" s="119"/>
      <c r="LJK39" s="119"/>
      <c r="LJL39" s="119"/>
      <c r="LJM39" s="119"/>
      <c r="LJN39" s="119"/>
      <c r="LJO39" s="119"/>
      <c r="LJP39" s="119"/>
      <c r="LJQ39" s="119"/>
      <c r="LJR39" s="119"/>
      <c r="LJS39" s="119"/>
      <c r="LJT39" s="119"/>
      <c r="LJU39" s="119"/>
      <c r="LJV39" s="119"/>
      <c r="LJW39" s="119"/>
      <c r="LJX39" s="119"/>
      <c r="LJY39" s="119"/>
      <c r="LJZ39" s="119"/>
      <c r="LKA39" s="119"/>
      <c r="LKB39" s="119"/>
      <c r="LKC39" s="119"/>
      <c r="LKD39" s="119"/>
      <c r="LKE39" s="119"/>
      <c r="LKF39" s="119"/>
      <c r="LKG39" s="119"/>
      <c r="LKH39" s="119"/>
      <c r="LKI39" s="119"/>
      <c r="LKJ39" s="119"/>
      <c r="LKK39" s="119"/>
      <c r="LKL39" s="119"/>
      <c r="LKM39" s="119"/>
      <c r="LKN39" s="119"/>
      <c r="LKO39" s="119"/>
      <c r="LKP39" s="119"/>
      <c r="LKQ39" s="119"/>
      <c r="LKR39" s="119"/>
      <c r="LKS39" s="119"/>
      <c r="LKT39" s="119"/>
      <c r="LKU39" s="119"/>
      <c r="LKV39" s="119"/>
      <c r="LKW39" s="119"/>
      <c r="LKX39" s="119"/>
      <c r="LKY39" s="119"/>
      <c r="LKZ39" s="119"/>
      <c r="LLA39" s="119"/>
      <c r="LLB39" s="119"/>
      <c r="LLC39" s="119"/>
      <c r="LLD39" s="119"/>
      <c r="LLE39" s="119"/>
      <c r="LLF39" s="119"/>
      <c r="LLG39" s="119"/>
      <c r="LLH39" s="119"/>
      <c r="LLI39" s="119"/>
      <c r="LLJ39" s="119"/>
      <c r="LLK39" s="119"/>
      <c r="LLL39" s="119"/>
      <c r="LLM39" s="119"/>
      <c r="LLN39" s="119"/>
      <c r="LLO39" s="119"/>
      <c r="LLP39" s="119"/>
      <c r="LLQ39" s="119"/>
      <c r="LLR39" s="119"/>
      <c r="LLS39" s="119"/>
      <c r="LLT39" s="119"/>
      <c r="LLU39" s="119"/>
      <c r="LLV39" s="119"/>
      <c r="LLW39" s="119"/>
      <c r="LLX39" s="119"/>
      <c r="LLY39" s="119"/>
      <c r="LLZ39" s="119"/>
      <c r="LMA39" s="119"/>
      <c r="LMB39" s="119"/>
      <c r="LMC39" s="119"/>
      <c r="LMD39" s="119"/>
      <c r="LME39" s="119"/>
      <c r="LMF39" s="119"/>
      <c r="LMG39" s="119"/>
      <c r="LMH39" s="119"/>
      <c r="LMI39" s="119"/>
      <c r="LMJ39" s="119"/>
      <c r="LMK39" s="119"/>
      <c r="LML39" s="119"/>
      <c r="LMM39" s="119"/>
      <c r="LMN39" s="119"/>
      <c r="LMO39" s="119"/>
      <c r="LMP39" s="119"/>
      <c r="LMQ39" s="119"/>
      <c r="LMR39" s="119"/>
      <c r="LMS39" s="119"/>
      <c r="LMT39" s="119"/>
      <c r="LMU39" s="119"/>
      <c r="LMV39" s="119"/>
      <c r="LMW39" s="119"/>
      <c r="LMX39" s="119"/>
      <c r="LMY39" s="119"/>
      <c r="LMZ39" s="119"/>
      <c r="LNA39" s="119"/>
      <c r="LNB39" s="119"/>
      <c r="LNC39" s="119"/>
      <c r="LND39" s="119"/>
      <c r="LNE39" s="119"/>
      <c r="LNF39" s="119"/>
      <c r="LNG39" s="119"/>
      <c r="LNH39" s="119"/>
      <c r="LNI39" s="119"/>
      <c r="LNJ39" s="119"/>
      <c r="LNK39" s="119"/>
      <c r="LNL39" s="119"/>
      <c r="LNM39" s="119"/>
      <c r="LNN39" s="119"/>
      <c r="LNO39" s="119"/>
      <c r="LNP39" s="119"/>
      <c r="LNQ39" s="119"/>
      <c r="LNR39" s="119"/>
      <c r="LNS39" s="119"/>
      <c r="LNT39" s="119"/>
      <c r="LNU39" s="119"/>
      <c r="LNV39" s="119"/>
      <c r="LNW39" s="119"/>
      <c r="LNX39" s="119"/>
      <c r="LNY39" s="119"/>
      <c r="LNZ39" s="119"/>
      <c r="LOA39" s="119"/>
      <c r="LOB39" s="119"/>
      <c r="LOC39" s="119"/>
      <c r="LOD39" s="119"/>
      <c r="LOE39" s="119"/>
      <c r="LOF39" s="119"/>
      <c r="LOG39" s="119"/>
      <c r="LOH39" s="119"/>
      <c r="LOI39" s="119"/>
      <c r="LOJ39" s="119"/>
      <c r="LOK39" s="119"/>
      <c r="LOL39" s="119"/>
      <c r="LOM39" s="119"/>
      <c r="LON39" s="119"/>
      <c r="LOO39" s="119"/>
      <c r="LOP39" s="119"/>
      <c r="LOQ39" s="119"/>
      <c r="LOR39" s="119"/>
      <c r="LOS39" s="119"/>
      <c r="LOT39" s="119"/>
      <c r="LOU39" s="119"/>
      <c r="LOV39" s="119"/>
      <c r="LOW39" s="119"/>
      <c r="LOX39" s="119"/>
      <c r="LOY39" s="119"/>
      <c r="LOZ39" s="119"/>
      <c r="LPA39" s="119"/>
      <c r="LPB39" s="119"/>
      <c r="LPC39" s="119"/>
      <c r="LPD39" s="119"/>
      <c r="LPE39" s="119"/>
      <c r="LPF39" s="119"/>
      <c r="LPG39" s="119"/>
      <c r="LPH39" s="119"/>
      <c r="LPI39" s="119"/>
      <c r="LPJ39" s="119"/>
      <c r="LPK39" s="119"/>
      <c r="LPL39" s="119"/>
      <c r="LPM39" s="119"/>
      <c r="LPN39" s="119"/>
      <c r="LPO39" s="119"/>
      <c r="LPP39" s="119"/>
      <c r="LPQ39" s="119"/>
      <c r="LPR39" s="119"/>
      <c r="LPS39" s="119"/>
      <c r="LPT39" s="119"/>
      <c r="LPU39" s="119"/>
      <c r="LPV39" s="119"/>
      <c r="LPW39" s="119"/>
      <c r="LPX39" s="119"/>
      <c r="LPY39" s="119"/>
      <c r="LPZ39" s="119"/>
      <c r="LQA39" s="119"/>
      <c r="LQB39" s="119"/>
      <c r="LQC39" s="119"/>
      <c r="LQD39" s="119"/>
      <c r="LQE39" s="119"/>
      <c r="LQF39" s="119"/>
      <c r="LQG39" s="119"/>
      <c r="LQH39" s="119"/>
      <c r="LQI39" s="119"/>
      <c r="LQJ39" s="119"/>
      <c r="LQK39" s="119"/>
      <c r="LQL39" s="119"/>
      <c r="LQM39" s="119"/>
      <c r="LQN39" s="119"/>
      <c r="LQO39" s="119"/>
      <c r="LQP39" s="119"/>
      <c r="LQQ39" s="119"/>
      <c r="LQR39" s="119"/>
      <c r="LQS39" s="119"/>
      <c r="LQT39" s="119"/>
      <c r="LQU39" s="119"/>
      <c r="LQV39" s="119"/>
      <c r="LQW39" s="119"/>
      <c r="LQX39" s="119"/>
      <c r="LQY39" s="119"/>
      <c r="LQZ39" s="119"/>
      <c r="LRA39" s="119"/>
      <c r="LRB39" s="119"/>
      <c r="LRC39" s="119"/>
      <c r="LRD39" s="119"/>
      <c r="LRE39" s="119"/>
      <c r="LRF39" s="119"/>
      <c r="LRG39" s="119"/>
      <c r="LRH39" s="119"/>
      <c r="LRI39" s="119"/>
      <c r="LRJ39" s="119"/>
      <c r="LRK39" s="119"/>
      <c r="LRL39" s="119"/>
      <c r="LRM39" s="119"/>
      <c r="LRN39" s="119"/>
      <c r="LRO39" s="119"/>
      <c r="LRP39" s="119"/>
      <c r="LRQ39" s="119"/>
      <c r="LRR39" s="119"/>
      <c r="LRS39" s="119"/>
      <c r="LRT39" s="119"/>
      <c r="LRU39" s="119"/>
      <c r="LRV39" s="119"/>
      <c r="LRW39" s="119"/>
      <c r="LRX39" s="119"/>
      <c r="LRY39" s="119"/>
      <c r="LRZ39" s="119"/>
      <c r="LSA39" s="119"/>
      <c r="LSB39" s="119"/>
      <c r="LSC39" s="119"/>
      <c r="LSD39" s="119"/>
      <c r="LSE39" s="119"/>
      <c r="LSF39" s="119"/>
      <c r="LSG39" s="119"/>
      <c r="LSH39" s="119"/>
      <c r="LSI39" s="119"/>
      <c r="LSJ39" s="119"/>
      <c r="LSK39" s="119"/>
      <c r="LSL39" s="119"/>
      <c r="LSM39" s="119"/>
      <c r="LSN39" s="119"/>
      <c r="LSO39" s="119"/>
      <c r="LSP39" s="119"/>
      <c r="LSQ39" s="119"/>
      <c r="LSR39" s="119"/>
      <c r="LSS39" s="119"/>
      <c r="LST39" s="119"/>
      <c r="LSU39" s="119"/>
      <c r="LSV39" s="119"/>
      <c r="LSW39" s="119"/>
      <c r="LSX39" s="119"/>
      <c r="LSY39" s="119"/>
      <c r="LSZ39" s="119"/>
      <c r="LTA39" s="119"/>
      <c r="LTB39" s="119"/>
      <c r="LTC39" s="119"/>
      <c r="LTD39" s="119"/>
      <c r="LTE39" s="119"/>
      <c r="LTF39" s="119"/>
      <c r="LTG39" s="119"/>
      <c r="LTH39" s="119"/>
      <c r="LTI39" s="119"/>
      <c r="LTJ39" s="119"/>
      <c r="LTK39" s="119"/>
      <c r="LTL39" s="119"/>
      <c r="LTM39" s="119"/>
      <c r="LTN39" s="119"/>
      <c r="LTO39" s="119"/>
      <c r="LTP39" s="119"/>
      <c r="LTQ39" s="119"/>
      <c r="LTR39" s="119"/>
      <c r="LTS39" s="119"/>
      <c r="LTT39" s="119"/>
      <c r="LTU39" s="119"/>
      <c r="LTV39" s="119"/>
      <c r="LTW39" s="119"/>
      <c r="LTX39" s="119"/>
      <c r="LTY39" s="119"/>
      <c r="LTZ39" s="119"/>
      <c r="LUA39" s="119"/>
      <c r="LUB39" s="119"/>
      <c r="LUC39" s="119"/>
      <c r="LUD39" s="119"/>
      <c r="LUE39" s="119"/>
      <c r="LUF39" s="119"/>
      <c r="LUG39" s="119"/>
      <c r="LUH39" s="119"/>
      <c r="LUI39" s="119"/>
      <c r="LUJ39" s="119"/>
      <c r="LUK39" s="119"/>
      <c r="LUL39" s="119"/>
      <c r="LUM39" s="119"/>
      <c r="LUN39" s="119"/>
      <c r="LUO39" s="119"/>
      <c r="LUP39" s="119"/>
      <c r="LUQ39" s="119"/>
      <c r="LUR39" s="119"/>
      <c r="LUS39" s="119"/>
      <c r="LUT39" s="119"/>
      <c r="LUU39" s="119"/>
      <c r="LUV39" s="119"/>
      <c r="LUW39" s="119"/>
      <c r="LUX39" s="119"/>
      <c r="LUY39" s="119"/>
      <c r="LUZ39" s="119"/>
      <c r="LVA39" s="119"/>
      <c r="LVB39" s="119"/>
      <c r="LVC39" s="119"/>
      <c r="LVD39" s="119"/>
      <c r="LVE39" s="119"/>
      <c r="LVF39" s="119"/>
      <c r="LVG39" s="119"/>
      <c r="LVH39" s="119"/>
      <c r="LVI39" s="119"/>
      <c r="LVJ39" s="119"/>
      <c r="LVK39" s="119"/>
      <c r="LVL39" s="119"/>
      <c r="LVM39" s="119"/>
      <c r="LVN39" s="119"/>
      <c r="LVO39" s="119"/>
      <c r="LVP39" s="119"/>
      <c r="LVQ39" s="119"/>
      <c r="LVR39" s="119"/>
      <c r="LVS39" s="119"/>
      <c r="LVT39" s="119"/>
      <c r="LVU39" s="119"/>
      <c r="LVV39" s="119"/>
      <c r="LVW39" s="119"/>
      <c r="LVX39" s="119"/>
      <c r="LVY39" s="119"/>
      <c r="LVZ39" s="119"/>
      <c r="LWA39" s="119"/>
      <c r="LWB39" s="119"/>
      <c r="LWC39" s="119"/>
      <c r="LWD39" s="119"/>
      <c r="LWE39" s="119"/>
      <c r="LWF39" s="119"/>
      <c r="LWG39" s="119"/>
      <c r="LWH39" s="119"/>
      <c r="LWI39" s="119"/>
      <c r="LWJ39" s="119"/>
      <c r="LWK39" s="119"/>
      <c r="LWL39" s="119"/>
      <c r="LWM39" s="119"/>
      <c r="LWN39" s="119"/>
      <c r="LWO39" s="119"/>
      <c r="LWP39" s="119"/>
      <c r="LWQ39" s="119"/>
      <c r="LWR39" s="119"/>
      <c r="LWS39" s="119"/>
      <c r="LWT39" s="119"/>
      <c r="LWU39" s="119"/>
      <c r="LWV39" s="119"/>
      <c r="LWW39" s="119"/>
      <c r="LWX39" s="119"/>
      <c r="LWY39" s="119"/>
      <c r="LWZ39" s="119"/>
      <c r="LXA39" s="119"/>
      <c r="LXB39" s="119"/>
      <c r="LXC39" s="119"/>
      <c r="LXD39" s="119"/>
      <c r="LXE39" s="119"/>
      <c r="LXF39" s="119"/>
      <c r="LXG39" s="119"/>
      <c r="LXH39" s="119"/>
      <c r="LXI39" s="119"/>
      <c r="LXJ39" s="119"/>
      <c r="LXK39" s="119"/>
      <c r="LXL39" s="119"/>
      <c r="LXM39" s="119"/>
      <c r="LXN39" s="119"/>
      <c r="LXO39" s="119"/>
      <c r="LXP39" s="119"/>
      <c r="LXQ39" s="119"/>
      <c r="LXR39" s="119"/>
      <c r="LXS39" s="119"/>
      <c r="LXT39" s="119"/>
      <c r="LXU39" s="119"/>
      <c r="LXV39" s="119"/>
      <c r="LXW39" s="119"/>
      <c r="LXX39" s="119"/>
      <c r="LXY39" s="119"/>
      <c r="LXZ39" s="119"/>
      <c r="LYA39" s="119"/>
      <c r="LYB39" s="119"/>
      <c r="LYC39" s="119"/>
      <c r="LYD39" s="119"/>
      <c r="LYE39" s="119"/>
      <c r="LYF39" s="119"/>
      <c r="LYG39" s="119"/>
      <c r="LYH39" s="119"/>
      <c r="LYI39" s="119"/>
      <c r="LYJ39" s="119"/>
      <c r="LYK39" s="119"/>
      <c r="LYL39" s="119"/>
      <c r="LYM39" s="119"/>
      <c r="LYN39" s="119"/>
      <c r="LYO39" s="119"/>
      <c r="LYP39" s="119"/>
      <c r="LYQ39" s="119"/>
      <c r="LYR39" s="119"/>
      <c r="LYS39" s="119"/>
      <c r="LYT39" s="119"/>
      <c r="LYU39" s="119"/>
      <c r="LYV39" s="119"/>
      <c r="LYW39" s="119"/>
      <c r="LYX39" s="119"/>
      <c r="LYY39" s="119"/>
      <c r="LYZ39" s="119"/>
      <c r="LZA39" s="119"/>
      <c r="LZB39" s="119"/>
      <c r="LZC39" s="119"/>
      <c r="LZD39" s="119"/>
      <c r="LZE39" s="119"/>
      <c r="LZF39" s="119"/>
      <c r="LZG39" s="119"/>
      <c r="LZH39" s="119"/>
      <c r="LZI39" s="119"/>
      <c r="LZJ39" s="119"/>
      <c r="LZK39" s="119"/>
      <c r="LZL39" s="119"/>
      <c r="LZM39" s="119"/>
      <c r="LZN39" s="119"/>
      <c r="LZO39" s="119"/>
      <c r="LZP39" s="119"/>
      <c r="LZQ39" s="119"/>
      <c r="LZR39" s="119"/>
      <c r="LZS39" s="119"/>
      <c r="LZT39" s="119"/>
      <c r="LZU39" s="119"/>
      <c r="LZV39" s="119"/>
      <c r="LZW39" s="119"/>
      <c r="LZX39" s="119"/>
      <c r="LZY39" s="119"/>
      <c r="LZZ39" s="119"/>
      <c r="MAA39" s="119"/>
      <c r="MAB39" s="119"/>
      <c r="MAC39" s="119"/>
      <c r="MAD39" s="119"/>
      <c r="MAE39" s="119"/>
      <c r="MAF39" s="119"/>
      <c r="MAG39" s="119"/>
      <c r="MAH39" s="119"/>
      <c r="MAI39" s="119"/>
      <c r="MAJ39" s="119"/>
      <c r="MAK39" s="119"/>
      <c r="MAL39" s="119"/>
      <c r="MAM39" s="119"/>
      <c r="MAN39" s="119"/>
      <c r="MAO39" s="119"/>
      <c r="MAP39" s="119"/>
      <c r="MAQ39" s="119"/>
      <c r="MAR39" s="119"/>
      <c r="MAS39" s="119"/>
      <c r="MAT39" s="119"/>
      <c r="MAU39" s="119"/>
      <c r="MAV39" s="119"/>
      <c r="MAW39" s="119"/>
      <c r="MAX39" s="119"/>
      <c r="MAY39" s="119"/>
      <c r="MAZ39" s="119"/>
      <c r="MBA39" s="119"/>
      <c r="MBB39" s="119"/>
      <c r="MBC39" s="119"/>
      <c r="MBD39" s="119"/>
      <c r="MBE39" s="119"/>
      <c r="MBF39" s="119"/>
      <c r="MBG39" s="119"/>
      <c r="MBH39" s="119"/>
      <c r="MBI39" s="119"/>
      <c r="MBJ39" s="119"/>
      <c r="MBK39" s="119"/>
      <c r="MBL39" s="119"/>
      <c r="MBM39" s="119"/>
      <c r="MBN39" s="119"/>
      <c r="MBO39" s="119"/>
      <c r="MBP39" s="119"/>
      <c r="MBQ39" s="119"/>
      <c r="MBR39" s="119"/>
      <c r="MBS39" s="119"/>
      <c r="MBT39" s="119"/>
      <c r="MBU39" s="119"/>
      <c r="MBV39" s="119"/>
      <c r="MBW39" s="119"/>
      <c r="MBX39" s="119"/>
      <c r="MBY39" s="119"/>
      <c r="MBZ39" s="119"/>
      <c r="MCA39" s="119"/>
      <c r="MCB39" s="119"/>
      <c r="MCC39" s="119"/>
      <c r="MCD39" s="119"/>
      <c r="MCE39" s="119"/>
      <c r="MCF39" s="119"/>
      <c r="MCG39" s="119"/>
      <c r="MCH39" s="119"/>
      <c r="MCI39" s="119"/>
      <c r="MCJ39" s="119"/>
      <c r="MCK39" s="119"/>
      <c r="MCL39" s="119"/>
      <c r="MCM39" s="119"/>
      <c r="MCN39" s="119"/>
      <c r="MCO39" s="119"/>
      <c r="MCP39" s="119"/>
      <c r="MCQ39" s="119"/>
      <c r="MCR39" s="119"/>
      <c r="MCS39" s="119"/>
      <c r="MCT39" s="119"/>
      <c r="MCU39" s="119"/>
      <c r="MCV39" s="119"/>
      <c r="MCW39" s="119"/>
      <c r="MCX39" s="119"/>
      <c r="MCY39" s="119"/>
      <c r="MCZ39" s="119"/>
      <c r="MDA39" s="119"/>
      <c r="MDB39" s="119"/>
      <c r="MDC39" s="119"/>
      <c r="MDD39" s="119"/>
      <c r="MDE39" s="119"/>
      <c r="MDF39" s="119"/>
      <c r="MDG39" s="119"/>
      <c r="MDH39" s="119"/>
      <c r="MDI39" s="119"/>
      <c r="MDJ39" s="119"/>
      <c r="MDK39" s="119"/>
      <c r="MDL39" s="119"/>
      <c r="MDM39" s="119"/>
      <c r="MDN39" s="119"/>
      <c r="MDO39" s="119"/>
      <c r="MDP39" s="119"/>
      <c r="MDQ39" s="119"/>
      <c r="MDR39" s="119"/>
      <c r="MDS39" s="119"/>
      <c r="MDT39" s="119"/>
      <c r="MDU39" s="119"/>
      <c r="MDV39" s="119"/>
      <c r="MDW39" s="119"/>
      <c r="MDX39" s="119"/>
      <c r="MDY39" s="119"/>
      <c r="MDZ39" s="119"/>
      <c r="MEA39" s="119"/>
      <c r="MEB39" s="119"/>
      <c r="MEC39" s="119"/>
      <c r="MED39" s="119"/>
      <c r="MEE39" s="119"/>
      <c r="MEF39" s="119"/>
      <c r="MEG39" s="119"/>
      <c r="MEH39" s="119"/>
      <c r="MEI39" s="119"/>
      <c r="MEJ39" s="119"/>
      <c r="MEK39" s="119"/>
      <c r="MEL39" s="119"/>
      <c r="MEM39" s="119"/>
      <c r="MEN39" s="119"/>
      <c r="MEO39" s="119"/>
      <c r="MEP39" s="119"/>
      <c r="MEQ39" s="119"/>
      <c r="MER39" s="119"/>
      <c r="MES39" s="119"/>
      <c r="MET39" s="119"/>
      <c r="MEU39" s="119"/>
      <c r="MEV39" s="119"/>
      <c r="MEW39" s="119"/>
      <c r="MEX39" s="119"/>
      <c r="MEY39" s="119"/>
      <c r="MEZ39" s="119"/>
      <c r="MFA39" s="119"/>
      <c r="MFB39" s="119"/>
      <c r="MFC39" s="119"/>
      <c r="MFD39" s="119"/>
      <c r="MFE39" s="119"/>
      <c r="MFF39" s="119"/>
      <c r="MFG39" s="119"/>
      <c r="MFH39" s="119"/>
      <c r="MFI39" s="119"/>
      <c r="MFJ39" s="119"/>
      <c r="MFK39" s="119"/>
      <c r="MFL39" s="119"/>
      <c r="MFM39" s="119"/>
      <c r="MFN39" s="119"/>
      <c r="MFO39" s="119"/>
      <c r="MFP39" s="119"/>
      <c r="MFQ39" s="119"/>
      <c r="MFR39" s="119"/>
      <c r="MFS39" s="119"/>
      <c r="MFT39" s="119"/>
      <c r="MFU39" s="119"/>
      <c r="MFV39" s="119"/>
      <c r="MFW39" s="119"/>
      <c r="MFX39" s="119"/>
      <c r="MFY39" s="119"/>
      <c r="MFZ39" s="119"/>
      <c r="MGA39" s="119"/>
      <c r="MGB39" s="119"/>
      <c r="MGC39" s="119"/>
      <c r="MGD39" s="119"/>
      <c r="MGE39" s="119"/>
      <c r="MGF39" s="119"/>
      <c r="MGG39" s="119"/>
      <c r="MGH39" s="119"/>
      <c r="MGI39" s="119"/>
      <c r="MGJ39" s="119"/>
      <c r="MGK39" s="119"/>
      <c r="MGL39" s="119"/>
      <c r="MGM39" s="119"/>
      <c r="MGN39" s="119"/>
      <c r="MGO39" s="119"/>
      <c r="MGP39" s="119"/>
      <c r="MGQ39" s="119"/>
      <c r="MGR39" s="119"/>
      <c r="MGS39" s="119"/>
      <c r="MGT39" s="119"/>
      <c r="MGU39" s="119"/>
      <c r="MGV39" s="119"/>
      <c r="MGW39" s="119"/>
      <c r="MGX39" s="119"/>
      <c r="MGY39" s="119"/>
      <c r="MGZ39" s="119"/>
      <c r="MHA39" s="119"/>
      <c r="MHB39" s="119"/>
      <c r="MHC39" s="119"/>
      <c r="MHD39" s="119"/>
      <c r="MHE39" s="119"/>
      <c r="MHF39" s="119"/>
      <c r="MHG39" s="119"/>
      <c r="MHH39" s="119"/>
      <c r="MHI39" s="119"/>
      <c r="MHJ39" s="119"/>
      <c r="MHK39" s="119"/>
      <c r="MHL39" s="119"/>
      <c r="MHM39" s="119"/>
      <c r="MHN39" s="119"/>
      <c r="MHO39" s="119"/>
      <c r="MHP39" s="119"/>
      <c r="MHQ39" s="119"/>
      <c r="MHR39" s="119"/>
      <c r="MHS39" s="119"/>
      <c r="MHT39" s="119"/>
      <c r="MHU39" s="119"/>
      <c r="MHV39" s="119"/>
      <c r="MHW39" s="119"/>
      <c r="MHX39" s="119"/>
      <c r="MHY39" s="119"/>
      <c r="MHZ39" s="119"/>
      <c r="MIA39" s="119"/>
      <c r="MIB39" s="119"/>
      <c r="MIC39" s="119"/>
      <c r="MID39" s="119"/>
      <c r="MIE39" s="119"/>
      <c r="MIF39" s="119"/>
      <c r="MIG39" s="119"/>
      <c r="MIH39" s="119"/>
      <c r="MII39" s="119"/>
      <c r="MIJ39" s="119"/>
      <c r="MIK39" s="119"/>
      <c r="MIL39" s="119"/>
      <c r="MIM39" s="119"/>
      <c r="MIN39" s="119"/>
      <c r="MIO39" s="119"/>
      <c r="MIP39" s="119"/>
      <c r="MIQ39" s="119"/>
      <c r="MIR39" s="119"/>
      <c r="MIS39" s="119"/>
      <c r="MIT39" s="119"/>
      <c r="MIU39" s="119"/>
      <c r="MIV39" s="119"/>
      <c r="MIW39" s="119"/>
      <c r="MIX39" s="119"/>
      <c r="MIY39" s="119"/>
      <c r="MIZ39" s="119"/>
      <c r="MJA39" s="119"/>
      <c r="MJB39" s="119"/>
      <c r="MJC39" s="119"/>
      <c r="MJD39" s="119"/>
      <c r="MJE39" s="119"/>
      <c r="MJF39" s="119"/>
      <c r="MJG39" s="119"/>
      <c r="MJH39" s="119"/>
      <c r="MJI39" s="119"/>
      <c r="MJJ39" s="119"/>
      <c r="MJK39" s="119"/>
      <c r="MJL39" s="119"/>
      <c r="MJM39" s="119"/>
      <c r="MJN39" s="119"/>
      <c r="MJO39" s="119"/>
      <c r="MJP39" s="119"/>
      <c r="MJQ39" s="119"/>
      <c r="MJR39" s="119"/>
      <c r="MJS39" s="119"/>
      <c r="MJT39" s="119"/>
      <c r="MJU39" s="119"/>
      <c r="MJV39" s="119"/>
      <c r="MJW39" s="119"/>
      <c r="MJX39" s="119"/>
      <c r="MJY39" s="119"/>
      <c r="MJZ39" s="119"/>
      <c r="MKA39" s="119"/>
      <c r="MKB39" s="119"/>
      <c r="MKC39" s="119"/>
      <c r="MKD39" s="119"/>
      <c r="MKE39" s="119"/>
      <c r="MKF39" s="119"/>
      <c r="MKG39" s="119"/>
      <c r="MKH39" s="119"/>
      <c r="MKI39" s="119"/>
      <c r="MKJ39" s="119"/>
      <c r="MKK39" s="119"/>
      <c r="MKL39" s="119"/>
      <c r="MKM39" s="119"/>
      <c r="MKN39" s="119"/>
      <c r="MKO39" s="119"/>
      <c r="MKP39" s="119"/>
      <c r="MKQ39" s="119"/>
      <c r="MKR39" s="119"/>
      <c r="MKS39" s="119"/>
      <c r="MKT39" s="119"/>
      <c r="MKU39" s="119"/>
      <c r="MKV39" s="119"/>
      <c r="MKW39" s="119"/>
      <c r="MKX39" s="119"/>
      <c r="MKY39" s="119"/>
      <c r="MKZ39" s="119"/>
      <c r="MLA39" s="119"/>
      <c r="MLB39" s="119"/>
      <c r="MLC39" s="119"/>
      <c r="MLD39" s="119"/>
      <c r="MLE39" s="119"/>
      <c r="MLF39" s="119"/>
      <c r="MLG39" s="119"/>
      <c r="MLH39" s="119"/>
      <c r="MLI39" s="119"/>
      <c r="MLJ39" s="119"/>
      <c r="MLK39" s="119"/>
      <c r="MLL39" s="119"/>
      <c r="MLM39" s="119"/>
      <c r="MLN39" s="119"/>
      <c r="MLO39" s="119"/>
      <c r="MLP39" s="119"/>
      <c r="MLQ39" s="119"/>
      <c r="MLR39" s="119"/>
      <c r="MLS39" s="119"/>
      <c r="MLT39" s="119"/>
      <c r="MLU39" s="119"/>
      <c r="MLV39" s="119"/>
      <c r="MLW39" s="119"/>
      <c r="MLX39" s="119"/>
      <c r="MLY39" s="119"/>
      <c r="MLZ39" s="119"/>
      <c r="MMA39" s="119"/>
      <c r="MMB39" s="119"/>
      <c r="MMC39" s="119"/>
      <c r="MMD39" s="119"/>
      <c r="MME39" s="119"/>
      <c r="MMF39" s="119"/>
      <c r="MMG39" s="119"/>
      <c r="MMH39" s="119"/>
      <c r="MMI39" s="119"/>
      <c r="MMJ39" s="119"/>
      <c r="MMK39" s="119"/>
      <c r="MML39" s="119"/>
      <c r="MMM39" s="119"/>
      <c r="MMN39" s="119"/>
      <c r="MMO39" s="119"/>
      <c r="MMP39" s="119"/>
      <c r="MMQ39" s="119"/>
      <c r="MMR39" s="119"/>
      <c r="MMS39" s="119"/>
      <c r="MMT39" s="119"/>
      <c r="MMU39" s="119"/>
      <c r="MMV39" s="119"/>
      <c r="MMW39" s="119"/>
      <c r="MMX39" s="119"/>
      <c r="MMY39" s="119"/>
      <c r="MMZ39" s="119"/>
      <c r="MNA39" s="119"/>
      <c r="MNB39" s="119"/>
      <c r="MNC39" s="119"/>
      <c r="MND39" s="119"/>
      <c r="MNE39" s="119"/>
      <c r="MNF39" s="119"/>
      <c r="MNG39" s="119"/>
      <c r="MNH39" s="119"/>
      <c r="MNI39" s="119"/>
      <c r="MNJ39" s="119"/>
      <c r="MNK39" s="119"/>
      <c r="MNL39" s="119"/>
      <c r="MNM39" s="119"/>
      <c r="MNN39" s="119"/>
      <c r="MNO39" s="119"/>
      <c r="MNP39" s="119"/>
      <c r="MNQ39" s="119"/>
      <c r="MNR39" s="119"/>
      <c r="MNS39" s="119"/>
      <c r="MNT39" s="119"/>
      <c r="MNU39" s="119"/>
      <c r="MNV39" s="119"/>
      <c r="MNW39" s="119"/>
      <c r="MNX39" s="119"/>
      <c r="MNY39" s="119"/>
      <c r="MNZ39" s="119"/>
      <c r="MOA39" s="119"/>
      <c r="MOB39" s="119"/>
      <c r="MOC39" s="119"/>
      <c r="MOD39" s="119"/>
      <c r="MOE39" s="119"/>
      <c r="MOF39" s="119"/>
      <c r="MOG39" s="119"/>
      <c r="MOH39" s="119"/>
      <c r="MOI39" s="119"/>
      <c r="MOJ39" s="119"/>
      <c r="MOK39" s="119"/>
      <c r="MOL39" s="119"/>
      <c r="MOM39" s="119"/>
      <c r="MON39" s="119"/>
      <c r="MOO39" s="119"/>
      <c r="MOP39" s="119"/>
      <c r="MOQ39" s="119"/>
      <c r="MOR39" s="119"/>
      <c r="MOS39" s="119"/>
      <c r="MOT39" s="119"/>
      <c r="MOU39" s="119"/>
      <c r="MOV39" s="119"/>
      <c r="MOW39" s="119"/>
      <c r="MOX39" s="119"/>
      <c r="MOY39" s="119"/>
      <c r="MOZ39" s="119"/>
      <c r="MPA39" s="119"/>
      <c r="MPB39" s="119"/>
      <c r="MPC39" s="119"/>
      <c r="MPD39" s="119"/>
      <c r="MPE39" s="119"/>
      <c r="MPF39" s="119"/>
      <c r="MPG39" s="119"/>
      <c r="MPH39" s="119"/>
      <c r="MPI39" s="119"/>
      <c r="MPJ39" s="119"/>
      <c r="MPK39" s="119"/>
      <c r="MPL39" s="119"/>
      <c r="MPM39" s="119"/>
      <c r="MPN39" s="119"/>
      <c r="MPO39" s="119"/>
      <c r="MPP39" s="119"/>
      <c r="MPQ39" s="119"/>
      <c r="MPR39" s="119"/>
      <c r="MPS39" s="119"/>
      <c r="MPT39" s="119"/>
      <c r="MPU39" s="119"/>
      <c r="MPV39" s="119"/>
      <c r="MPW39" s="119"/>
      <c r="MPX39" s="119"/>
      <c r="MPY39" s="119"/>
      <c r="MPZ39" s="119"/>
      <c r="MQA39" s="119"/>
      <c r="MQB39" s="119"/>
      <c r="MQC39" s="119"/>
      <c r="MQD39" s="119"/>
      <c r="MQE39" s="119"/>
      <c r="MQF39" s="119"/>
      <c r="MQG39" s="119"/>
      <c r="MQH39" s="119"/>
      <c r="MQI39" s="119"/>
      <c r="MQJ39" s="119"/>
      <c r="MQK39" s="119"/>
      <c r="MQL39" s="119"/>
      <c r="MQM39" s="119"/>
      <c r="MQN39" s="119"/>
      <c r="MQO39" s="119"/>
      <c r="MQP39" s="119"/>
      <c r="MQQ39" s="119"/>
      <c r="MQR39" s="119"/>
      <c r="MQS39" s="119"/>
      <c r="MQT39" s="119"/>
      <c r="MQU39" s="119"/>
      <c r="MQV39" s="119"/>
      <c r="MQW39" s="119"/>
      <c r="MQX39" s="119"/>
      <c r="MQY39" s="119"/>
      <c r="MQZ39" s="119"/>
      <c r="MRA39" s="119"/>
      <c r="MRB39" s="119"/>
      <c r="MRC39" s="119"/>
      <c r="MRD39" s="119"/>
      <c r="MRE39" s="119"/>
      <c r="MRF39" s="119"/>
      <c r="MRG39" s="119"/>
      <c r="MRH39" s="119"/>
      <c r="MRI39" s="119"/>
      <c r="MRJ39" s="119"/>
      <c r="MRK39" s="119"/>
      <c r="MRL39" s="119"/>
      <c r="MRM39" s="119"/>
      <c r="MRN39" s="119"/>
      <c r="MRO39" s="119"/>
      <c r="MRP39" s="119"/>
      <c r="MRQ39" s="119"/>
      <c r="MRR39" s="119"/>
      <c r="MRS39" s="119"/>
      <c r="MRT39" s="119"/>
      <c r="MRU39" s="119"/>
      <c r="MRV39" s="119"/>
      <c r="MRW39" s="119"/>
      <c r="MRX39" s="119"/>
      <c r="MRY39" s="119"/>
      <c r="MRZ39" s="119"/>
      <c r="MSA39" s="119"/>
      <c r="MSB39" s="119"/>
      <c r="MSC39" s="119"/>
      <c r="MSD39" s="119"/>
      <c r="MSE39" s="119"/>
      <c r="MSF39" s="119"/>
      <c r="MSG39" s="119"/>
      <c r="MSH39" s="119"/>
      <c r="MSI39" s="119"/>
      <c r="MSJ39" s="119"/>
      <c r="MSK39" s="119"/>
      <c r="MSL39" s="119"/>
      <c r="MSM39" s="119"/>
      <c r="MSN39" s="119"/>
      <c r="MSO39" s="119"/>
      <c r="MSP39" s="119"/>
      <c r="MSQ39" s="119"/>
      <c r="MSR39" s="119"/>
      <c r="MSS39" s="119"/>
      <c r="MST39" s="119"/>
      <c r="MSU39" s="119"/>
      <c r="MSV39" s="119"/>
      <c r="MSW39" s="119"/>
      <c r="MSX39" s="119"/>
      <c r="MSY39" s="119"/>
      <c r="MSZ39" s="119"/>
      <c r="MTA39" s="119"/>
      <c r="MTB39" s="119"/>
      <c r="MTC39" s="119"/>
      <c r="MTD39" s="119"/>
      <c r="MTE39" s="119"/>
      <c r="MTF39" s="119"/>
      <c r="MTG39" s="119"/>
      <c r="MTH39" s="119"/>
      <c r="MTI39" s="119"/>
      <c r="MTJ39" s="119"/>
      <c r="MTK39" s="119"/>
      <c r="MTL39" s="119"/>
      <c r="MTM39" s="119"/>
      <c r="MTN39" s="119"/>
      <c r="MTO39" s="119"/>
      <c r="MTP39" s="119"/>
      <c r="MTQ39" s="119"/>
      <c r="MTR39" s="119"/>
      <c r="MTS39" s="119"/>
      <c r="MTT39" s="119"/>
      <c r="MTU39" s="119"/>
      <c r="MTV39" s="119"/>
      <c r="MTW39" s="119"/>
      <c r="MTX39" s="119"/>
      <c r="MTY39" s="119"/>
      <c r="MTZ39" s="119"/>
      <c r="MUA39" s="119"/>
      <c r="MUB39" s="119"/>
      <c r="MUC39" s="119"/>
      <c r="MUD39" s="119"/>
      <c r="MUE39" s="119"/>
      <c r="MUF39" s="119"/>
      <c r="MUG39" s="119"/>
      <c r="MUH39" s="119"/>
      <c r="MUI39" s="119"/>
      <c r="MUJ39" s="119"/>
      <c r="MUK39" s="119"/>
      <c r="MUL39" s="119"/>
      <c r="MUM39" s="119"/>
      <c r="MUN39" s="119"/>
      <c r="MUO39" s="119"/>
      <c r="MUP39" s="119"/>
      <c r="MUQ39" s="119"/>
      <c r="MUR39" s="119"/>
      <c r="MUS39" s="119"/>
      <c r="MUT39" s="119"/>
      <c r="MUU39" s="119"/>
      <c r="MUV39" s="119"/>
      <c r="MUW39" s="119"/>
      <c r="MUX39" s="119"/>
      <c r="MUY39" s="119"/>
      <c r="MUZ39" s="119"/>
      <c r="MVA39" s="119"/>
      <c r="MVB39" s="119"/>
      <c r="MVC39" s="119"/>
      <c r="MVD39" s="119"/>
      <c r="MVE39" s="119"/>
      <c r="MVF39" s="119"/>
      <c r="MVG39" s="119"/>
      <c r="MVH39" s="119"/>
      <c r="MVI39" s="119"/>
      <c r="MVJ39" s="119"/>
      <c r="MVK39" s="119"/>
      <c r="MVL39" s="119"/>
      <c r="MVM39" s="119"/>
      <c r="MVN39" s="119"/>
      <c r="MVO39" s="119"/>
      <c r="MVP39" s="119"/>
      <c r="MVQ39" s="119"/>
      <c r="MVR39" s="119"/>
      <c r="MVS39" s="119"/>
      <c r="MVT39" s="119"/>
      <c r="MVU39" s="119"/>
      <c r="MVV39" s="119"/>
      <c r="MVW39" s="119"/>
      <c r="MVX39" s="119"/>
      <c r="MVY39" s="119"/>
      <c r="MVZ39" s="119"/>
      <c r="MWA39" s="119"/>
      <c r="MWB39" s="119"/>
      <c r="MWC39" s="119"/>
      <c r="MWD39" s="119"/>
      <c r="MWE39" s="119"/>
      <c r="MWF39" s="119"/>
      <c r="MWG39" s="119"/>
      <c r="MWH39" s="119"/>
      <c r="MWI39" s="119"/>
      <c r="MWJ39" s="119"/>
      <c r="MWK39" s="119"/>
      <c r="MWL39" s="119"/>
      <c r="MWM39" s="119"/>
      <c r="MWN39" s="119"/>
      <c r="MWO39" s="119"/>
      <c r="MWP39" s="119"/>
      <c r="MWQ39" s="119"/>
      <c r="MWR39" s="119"/>
      <c r="MWS39" s="119"/>
      <c r="MWT39" s="119"/>
      <c r="MWU39" s="119"/>
      <c r="MWV39" s="119"/>
      <c r="MWW39" s="119"/>
      <c r="MWX39" s="119"/>
      <c r="MWY39" s="119"/>
      <c r="MWZ39" s="119"/>
      <c r="MXA39" s="119"/>
      <c r="MXB39" s="119"/>
      <c r="MXC39" s="119"/>
      <c r="MXD39" s="119"/>
      <c r="MXE39" s="119"/>
      <c r="MXF39" s="119"/>
      <c r="MXG39" s="119"/>
      <c r="MXH39" s="119"/>
      <c r="MXI39" s="119"/>
      <c r="MXJ39" s="119"/>
      <c r="MXK39" s="119"/>
      <c r="MXL39" s="119"/>
      <c r="MXM39" s="119"/>
      <c r="MXN39" s="119"/>
      <c r="MXO39" s="119"/>
      <c r="MXP39" s="119"/>
      <c r="MXQ39" s="119"/>
      <c r="MXR39" s="119"/>
      <c r="MXS39" s="119"/>
      <c r="MXT39" s="119"/>
      <c r="MXU39" s="119"/>
      <c r="MXV39" s="119"/>
      <c r="MXW39" s="119"/>
      <c r="MXX39" s="119"/>
      <c r="MXY39" s="119"/>
      <c r="MXZ39" s="119"/>
      <c r="MYA39" s="119"/>
      <c r="MYB39" s="119"/>
      <c r="MYC39" s="119"/>
      <c r="MYD39" s="119"/>
      <c r="MYE39" s="119"/>
      <c r="MYF39" s="119"/>
      <c r="MYG39" s="119"/>
      <c r="MYH39" s="119"/>
      <c r="MYI39" s="119"/>
      <c r="MYJ39" s="119"/>
      <c r="MYK39" s="119"/>
      <c r="MYL39" s="119"/>
      <c r="MYM39" s="119"/>
      <c r="MYN39" s="119"/>
      <c r="MYO39" s="119"/>
      <c r="MYP39" s="119"/>
      <c r="MYQ39" s="119"/>
      <c r="MYR39" s="119"/>
      <c r="MYS39" s="119"/>
      <c r="MYT39" s="119"/>
      <c r="MYU39" s="119"/>
      <c r="MYV39" s="119"/>
      <c r="MYW39" s="119"/>
      <c r="MYX39" s="119"/>
      <c r="MYY39" s="119"/>
      <c r="MYZ39" s="119"/>
      <c r="MZA39" s="119"/>
      <c r="MZB39" s="119"/>
      <c r="MZC39" s="119"/>
      <c r="MZD39" s="119"/>
      <c r="MZE39" s="119"/>
      <c r="MZF39" s="119"/>
      <c r="MZG39" s="119"/>
      <c r="MZH39" s="119"/>
      <c r="MZI39" s="119"/>
      <c r="MZJ39" s="119"/>
      <c r="MZK39" s="119"/>
      <c r="MZL39" s="119"/>
      <c r="MZM39" s="119"/>
      <c r="MZN39" s="119"/>
      <c r="MZO39" s="119"/>
      <c r="MZP39" s="119"/>
      <c r="MZQ39" s="119"/>
      <c r="MZR39" s="119"/>
      <c r="MZS39" s="119"/>
      <c r="MZT39" s="119"/>
      <c r="MZU39" s="119"/>
      <c r="MZV39" s="119"/>
      <c r="MZW39" s="119"/>
      <c r="MZX39" s="119"/>
      <c r="MZY39" s="119"/>
      <c r="MZZ39" s="119"/>
      <c r="NAA39" s="119"/>
      <c r="NAB39" s="119"/>
      <c r="NAC39" s="119"/>
      <c r="NAD39" s="119"/>
      <c r="NAE39" s="119"/>
      <c r="NAF39" s="119"/>
      <c r="NAG39" s="119"/>
      <c r="NAH39" s="119"/>
      <c r="NAI39" s="119"/>
      <c r="NAJ39" s="119"/>
      <c r="NAK39" s="119"/>
      <c r="NAL39" s="119"/>
      <c r="NAM39" s="119"/>
      <c r="NAN39" s="119"/>
      <c r="NAO39" s="119"/>
      <c r="NAP39" s="119"/>
      <c r="NAQ39" s="119"/>
      <c r="NAR39" s="119"/>
      <c r="NAS39" s="119"/>
      <c r="NAT39" s="119"/>
      <c r="NAU39" s="119"/>
      <c r="NAV39" s="119"/>
      <c r="NAW39" s="119"/>
      <c r="NAX39" s="119"/>
      <c r="NAY39" s="119"/>
      <c r="NAZ39" s="119"/>
      <c r="NBA39" s="119"/>
      <c r="NBB39" s="119"/>
      <c r="NBC39" s="119"/>
      <c r="NBD39" s="119"/>
      <c r="NBE39" s="119"/>
      <c r="NBF39" s="119"/>
      <c r="NBG39" s="119"/>
      <c r="NBH39" s="119"/>
      <c r="NBI39" s="119"/>
      <c r="NBJ39" s="119"/>
      <c r="NBK39" s="119"/>
      <c r="NBL39" s="119"/>
      <c r="NBM39" s="119"/>
      <c r="NBN39" s="119"/>
      <c r="NBO39" s="119"/>
      <c r="NBP39" s="119"/>
      <c r="NBQ39" s="119"/>
      <c r="NBR39" s="119"/>
      <c r="NBS39" s="119"/>
      <c r="NBT39" s="119"/>
      <c r="NBU39" s="119"/>
      <c r="NBV39" s="119"/>
      <c r="NBW39" s="119"/>
      <c r="NBX39" s="119"/>
      <c r="NBY39" s="119"/>
      <c r="NBZ39" s="119"/>
      <c r="NCA39" s="119"/>
      <c r="NCB39" s="119"/>
      <c r="NCC39" s="119"/>
      <c r="NCD39" s="119"/>
      <c r="NCE39" s="119"/>
      <c r="NCF39" s="119"/>
      <c r="NCG39" s="119"/>
      <c r="NCH39" s="119"/>
      <c r="NCI39" s="119"/>
      <c r="NCJ39" s="119"/>
      <c r="NCK39" s="119"/>
      <c r="NCL39" s="119"/>
      <c r="NCM39" s="119"/>
      <c r="NCN39" s="119"/>
      <c r="NCO39" s="119"/>
      <c r="NCP39" s="119"/>
      <c r="NCQ39" s="119"/>
      <c r="NCR39" s="119"/>
      <c r="NCS39" s="119"/>
      <c r="NCT39" s="119"/>
      <c r="NCU39" s="119"/>
      <c r="NCV39" s="119"/>
      <c r="NCW39" s="119"/>
      <c r="NCX39" s="119"/>
      <c r="NCY39" s="119"/>
      <c r="NCZ39" s="119"/>
      <c r="NDA39" s="119"/>
      <c r="NDB39" s="119"/>
      <c r="NDC39" s="119"/>
      <c r="NDD39" s="119"/>
      <c r="NDE39" s="119"/>
      <c r="NDF39" s="119"/>
      <c r="NDG39" s="119"/>
      <c r="NDH39" s="119"/>
      <c r="NDI39" s="119"/>
      <c r="NDJ39" s="119"/>
      <c r="NDK39" s="119"/>
      <c r="NDL39" s="119"/>
      <c r="NDM39" s="119"/>
      <c r="NDN39" s="119"/>
      <c r="NDO39" s="119"/>
      <c r="NDP39" s="119"/>
      <c r="NDQ39" s="119"/>
      <c r="NDR39" s="119"/>
      <c r="NDS39" s="119"/>
      <c r="NDT39" s="119"/>
      <c r="NDU39" s="119"/>
      <c r="NDV39" s="119"/>
      <c r="NDW39" s="119"/>
      <c r="NDX39" s="119"/>
      <c r="NDY39" s="119"/>
      <c r="NDZ39" s="119"/>
      <c r="NEA39" s="119"/>
      <c r="NEB39" s="119"/>
      <c r="NEC39" s="119"/>
      <c r="NED39" s="119"/>
      <c r="NEE39" s="119"/>
      <c r="NEF39" s="119"/>
      <c r="NEG39" s="119"/>
      <c r="NEH39" s="119"/>
      <c r="NEI39" s="119"/>
      <c r="NEJ39" s="119"/>
      <c r="NEK39" s="119"/>
      <c r="NEL39" s="119"/>
      <c r="NEM39" s="119"/>
      <c r="NEN39" s="119"/>
      <c r="NEO39" s="119"/>
      <c r="NEP39" s="119"/>
      <c r="NEQ39" s="119"/>
      <c r="NER39" s="119"/>
      <c r="NES39" s="119"/>
      <c r="NET39" s="119"/>
      <c r="NEU39" s="119"/>
      <c r="NEV39" s="119"/>
      <c r="NEW39" s="119"/>
      <c r="NEX39" s="119"/>
      <c r="NEY39" s="119"/>
      <c r="NEZ39" s="119"/>
      <c r="NFA39" s="119"/>
      <c r="NFB39" s="119"/>
      <c r="NFC39" s="119"/>
      <c r="NFD39" s="119"/>
      <c r="NFE39" s="119"/>
      <c r="NFF39" s="119"/>
      <c r="NFG39" s="119"/>
      <c r="NFH39" s="119"/>
      <c r="NFI39" s="119"/>
      <c r="NFJ39" s="119"/>
      <c r="NFK39" s="119"/>
      <c r="NFL39" s="119"/>
      <c r="NFM39" s="119"/>
      <c r="NFN39" s="119"/>
      <c r="NFO39" s="119"/>
      <c r="NFP39" s="119"/>
      <c r="NFQ39" s="119"/>
      <c r="NFR39" s="119"/>
      <c r="NFS39" s="119"/>
      <c r="NFT39" s="119"/>
      <c r="NFU39" s="119"/>
      <c r="NFV39" s="119"/>
      <c r="NFW39" s="119"/>
      <c r="NFX39" s="119"/>
      <c r="NFY39" s="119"/>
      <c r="NFZ39" s="119"/>
      <c r="NGA39" s="119"/>
      <c r="NGB39" s="119"/>
      <c r="NGC39" s="119"/>
      <c r="NGD39" s="119"/>
      <c r="NGE39" s="119"/>
      <c r="NGF39" s="119"/>
      <c r="NGG39" s="119"/>
      <c r="NGH39" s="119"/>
      <c r="NGI39" s="119"/>
      <c r="NGJ39" s="119"/>
      <c r="NGK39" s="119"/>
      <c r="NGL39" s="119"/>
      <c r="NGM39" s="119"/>
      <c r="NGN39" s="119"/>
      <c r="NGO39" s="119"/>
      <c r="NGP39" s="119"/>
      <c r="NGQ39" s="119"/>
      <c r="NGR39" s="119"/>
      <c r="NGS39" s="119"/>
      <c r="NGT39" s="119"/>
      <c r="NGU39" s="119"/>
      <c r="NGV39" s="119"/>
      <c r="NGW39" s="119"/>
      <c r="NGX39" s="119"/>
      <c r="NGY39" s="119"/>
      <c r="NGZ39" s="119"/>
      <c r="NHA39" s="119"/>
      <c r="NHB39" s="119"/>
      <c r="NHC39" s="119"/>
      <c r="NHD39" s="119"/>
      <c r="NHE39" s="119"/>
      <c r="NHF39" s="119"/>
      <c r="NHG39" s="119"/>
      <c r="NHH39" s="119"/>
      <c r="NHI39" s="119"/>
      <c r="NHJ39" s="119"/>
      <c r="NHK39" s="119"/>
      <c r="NHL39" s="119"/>
      <c r="NHM39" s="119"/>
      <c r="NHN39" s="119"/>
      <c r="NHO39" s="119"/>
      <c r="NHP39" s="119"/>
      <c r="NHQ39" s="119"/>
      <c r="NHR39" s="119"/>
      <c r="NHS39" s="119"/>
      <c r="NHT39" s="119"/>
      <c r="NHU39" s="119"/>
      <c r="NHV39" s="119"/>
      <c r="NHW39" s="119"/>
      <c r="NHX39" s="119"/>
      <c r="NHY39" s="119"/>
      <c r="NHZ39" s="119"/>
      <c r="NIA39" s="119"/>
      <c r="NIB39" s="119"/>
      <c r="NIC39" s="119"/>
      <c r="NID39" s="119"/>
      <c r="NIE39" s="119"/>
      <c r="NIF39" s="119"/>
      <c r="NIG39" s="119"/>
      <c r="NIH39" s="119"/>
      <c r="NII39" s="119"/>
      <c r="NIJ39" s="119"/>
      <c r="NIK39" s="119"/>
      <c r="NIL39" s="119"/>
      <c r="NIM39" s="119"/>
      <c r="NIN39" s="119"/>
      <c r="NIO39" s="119"/>
      <c r="NIP39" s="119"/>
      <c r="NIQ39" s="119"/>
      <c r="NIR39" s="119"/>
      <c r="NIS39" s="119"/>
      <c r="NIT39" s="119"/>
      <c r="NIU39" s="119"/>
      <c r="NIV39" s="119"/>
      <c r="NIW39" s="119"/>
      <c r="NIX39" s="119"/>
      <c r="NIY39" s="119"/>
      <c r="NIZ39" s="119"/>
      <c r="NJA39" s="119"/>
      <c r="NJB39" s="119"/>
      <c r="NJC39" s="119"/>
      <c r="NJD39" s="119"/>
      <c r="NJE39" s="119"/>
      <c r="NJF39" s="119"/>
      <c r="NJG39" s="119"/>
      <c r="NJH39" s="119"/>
      <c r="NJI39" s="119"/>
      <c r="NJJ39" s="119"/>
      <c r="NJK39" s="119"/>
      <c r="NJL39" s="119"/>
      <c r="NJM39" s="119"/>
      <c r="NJN39" s="119"/>
      <c r="NJO39" s="119"/>
      <c r="NJP39" s="119"/>
      <c r="NJQ39" s="119"/>
      <c r="NJR39" s="119"/>
      <c r="NJS39" s="119"/>
      <c r="NJT39" s="119"/>
      <c r="NJU39" s="119"/>
      <c r="NJV39" s="119"/>
      <c r="NJW39" s="119"/>
      <c r="NJX39" s="119"/>
      <c r="NJY39" s="119"/>
      <c r="NJZ39" s="119"/>
      <c r="NKA39" s="119"/>
      <c r="NKB39" s="119"/>
      <c r="NKC39" s="119"/>
      <c r="NKD39" s="119"/>
      <c r="NKE39" s="119"/>
      <c r="NKF39" s="119"/>
      <c r="NKG39" s="119"/>
      <c r="NKH39" s="119"/>
      <c r="NKI39" s="119"/>
      <c r="NKJ39" s="119"/>
      <c r="NKK39" s="119"/>
      <c r="NKL39" s="119"/>
      <c r="NKM39" s="119"/>
      <c r="NKN39" s="119"/>
      <c r="NKO39" s="119"/>
      <c r="NKP39" s="119"/>
      <c r="NKQ39" s="119"/>
      <c r="NKR39" s="119"/>
      <c r="NKS39" s="119"/>
      <c r="NKT39" s="119"/>
      <c r="NKU39" s="119"/>
      <c r="NKV39" s="119"/>
      <c r="NKW39" s="119"/>
      <c r="NKX39" s="119"/>
      <c r="NKY39" s="119"/>
      <c r="NKZ39" s="119"/>
      <c r="NLA39" s="119"/>
      <c r="NLB39" s="119"/>
      <c r="NLC39" s="119"/>
      <c r="NLD39" s="119"/>
      <c r="NLE39" s="119"/>
      <c r="NLF39" s="119"/>
      <c r="NLG39" s="119"/>
      <c r="NLH39" s="119"/>
      <c r="NLI39" s="119"/>
      <c r="NLJ39" s="119"/>
      <c r="NLK39" s="119"/>
      <c r="NLL39" s="119"/>
      <c r="NLM39" s="119"/>
      <c r="NLN39" s="119"/>
      <c r="NLO39" s="119"/>
      <c r="NLP39" s="119"/>
      <c r="NLQ39" s="119"/>
      <c r="NLR39" s="119"/>
      <c r="NLS39" s="119"/>
      <c r="NLT39" s="119"/>
      <c r="NLU39" s="119"/>
      <c r="NLV39" s="119"/>
      <c r="NLW39" s="119"/>
      <c r="NLX39" s="119"/>
      <c r="NLY39" s="119"/>
      <c r="NLZ39" s="119"/>
      <c r="NMA39" s="119"/>
      <c r="NMB39" s="119"/>
      <c r="NMC39" s="119"/>
      <c r="NMD39" s="119"/>
      <c r="NME39" s="119"/>
      <c r="NMF39" s="119"/>
      <c r="NMG39" s="119"/>
      <c r="NMH39" s="119"/>
      <c r="NMI39" s="119"/>
      <c r="NMJ39" s="119"/>
      <c r="NMK39" s="119"/>
      <c r="NML39" s="119"/>
      <c r="NMM39" s="119"/>
      <c r="NMN39" s="119"/>
      <c r="NMO39" s="119"/>
      <c r="NMP39" s="119"/>
      <c r="NMQ39" s="119"/>
      <c r="NMR39" s="119"/>
      <c r="NMS39" s="119"/>
      <c r="NMT39" s="119"/>
      <c r="NMU39" s="119"/>
      <c r="NMV39" s="119"/>
      <c r="NMW39" s="119"/>
      <c r="NMX39" s="119"/>
      <c r="NMY39" s="119"/>
      <c r="NMZ39" s="119"/>
      <c r="NNA39" s="119"/>
      <c r="NNB39" s="119"/>
      <c r="NNC39" s="119"/>
      <c r="NND39" s="119"/>
      <c r="NNE39" s="119"/>
      <c r="NNF39" s="119"/>
      <c r="NNG39" s="119"/>
      <c r="NNH39" s="119"/>
      <c r="NNI39" s="119"/>
      <c r="NNJ39" s="119"/>
      <c r="NNK39" s="119"/>
      <c r="NNL39" s="119"/>
      <c r="NNM39" s="119"/>
      <c r="NNN39" s="119"/>
      <c r="NNO39" s="119"/>
      <c r="NNP39" s="119"/>
      <c r="NNQ39" s="119"/>
      <c r="NNR39" s="119"/>
      <c r="NNS39" s="119"/>
      <c r="NNT39" s="119"/>
      <c r="NNU39" s="119"/>
      <c r="NNV39" s="119"/>
      <c r="NNW39" s="119"/>
      <c r="NNX39" s="119"/>
      <c r="NNY39" s="119"/>
      <c r="NNZ39" s="119"/>
      <c r="NOA39" s="119"/>
      <c r="NOB39" s="119"/>
      <c r="NOC39" s="119"/>
      <c r="NOD39" s="119"/>
      <c r="NOE39" s="119"/>
      <c r="NOF39" s="119"/>
      <c r="NOG39" s="119"/>
      <c r="NOH39" s="119"/>
      <c r="NOI39" s="119"/>
      <c r="NOJ39" s="119"/>
      <c r="NOK39" s="119"/>
      <c r="NOL39" s="119"/>
      <c r="NOM39" s="119"/>
      <c r="NON39" s="119"/>
      <c r="NOO39" s="119"/>
      <c r="NOP39" s="119"/>
      <c r="NOQ39" s="119"/>
      <c r="NOR39" s="119"/>
      <c r="NOS39" s="119"/>
      <c r="NOT39" s="119"/>
      <c r="NOU39" s="119"/>
      <c r="NOV39" s="119"/>
      <c r="NOW39" s="119"/>
      <c r="NOX39" s="119"/>
      <c r="NOY39" s="119"/>
      <c r="NOZ39" s="119"/>
      <c r="NPA39" s="119"/>
      <c r="NPB39" s="119"/>
      <c r="NPC39" s="119"/>
      <c r="NPD39" s="119"/>
      <c r="NPE39" s="119"/>
      <c r="NPF39" s="119"/>
      <c r="NPG39" s="119"/>
      <c r="NPH39" s="119"/>
      <c r="NPI39" s="119"/>
      <c r="NPJ39" s="119"/>
      <c r="NPK39" s="119"/>
      <c r="NPL39" s="119"/>
      <c r="NPM39" s="119"/>
      <c r="NPN39" s="119"/>
      <c r="NPO39" s="119"/>
      <c r="NPP39" s="119"/>
      <c r="NPQ39" s="119"/>
      <c r="NPR39" s="119"/>
      <c r="NPS39" s="119"/>
      <c r="NPT39" s="119"/>
      <c r="NPU39" s="119"/>
      <c r="NPV39" s="119"/>
      <c r="NPW39" s="119"/>
      <c r="NPX39" s="119"/>
      <c r="NPY39" s="119"/>
      <c r="NPZ39" s="119"/>
      <c r="NQA39" s="119"/>
      <c r="NQB39" s="119"/>
      <c r="NQC39" s="119"/>
      <c r="NQD39" s="119"/>
      <c r="NQE39" s="119"/>
      <c r="NQF39" s="119"/>
      <c r="NQG39" s="119"/>
      <c r="NQH39" s="119"/>
      <c r="NQI39" s="119"/>
      <c r="NQJ39" s="119"/>
      <c r="NQK39" s="119"/>
      <c r="NQL39" s="119"/>
      <c r="NQM39" s="119"/>
      <c r="NQN39" s="119"/>
      <c r="NQO39" s="119"/>
      <c r="NQP39" s="119"/>
      <c r="NQQ39" s="119"/>
      <c r="NQR39" s="119"/>
      <c r="NQS39" s="119"/>
      <c r="NQT39" s="119"/>
      <c r="NQU39" s="119"/>
      <c r="NQV39" s="119"/>
      <c r="NQW39" s="119"/>
      <c r="NQX39" s="119"/>
      <c r="NQY39" s="119"/>
      <c r="NQZ39" s="119"/>
      <c r="NRA39" s="119"/>
      <c r="NRB39" s="119"/>
      <c r="NRC39" s="119"/>
      <c r="NRD39" s="119"/>
      <c r="NRE39" s="119"/>
      <c r="NRF39" s="119"/>
      <c r="NRG39" s="119"/>
      <c r="NRH39" s="119"/>
      <c r="NRI39" s="119"/>
      <c r="NRJ39" s="119"/>
      <c r="NRK39" s="119"/>
      <c r="NRL39" s="119"/>
      <c r="NRM39" s="119"/>
      <c r="NRN39" s="119"/>
      <c r="NRO39" s="119"/>
      <c r="NRP39" s="119"/>
      <c r="NRQ39" s="119"/>
      <c r="NRR39" s="119"/>
      <c r="NRS39" s="119"/>
      <c r="NRT39" s="119"/>
      <c r="NRU39" s="119"/>
      <c r="NRV39" s="119"/>
      <c r="NRW39" s="119"/>
      <c r="NRX39" s="119"/>
      <c r="NRY39" s="119"/>
      <c r="NRZ39" s="119"/>
      <c r="NSA39" s="119"/>
      <c r="NSB39" s="119"/>
      <c r="NSC39" s="119"/>
      <c r="NSD39" s="119"/>
      <c r="NSE39" s="119"/>
      <c r="NSF39" s="119"/>
      <c r="NSG39" s="119"/>
      <c r="NSH39" s="119"/>
      <c r="NSI39" s="119"/>
      <c r="NSJ39" s="119"/>
      <c r="NSK39" s="119"/>
      <c r="NSL39" s="119"/>
      <c r="NSM39" s="119"/>
      <c r="NSN39" s="119"/>
      <c r="NSO39" s="119"/>
      <c r="NSP39" s="119"/>
      <c r="NSQ39" s="119"/>
      <c r="NSR39" s="119"/>
      <c r="NSS39" s="119"/>
      <c r="NST39" s="119"/>
      <c r="NSU39" s="119"/>
      <c r="NSV39" s="119"/>
      <c r="NSW39" s="119"/>
      <c r="NSX39" s="119"/>
      <c r="NSY39" s="119"/>
      <c r="NSZ39" s="119"/>
      <c r="NTA39" s="119"/>
      <c r="NTB39" s="119"/>
      <c r="NTC39" s="119"/>
      <c r="NTD39" s="119"/>
      <c r="NTE39" s="119"/>
      <c r="NTF39" s="119"/>
      <c r="NTG39" s="119"/>
      <c r="NTH39" s="119"/>
      <c r="NTI39" s="119"/>
      <c r="NTJ39" s="119"/>
      <c r="NTK39" s="119"/>
      <c r="NTL39" s="119"/>
      <c r="NTM39" s="119"/>
      <c r="NTN39" s="119"/>
      <c r="NTO39" s="119"/>
      <c r="NTP39" s="119"/>
      <c r="NTQ39" s="119"/>
      <c r="NTR39" s="119"/>
      <c r="NTS39" s="119"/>
      <c r="NTT39" s="119"/>
      <c r="NTU39" s="119"/>
      <c r="NTV39" s="119"/>
      <c r="NTW39" s="119"/>
      <c r="NTX39" s="119"/>
      <c r="NTY39" s="119"/>
      <c r="NTZ39" s="119"/>
      <c r="NUA39" s="119"/>
      <c r="NUB39" s="119"/>
      <c r="NUC39" s="119"/>
      <c r="NUD39" s="119"/>
      <c r="NUE39" s="119"/>
      <c r="NUF39" s="119"/>
      <c r="NUG39" s="119"/>
      <c r="NUH39" s="119"/>
      <c r="NUI39" s="119"/>
      <c r="NUJ39" s="119"/>
      <c r="NUK39" s="119"/>
      <c r="NUL39" s="119"/>
      <c r="NUM39" s="119"/>
      <c r="NUN39" s="119"/>
      <c r="NUO39" s="119"/>
      <c r="NUP39" s="119"/>
      <c r="NUQ39" s="119"/>
      <c r="NUR39" s="119"/>
      <c r="NUS39" s="119"/>
      <c r="NUT39" s="119"/>
      <c r="NUU39" s="119"/>
      <c r="NUV39" s="119"/>
      <c r="NUW39" s="119"/>
      <c r="NUX39" s="119"/>
      <c r="NUY39" s="119"/>
      <c r="NUZ39" s="119"/>
      <c r="NVA39" s="119"/>
      <c r="NVB39" s="119"/>
      <c r="NVC39" s="119"/>
      <c r="NVD39" s="119"/>
      <c r="NVE39" s="119"/>
      <c r="NVF39" s="119"/>
      <c r="NVG39" s="119"/>
      <c r="NVH39" s="119"/>
      <c r="NVI39" s="119"/>
      <c r="NVJ39" s="119"/>
      <c r="NVK39" s="119"/>
      <c r="NVL39" s="119"/>
      <c r="NVM39" s="119"/>
      <c r="NVN39" s="119"/>
      <c r="NVO39" s="119"/>
      <c r="NVP39" s="119"/>
      <c r="NVQ39" s="119"/>
      <c r="NVR39" s="119"/>
      <c r="NVS39" s="119"/>
      <c r="NVT39" s="119"/>
      <c r="NVU39" s="119"/>
      <c r="NVV39" s="119"/>
      <c r="NVW39" s="119"/>
      <c r="NVX39" s="119"/>
      <c r="NVY39" s="119"/>
      <c r="NVZ39" s="119"/>
      <c r="NWA39" s="119"/>
      <c r="NWB39" s="119"/>
      <c r="NWC39" s="119"/>
      <c r="NWD39" s="119"/>
      <c r="NWE39" s="119"/>
      <c r="NWF39" s="119"/>
      <c r="NWG39" s="119"/>
      <c r="NWH39" s="119"/>
      <c r="NWI39" s="119"/>
      <c r="NWJ39" s="119"/>
      <c r="NWK39" s="119"/>
      <c r="NWL39" s="119"/>
      <c r="NWM39" s="119"/>
      <c r="NWN39" s="119"/>
      <c r="NWO39" s="119"/>
      <c r="NWP39" s="119"/>
      <c r="NWQ39" s="119"/>
      <c r="NWR39" s="119"/>
      <c r="NWS39" s="119"/>
      <c r="NWT39" s="119"/>
      <c r="NWU39" s="119"/>
      <c r="NWV39" s="119"/>
      <c r="NWW39" s="119"/>
      <c r="NWX39" s="119"/>
      <c r="NWY39" s="119"/>
      <c r="NWZ39" s="119"/>
      <c r="NXA39" s="119"/>
      <c r="NXB39" s="119"/>
      <c r="NXC39" s="119"/>
      <c r="NXD39" s="119"/>
      <c r="NXE39" s="119"/>
      <c r="NXF39" s="119"/>
      <c r="NXG39" s="119"/>
      <c r="NXH39" s="119"/>
      <c r="NXI39" s="119"/>
      <c r="NXJ39" s="119"/>
      <c r="NXK39" s="119"/>
      <c r="NXL39" s="119"/>
      <c r="NXM39" s="119"/>
      <c r="NXN39" s="119"/>
      <c r="NXO39" s="119"/>
      <c r="NXP39" s="119"/>
      <c r="NXQ39" s="119"/>
      <c r="NXR39" s="119"/>
      <c r="NXS39" s="119"/>
      <c r="NXT39" s="119"/>
      <c r="NXU39" s="119"/>
      <c r="NXV39" s="119"/>
      <c r="NXW39" s="119"/>
      <c r="NXX39" s="119"/>
      <c r="NXY39" s="119"/>
      <c r="NXZ39" s="119"/>
      <c r="NYA39" s="119"/>
      <c r="NYB39" s="119"/>
      <c r="NYC39" s="119"/>
      <c r="NYD39" s="119"/>
      <c r="NYE39" s="119"/>
      <c r="NYF39" s="119"/>
      <c r="NYG39" s="119"/>
      <c r="NYH39" s="119"/>
      <c r="NYI39" s="119"/>
      <c r="NYJ39" s="119"/>
      <c r="NYK39" s="119"/>
      <c r="NYL39" s="119"/>
      <c r="NYM39" s="119"/>
      <c r="NYN39" s="119"/>
      <c r="NYO39" s="119"/>
      <c r="NYP39" s="119"/>
      <c r="NYQ39" s="119"/>
      <c r="NYR39" s="119"/>
      <c r="NYS39" s="119"/>
      <c r="NYT39" s="119"/>
      <c r="NYU39" s="119"/>
      <c r="NYV39" s="119"/>
      <c r="NYW39" s="119"/>
      <c r="NYX39" s="119"/>
      <c r="NYY39" s="119"/>
      <c r="NYZ39" s="119"/>
      <c r="NZA39" s="119"/>
      <c r="NZB39" s="119"/>
      <c r="NZC39" s="119"/>
      <c r="NZD39" s="119"/>
      <c r="NZE39" s="119"/>
      <c r="NZF39" s="119"/>
      <c r="NZG39" s="119"/>
      <c r="NZH39" s="119"/>
      <c r="NZI39" s="119"/>
      <c r="NZJ39" s="119"/>
      <c r="NZK39" s="119"/>
      <c r="NZL39" s="119"/>
      <c r="NZM39" s="119"/>
      <c r="NZN39" s="119"/>
      <c r="NZO39" s="119"/>
      <c r="NZP39" s="119"/>
      <c r="NZQ39" s="119"/>
      <c r="NZR39" s="119"/>
      <c r="NZS39" s="119"/>
      <c r="NZT39" s="119"/>
      <c r="NZU39" s="119"/>
      <c r="NZV39" s="119"/>
      <c r="NZW39" s="119"/>
      <c r="NZX39" s="119"/>
      <c r="NZY39" s="119"/>
      <c r="NZZ39" s="119"/>
      <c r="OAA39" s="119"/>
      <c r="OAB39" s="119"/>
      <c r="OAC39" s="119"/>
      <c r="OAD39" s="119"/>
      <c r="OAE39" s="119"/>
      <c r="OAF39" s="119"/>
      <c r="OAG39" s="119"/>
      <c r="OAH39" s="119"/>
      <c r="OAI39" s="119"/>
      <c r="OAJ39" s="119"/>
      <c r="OAK39" s="119"/>
      <c r="OAL39" s="119"/>
      <c r="OAM39" s="119"/>
      <c r="OAN39" s="119"/>
      <c r="OAO39" s="119"/>
      <c r="OAP39" s="119"/>
      <c r="OAQ39" s="119"/>
      <c r="OAR39" s="119"/>
      <c r="OAS39" s="119"/>
      <c r="OAT39" s="119"/>
      <c r="OAU39" s="119"/>
      <c r="OAV39" s="119"/>
      <c r="OAW39" s="119"/>
      <c r="OAX39" s="119"/>
      <c r="OAY39" s="119"/>
      <c r="OAZ39" s="119"/>
      <c r="OBA39" s="119"/>
      <c r="OBB39" s="119"/>
      <c r="OBC39" s="119"/>
      <c r="OBD39" s="119"/>
      <c r="OBE39" s="119"/>
      <c r="OBF39" s="119"/>
      <c r="OBG39" s="119"/>
      <c r="OBH39" s="119"/>
      <c r="OBI39" s="119"/>
      <c r="OBJ39" s="119"/>
      <c r="OBK39" s="119"/>
      <c r="OBL39" s="119"/>
      <c r="OBM39" s="119"/>
      <c r="OBN39" s="119"/>
      <c r="OBO39" s="119"/>
      <c r="OBP39" s="119"/>
      <c r="OBQ39" s="119"/>
      <c r="OBR39" s="119"/>
      <c r="OBS39" s="119"/>
      <c r="OBT39" s="119"/>
      <c r="OBU39" s="119"/>
      <c r="OBV39" s="119"/>
      <c r="OBW39" s="119"/>
      <c r="OBX39" s="119"/>
      <c r="OBY39" s="119"/>
      <c r="OBZ39" s="119"/>
      <c r="OCA39" s="119"/>
      <c r="OCB39" s="119"/>
      <c r="OCC39" s="119"/>
      <c r="OCD39" s="119"/>
      <c r="OCE39" s="119"/>
      <c r="OCF39" s="119"/>
      <c r="OCG39" s="119"/>
      <c r="OCH39" s="119"/>
      <c r="OCI39" s="119"/>
      <c r="OCJ39" s="119"/>
      <c r="OCK39" s="119"/>
      <c r="OCL39" s="119"/>
      <c r="OCM39" s="119"/>
      <c r="OCN39" s="119"/>
      <c r="OCO39" s="119"/>
      <c r="OCP39" s="119"/>
      <c r="OCQ39" s="119"/>
      <c r="OCR39" s="119"/>
      <c r="OCS39" s="119"/>
      <c r="OCT39" s="119"/>
      <c r="OCU39" s="119"/>
      <c r="OCV39" s="119"/>
      <c r="OCW39" s="119"/>
      <c r="OCX39" s="119"/>
      <c r="OCY39" s="119"/>
      <c r="OCZ39" s="119"/>
      <c r="ODA39" s="119"/>
      <c r="ODB39" s="119"/>
      <c r="ODC39" s="119"/>
      <c r="ODD39" s="119"/>
      <c r="ODE39" s="119"/>
      <c r="ODF39" s="119"/>
      <c r="ODG39" s="119"/>
      <c r="ODH39" s="119"/>
      <c r="ODI39" s="119"/>
      <c r="ODJ39" s="119"/>
      <c r="ODK39" s="119"/>
      <c r="ODL39" s="119"/>
      <c r="ODM39" s="119"/>
      <c r="ODN39" s="119"/>
      <c r="ODO39" s="119"/>
      <c r="ODP39" s="119"/>
      <c r="ODQ39" s="119"/>
      <c r="ODR39" s="119"/>
      <c r="ODS39" s="119"/>
      <c r="ODT39" s="119"/>
      <c r="ODU39" s="119"/>
      <c r="ODV39" s="119"/>
      <c r="ODW39" s="119"/>
      <c r="ODX39" s="119"/>
      <c r="ODY39" s="119"/>
      <c r="ODZ39" s="119"/>
      <c r="OEA39" s="119"/>
      <c r="OEB39" s="119"/>
      <c r="OEC39" s="119"/>
      <c r="OED39" s="119"/>
      <c r="OEE39" s="119"/>
      <c r="OEF39" s="119"/>
      <c r="OEG39" s="119"/>
      <c r="OEH39" s="119"/>
      <c r="OEI39" s="119"/>
      <c r="OEJ39" s="119"/>
      <c r="OEK39" s="119"/>
      <c r="OEL39" s="119"/>
      <c r="OEM39" s="119"/>
      <c r="OEN39" s="119"/>
      <c r="OEO39" s="119"/>
      <c r="OEP39" s="119"/>
      <c r="OEQ39" s="119"/>
      <c r="OER39" s="119"/>
      <c r="OES39" s="119"/>
      <c r="OET39" s="119"/>
      <c r="OEU39" s="119"/>
      <c r="OEV39" s="119"/>
      <c r="OEW39" s="119"/>
      <c r="OEX39" s="119"/>
      <c r="OEY39" s="119"/>
      <c r="OEZ39" s="119"/>
      <c r="OFA39" s="119"/>
      <c r="OFB39" s="119"/>
      <c r="OFC39" s="119"/>
      <c r="OFD39" s="119"/>
      <c r="OFE39" s="119"/>
      <c r="OFF39" s="119"/>
      <c r="OFG39" s="119"/>
      <c r="OFH39" s="119"/>
      <c r="OFI39" s="119"/>
      <c r="OFJ39" s="119"/>
      <c r="OFK39" s="119"/>
      <c r="OFL39" s="119"/>
      <c r="OFM39" s="119"/>
      <c r="OFN39" s="119"/>
      <c r="OFO39" s="119"/>
      <c r="OFP39" s="119"/>
      <c r="OFQ39" s="119"/>
      <c r="OFR39" s="119"/>
      <c r="OFS39" s="119"/>
      <c r="OFT39" s="119"/>
      <c r="OFU39" s="119"/>
      <c r="OFV39" s="119"/>
      <c r="OFW39" s="119"/>
      <c r="OFX39" s="119"/>
      <c r="OFY39" s="119"/>
      <c r="OFZ39" s="119"/>
      <c r="OGA39" s="119"/>
      <c r="OGB39" s="119"/>
      <c r="OGC39" s="119"/>
      <c r="OGD39" s="119"/>
      <c r="OGE39" s="119"/>
      <c r="OGF39" s="119"/>
      <c r="OGG39" s="119"/>
      <c r="OGH39" s="119"/>
      <c r="OGI39" s="119"/>
      <c r="OGJ39" s="119"/>
      <c r="OGK39" s="119"/>
      <c r="OGL39" s="119"/>
      <c r="OGM39" s="119"/>
      <c r="OGN39" s="119"/>
      <c r="OGO39" s="119"/>
      <c r="OGP39" s="119"/>
      <c r="OGQ39" s="119"/>
      <c r="OGR39" s="119"/>
      <c r="OGS39" s="119"/>
      <c r="OGT39" s="119"/>
      <c r="OGU39" s="119"/>
      <c r="OGV39" s="119"/>
      <c r="OGW39" s="119"/>
      <c r="OGX39" s="119"/>
      <c r="OGY39" s="119"/>
      <c r="OGZ39" s="119"/>
      <c r="OHA39" s="119"/>
      <c r="OHB39" s="119"/>
      <c r="OHC39" s="119"/>
      <c r="OHD39" s="119"/>
      <c r="OHE39" s="119"/>
      <c r="OHF39" s="119"/>
      <c r="OHG39" s="119"/>
      <c r="OHH39" s="119"/>
      <c r="OHI39" s="119"/>
      <c r="OHJ39" s="119"/>
      <c r="OHK39" s="119"/>
      <c r="OHL39" s="119"/>
      <c r="OHM39" s="119"/>
      <c r="OHN39" s="119"/>
      <c r="OHO39" s="119"/>
      <c r="OHP39" s="119"/>
      <c r="OHQ39" s="119"/>
      <c r="OHR39" s="119"/>
      <c r="OHS39" s="119"/>
      <c r="OHT39" s="119"/>
      <c r="OHU39" s="119"/>
      <c r="OHV39" s="119"/>
      <c r="OHW39" s="119"/>
      <c r="OHX39" s="119"/>
      <c r="OHY39" s="119"/>
      <c r="OHZ39" s="119"/>
      <c r="OIA39" s="119"/>
      <c r="OIB39" s="119"/>
      <c r="OIC39" s="119"/>
      <c r="OID39" s="119"/>
      <c r="OIE39" s="119"/>
      <c r="OIF39" s="119"/>
      <c r="OIG39" s="119"/>
      <c r="OIH39" s="119"/>
      <c r="OII39" s="119"/>
      <c r="OIJ39" s="119"/>
      <c r="OIK39" s="119"/>
      <c r="OIL39" s="119"/>
      <c r="OIM39" s="119"/>
      <c r="OIN39" s="119"/>
      <c r="OIO39" s="119"/>
      <c r="OIP39" s="119"/>
      <c r="OIQ39" s="119"/>
      <c r="OIR39" s="119"/>
      <c r="OIS39" s="119"/>
      <c r="OIT39" s="119"/>
      <c r="OIU39" s="119"/>
      <c r="OIV39" s="119"/>
      <c r="OIW39" s="119"/>
      <c r="OIX39" s="119"/>
      <c r="OIY39" s="119"/>
      <c r="OIZ39" s="119"/>
      <c r="OJA39" s="119"/>
      <c r="OJB39" s="119"/>
      <c r="OJC39" s="119"/>
      <c r="OJD39" s="119"/>
      <c r="OJE39" s="119"/>
      <c r="OJF39" s="119"/>
      <c r="OJG39" s="119"/>
      <c r="OJH39" s="119"/>
      <c r="OJI39" s="119"/>
      <c r="OJJ39" s="119"/>
      <c r="OJK39" s="119"/>
      <c r="OJL39" s="119"/>
      <c r="OJM39" s="119"/>
      <c r="OJN39" s="119"/>
      <c r="OJO39" s="119"/>
      <c r="OJP39" s="119"/>
      <c r="OJQ39" s="119"/>
      <c r="OJR39" s="119"/>
      <c r="OJS39" s="119"/>
      <c r="OJT39" s="119"/>
      <c r="OJU39" s="119"/>
      <c r="OJV39" s="119"/>
      <c r="OJW39" s="119"/>
      <c r="OJX39" s="119"/>
      <c r="OJY39" s="119"/>
      <c r="OJZ39" s="119"/>
      <c r="OKA39" s="119"/>
      <c r="OKB39" s="119"/>
      <c r="OKC39" s="119"/>
      <c r="OKD39" s="119"/>
      <c r="OKE39" s="119"/>
      <c r="OKF39" s="119"/>
      <c r="OKG39" s="119"/>
      <c r="OKH39" s="119"/>
      <c r="OKI39" s="119"/>
      <c r="OKJ39" s="119"/>
      <c r="OKK39" s="119"/>
      <c r="OKL39" s="119"/>
      <c r="OKM39" s="119"/>
      <c r="OKN39" s="119"/>
      <c r="OKO39" s="119"/>
      <c r="OKP39" s="119"/>
      <c r="OKQ39" s="119"/>
      <c r="OKR39" s="119"/>
      <c r="OKS39" s="119"/>
      <c r="OKT39" s="119"/>
      <c r="OKU39" s="119"/>
      <c r="OKV39" s="119"/>
      <c r="OKW39" s="119"/>
      <c r="OKX39" s="119"/>
      <c r="OKY39" s="119"/>
      <c r="OKZ39" s="119"/>
      <c r="OLA39" s="119"/>
      <c r="OLB39" s="119"/>
      <c r="OLC39" s="119"/>
      <c r="OLD39" s="119"/>
      <c r="OLE39" s="119"/>
      <c r="OLF39" s="119"/>
      <c r="OLG39" s="119"/>
      <c r="OLH39" s="119"/>
      <c r="OLI39" s="119"/>
      <c r="OLJ39" s="119"/>
      <c r="OLK39" s="119"/>
      <c r="OLL39" s="119"/>
      <c r="OLM39" s="119"/>
      <c r="OLN39" s="119"/>
      <c r="OLO39" s="119"/>
      <c r="OLP39" s="119"/>
      <c r="OLQ39" s="119"/>
      <c r="OLR39" s="119"/>
      <c r="OLS39" s="119"/>
      <c r="OLT39" s="119"/>
      <c r="OLU39" s="119"/>
      <c r="OLV39" s="119"/>
      <c r="OLW39" s="119"/>
      <c r="OLX39" s="119"/>
      <c r="OLY39" s="119"/>
      <c r="OLZ39" s="119"/>
      <c r="OMA39" s="119"/>
      <c r="OMB39" s="119"/>
      <c r="OMC39" s="119"/>
      <c r="OMD39" s="119"/>
      <c r="OME39" s="119"/>
      <c r="OMF39" s="119"/>
      <c r="OMG39" s="119"/>
      <c r="OMH39" s="119"/>
      <c r="OMI39" s="119"/>
      <c r="OMJ39" s="119"/>
      <c r="OMK39" s="119"/>
      <c r="OML39" s="119"/>
      <c r="OMM39" s="119"/>
      <c r="OMN39" s="119"/>
      <c r="OMO39" s="119"/>
      <c r="OMP39" s="119"/>
      <c r="OMQ39" s="119"/>
      <c r="OMR39" s="119"/>
      <c r="OMS39" s="119"/>
      <c r="OMT39" s="119"/>
      <c r="OMU39" s="119"/>
      <c r="OMV39" s="119"/>
      <c r="OMW39" s="119"/>
      <c r="OMX39" s="119"/>
      <c r="OMY39" s="119"/>
      <c r="OMZ39" s="119"/>
      <c r="ONA39" s="119"/>
      <c r="ONB39" s="119"/>
      <c r="ONC39" s="119"/>
      <c r="OND39" s="119"/>
      <c r="ONE39" s="119"/>
      <c r="ONF39" s="119"/>
      <c r="ONG39" s="119"/>
      <c r="ONH39" s="119"/>
      <c r="ONI39" s="119"/>
      <c r="ONJ39" s="119"/>
      <c r="ONK39" s="119"/>
      <c r="ONL39" s="119"/>
      <c r="ONM39" s="119"/>
      <c r="ONN39" s="119"/>
      <c r="ONO39" s="119"/>
      <c r="ONP39" s="119"/>
      <c r="ONQ39" s="119"/>
      <c r="ONR39" s="119"/>
      <c r="ONS39" s="119"/>
      <c r="ONT39" s="119"/>
      <c r="ONU39" s="119"/>
      <c r="ONV39" s="119"/>
      <c r="ONW39" s="119"/>
      <c r="ONX39" s="119"/>
      <c r="ONY39" s="119"/>
      <c r="ONZ39" s="119"/>
      <c r="OOA39" s="119"/>
      <c r="OOB39" s="119"/>
      <c r="OOC39" s="119"/>
      <c r="OOD39" s="119"/>
      <c r="OOE39" s="119"/>
      <c r="OOF39" s="119"/>
      <c r="OOG39" s="119"/>
      <c r="OOH39" s="119"/>
      <c r="OOI39" s="119"/>
      <c r="OOJ39" s="119"/>
      <c r="OOK39" s="119"/>
      <c r="OOL39" s="119"/>
      <c r="OOM39" s="119"/>
      <c r="OON39" s="119"/>
      <c r="OOO39" s="119"/>
      <c r="OOP39" s="119"/>
      <c r="OOQ39" s="119"/>
      <c r="OOR39" s="119"/>
      <c r="OOS39" s="119"/>
      <c r="OOT39" s="119"/>
      <c r="OOU39" s="119"/>
      <c r="OOV39" s="119"/>
      <c r="OOW39" s="119"/>
      <c r="OOX39" s="119"/>
      <c r="OOY39" s="119"/>
      <c r="OOZ39" s="119"/>
      <c r="OPA39" s="119"/>
      <c r="OPB39" s="119"/>
      <c r="OPC39" s="119"/>
      <c r="OPD39" s="119"/>
      <c r="OPE39" s="119"/>
      <c r="OPF39" s="119"/>
      <c r="OPG39" s="119"/>
      <c r="OPH39" s="119"/>
      <c r="OPI39" s="119"/>
      <c r="OPJ39" s="119"/>
      <c r="OPK39" s="119"/>
      <c r="OPL39" s="119"/>
      <c r="OPM39" s="119"/>
      <c r="OPN39" s="119"/>
      <c r="OPO39" s="119"/>
      <c r="OPP39" s="119"/>
      <c r="OPQ39" s="119"/>
      <c r="OPR39" s="119"/>
      <c r="OPS39" s="119"/>
      <c r="OPT39" s="119"/>
      <c r="OPU39" s="119"/>
      <c r="OPV39" s="119"/>
      <c r="OPW39" s="119"/>
      <c r="OPX39" s="119"/>
      <c r="OPY39" s="119"/>
      <c r="OPZ39" s="119"/>
      <c r="OQA39" s="119"/>
      <c r="OQB39" s="119"/>
      <c r="OQC39" s="119"/>
      <c r="OQD39" s="119"/>
      <c r="OQE39" s="119"/>
      <c r="OQF39" s="119"/>
      <c r="OQG39" s="119"/>
      <c r="OQH39" s="119"/>
      <c r="OQI39" s="119"/>
      <c r="OQJ39" s="119"/>
      <c r="OQK39" s="119"/>
      <c r="OQL39" s="119"/>
      <c r="OQM39" s="119"/>
      <c r="OQN39" s="119"/>
      <c r="OQO39" s="119"/>
      <c r="OQP39" s="119"/>
      <c r="OQQ39" s="119"/>
      <c r="OQR39" s="119"/>
      <c r="OQS39" s="119"/>
      <c r="OQT39" s="119"/>
      <c r="OQU39" s="119"/>
      <c r="OQV39" s="119"/>
      <c r="OQW39" s="119"/>
      <c r="OQX39" s="119"/>
      <c r="OQY39" s="119"/>
      <c r="OQZ39" s="119"/>
      <c r="ORA39" s="119"/>
      <c r="ORB39" s="119"/>
      <c r="ORC39" s="119"/>
      <c r="ORD39" s="119"/>
      <c r="ORE39" s="119"/>
      <c r="ORF39" s="119"/>
      <c r="ORG39" s="119"/>
      <c r="ORH39" s="119"/>
      <c r="ORI39" s="119"/>
      <c r="ORJ39" s="119"/>
      <c r="ORK39" s="119"/>
      <c r="ORL39" s="119"/>
      <c r="ORM39" s="119"/>
      <c r="ORN39" s="119"/>
      <c r="ORO39" s="119"/>
      <c r="ORP39" s="119"/>
      <c r="ORQ39" s="119"/>
      <c r="ORR39" s="119"/>
      <c r="ORS39" s="119"/>
      <c r="ORT39" s="119"/>
      <c r="ORU39" s="119"/>
      <c r="ORV39" s="119"/>
      <c r="ORW39" s="119"/>
      <c r="ORX39" s="119"/>
      <c r="ORY39" s="119"/>
      <c r="ORZ39" s="119"/>
      <c r="OSA39" s="119"/>
      <c r="OSB39" s="119"/>
      <c r="OSC39" s="119"/>
      <c r="OSD39" s="119"/>
      <c r="OSE39" s="119"/>
      <c r="OSF39" s="119"/>
      <c r="OSG39" s="119"/>
      <c r="OSH39" s="119"/>
      <c r="OSI39" s="119"/>
      <c r="OSJ39" s="119"/>
      <c r="OSK39" s="119"/>
      <c r="OSL39" s="119"/>
      <c r="OSM39" s="119"/>
      <c r="OSN39" s="119"/>
      <c r="OSO39" s="119"/>
      <c r="OSP39" s="119"/>
      <c r="OSQ39" s="119"/>
      <c r="OSR39" s="119"/>
      <c r="OSS39" s="119"/>
      <c r="OST39" s="119"/>
      <c r="OSU39" s="119"/>
      <c r="OSV39" s="119"/>
      <c r="OSW39" s="119"/>
      <c r="OSX39" s="119"/>
      <c r="OSY39" s="119"/>
      <c r="OSZ39" s="119"/>
      <c r="OTA39" s="119"/>
      <c r="OTB39" s="119"/>
      <c r="OTC39" s="119"/>
      <c r="OTD39" s="119"/>
      <c r="OTE39" s="119"/>
      <c r="OTF39" s="119"/>
      <c r="OTG39" s="119"/>
      <c r="OTH39" s="119"/>
      <c r="OTI39" s="119"/>
      <c r="OTJ39" s="119"/>
      <c r="OTK39" s="119"/>
      <c r="OTL39" s="119"/>
      <c r="OTM39" s="119"/>
      <c r="OTN39" s="119"/>
      <c r="OTO39" s="119"/>
      <c r="OTP39" s="119"/>
      <c r="OTQ39" s="119"/>
      <c r="OTR39" s="119"/>
      <c r="OTS39" s="119"/>
      <c r="OTT39" s="119"/>
      <c r="OTU39" s="119"/>
      <c r="OTV39" s="119"/>
      <c r="OTW39" s="119"/>
      <c r="OTX39" s="119"/>
      <c r="OTY39" s="119"/>
      <c r="OTZ39" s="119"/>
      <c r="OUA39" s="119"/>
      <c r="OUB39" s="119"/>
      <c r="OUC39" s="119"/>
      <c r="OUD39" s="119"/>
      <c r="OUE39" s="119"/>
      <c r="OUF39" s="119"/>
      <c r="OUG39" s="119"/>
      <c r="OUH39" s="119"/>
      <c r="OUI39" s="119"/>
      <c r="OUJ39" s="119"/>
      <c r="OUK39" s="119"/>
      <c r="OUL39" s="119"/>
      <c r="OUM39" s="119"/>
      <c r="OUN39" s="119"/>
      <c r="OUO39" s="119"/>
      <c r="OUP39" s="119"/>
      <c r="OUQ39" s="119"/>
      <c r="OUR39" s="119"/>
      <c r="OUS39" s="119"/>
      <c r="OUT39" s="119"/>
      <c r="OUU39" s="119"/>
      <c r="OUV39" s="119"/>
      <c r="OUW39" s="119"/>
      <c r="OUX39" s="119"/>
      <c r="OUY39" s="119"/>
      <c r="OUZ39" s="119"/>
      <c r="OVA39" s="119"/>
      <c r="OVB39" s="119"/>
      <c r="OVC39" s="119"/>
      <c r="OVD39" s="119"/>
      <c r="OVE39" s="119"/>
      <c r="OVF39" s="119"/>
      <c r="OVG39" s="119"/>
      <c r="OVH39" s="119"/>
      <c r="OVI39" s="119"/>
      <c r="OVJ39" s="119"/>
      <c r="OVK39" s="119"/>
      <c r="OVL39" s="119"/>
      <c r="OVM39" s="119"/>
      <c r="OVN39" s="119"/>
      <c r="OVO39" s="119"/>
      <c r="OVP39" s="119"/>
      <c r="OVQ39" s="119"/>
      <c r="OVR39" s="119"/>
      <c r="OVS39" s="119"/>
      <c r="OVT39" s="119"/>
      <c r="OVU39" s="119"/>
      <c r="OVV39" s="119"/>
      <c r="OVW39" s="119"/>
      <c r="OVX39" s="119"/>
      <c r="OVY39" s="119"/>
      <c r="OVZ39" s="119"/>
      <c r="OWA39" s="119"/>
      <c r="OWB39" s="119"/>
      <c r="OWC39" s="119"/>
      <c r="OWD39" s="119"/>
      <c r="OWE39" s="119"/>
      <c r="OWF39" s="119"/>
      <c r="OWG39" s="119"/>
      <c r="OWH39" s="119"/>
      <c r="OWI39" s="119"/>
      <c r="OWJ39" s="119"/>
      <c r="OWK39" s="119"/>
      <c r="OWL39" s="119"/>
      <c r="OWM39" s="119"/>
      <c r="OWN39" s="119"/>
      <c r="OWO39" s="119"/>
      <c r="OWP39" s="119"/>
      <c r="OWQ39" s="119"/>
      <c r="OWR39" s="119"/>
      <c r="OWS39" s="119"/>
      <c r="OWT39" s="119"/>
      <c r="OWU39" s="119"/>
      <c r="OWV39" s="119"/>
      <c r="OWW39" s="119"/>
      <c r="OWX39" s="119"/>
      <c r="OWY39" s="119"/>
      <c r="OWZ39" s="119"/>
      <c r="OXA39" s="119"/>
      <c r="OXB39" s="119"/>
      <c r="OXC39" s="119"/>
      <c r="OXD39" s="119"/>
      <c r="OXE39" s="119"/>
      <c r="OXF39" s="119"/>
      <c r="OXG39" s="119"/>
      <c r="OXH39" s="119"/>
      <c r="OXI39" s="119"/>
      <c r="OXJ39" s="119"/>
      <c r="OXK39" s="119"/>
      <c r="OXL39" s="119"/>
      <c r="OXM39" s="119"/>
      <c r="OXN39" s="119"/>
      <c r="OXO39" s="119"/>
      <c r="OXP39" s="119"/>
      <c r="OXQ39" s="119"/>
      <c r="OXR39" s="119"/>
      <c r="OXS39" s="119"/>
      <c r="OXT39" s="119"/>
      <c r="OXU39" s="119"/>
      <c r="OXV39" s="119"/>
      <c r="OXW39" s="119"/>
      <c r="OXX39" s="119"/>
      <c r="OXY39" s="119"/>
      <c r="OXZ39" s="119"/>
      <c r="OYA39" s="119"/>
      <c r="OYB39" s="119"/>
      <c r="OYC39" s="119"/>
      <c r="OYD39" s="119"/>
      <c r="OYE39" s="119"/>
      <c r="OYF39" s="119"/>
      <c r="OYG39" s="119"/>
      <c r="OYH39" s="119"/>
      <c r="OYI39" s="119"/>
      <c r="OYJ39" s="119"/>
      <c r="OYK39" s="119"/>
      <c r="OYL39" s="119"/>
      <c r="OYM39" s="119"/>
      <c r="OYN39" s="119"/>
      <c r="OYO39" s="119"/>
      <c r="OYP39" s="119"/>
      <c r="OYQ39" s="119"/>
      <c r="OYR39" s="119"/>
      <c r="OYS39" s="119"/>
      <c r="OYT39" s="119"/>
      <c r="OYU39" s="119"/>
      <c r="OYV39" s="119"/>
      <c r="OYW39" s="119"/>
      <c r="OYX39" s="119"/>
      <c r="OYY39" s="119"/>
      <c r="OYZ39" s="119"/>
      <c r="OZA39" s="119"/>
      <c r="OZB39" s="119"/>
      <c r="OZC39" s="119"/>
      <c r="OZD39" s="119"/>
      <c r="OZE39" s="119"/>
      <c r="OZF39" s="119"/>
      <c r="OZG39" s="119"/>
      <c r="OZH39" s="119"/>
      <c r="OZI39" s="119"/>
      <c r="OZJ39" s="119"/>
      <c r="OZK39" s="119"/>
      <c r="OZL39" s="119"/>
      <c r="OZM39" s="119"/>
      <c r="OZN39" s="119"/>
      <c r="OZO39" s="119"/>
      <c r="OZP39" s="119"/>
      <c r="OZQ39" s="119"/>
      <c r="OZR39" s="119"/>
      <c r="OZS39" s="119"/>
      <c r="OZT39" s="119"/>
      <c r="OZU39" s="119"/>
      <c r="OZV39" s="119"/>
      <c r="OZW39" s="119"/>
      <c r="OZX39" s="119"/>
      <c r="OZY39" s="119"/>
      <c r="OZZ39" s="119"/>
      <c r="PAA39" s="119"/>
      <c r="PAB39" s="119"/>
      <c r="PAC39" s="119"/>
      <c r="PAD39" s="119"/>
      <c r="PAE39" s="119"/>
      <c r="PAF39" s="119"/>
      <c r="PAG39" s="119"/>
      <c r="PAH39" s="119"/>
      <c r="PAI39" s="119"/>
      <c r="PAJ39" s="119"/>
      <c r="PAK39" s="119"/>
      <c r="PAL39" s="119"/>
      <c r="PAM39" s="119"/>
      <c r="PAN39" s="119"/>
      <c r="PAO39" s="119"/>
      <c r="PAP39" s="119"/>
      <c r="PAQ39" s="119"/>
      <c r="PAR39" s="119"/>
      <c r="PAS39" s="119"/>
      <c r="PAT39" s="119"/>
      <c r="PAU39" s="119"/>
      <c r="PAV39" s="119"/>
      <c r="PAW39" s="119"/>
      <c r="PAX39" s="119"/>
      <c r="PAY39" s="119"/>
      <c r="PAZ39" s="119"/>
      <c r="PBA39" s="119"/>
      <c r="PBB39" s="119"/>
      <c r="PBC39" s="119"/>
      <c r="PBD39" s="119"/>
      <c r="PBE39" s="119"/>
      <c r="PBF39" s="119"/>
      <c r="PBG39" s="119"/>
      <c r="PBH39" s="119"/>
      <c r="PBI39" s="119"/>
      <c r="PBJ39" s="119"/>
      <c r="PBK39" s="119"/>
      <c r="PBL39" s="119"/>
      <c r="PBM39" s="119"/>
      <c r="PBN39" s="119"/>
      <c r="PBO39" s="119"/>
      <c r="PBP39" s="119"/>
      <c r="PBQ39" s="119"/>
      <c r="PBR39" s="119"/>
      <c r="PBS39" s="119"/>
      <c r="PBT39" s="119"/>
      <c r="PBU39" s="119"/>
      <c r="PBV39" s="119"/>
      <c r="PBW39" s="119"/>
      <c r="PBX39" s="119"/>
      <c r="PBY39" s="119"/>
      <c r="PBZ39" s="119"/>
      <c r="PCA39" s="119"/>
      <c r="PCB39" s="119"/>
      <c r="PCC39" s="119"/>
      <c r="PCD39" s="119"/>
      <c r="PCE39" s="119"/>
      <c r="PCF39" s="119"/>
      <c r="PCG39" s="119"/>
      <c r="PCH39" s="119"/>
      <c r="PCI39" s="119"/>
      <c r="PCJ39" s="119"/>
      <c r="PCK39" s="119"/>
      <c r="PCL39" s="119"/>
      <c r="PCM39" s="119"/>
      <c r="PCN39" s="119"/>
      <c r="PCO39" s="119"/>
      <c r="PCP39" s="119"/>
      <c r="PCQ39" s="119"/>
      <c r="PCR39" s="119"/>
      <c r="PCS39" s="119"/>
      <c r="PCT39" s="119"/>
      <c r="PCU39" s="119"/>
      <c r="PCV39" s="119"/>
      <c r="PCW39" s="119"/>
      <c r="PCX39" s="119"/>
      <c r="PCY39" s="119"/>
      <c r="PCZ39" s="119"/>
      <c r="PDA39" s="119"/>
      <c r="PDB39" s="119"/>
      <c r="PDC39" s="119"/>
      <c r="PDD39" s="119"/>
      <c r="PDE39" s="119"/>
      <c r="PDF39" s="119"/>
      <c r="PDG39" s="119"/>
      <c r="PDH39" s="119"/>
      <c r="PDI39" s="119"/>
      <c r="PDJ39" s="119"/>
      <c r="PDK39" s="119"/>
      <c r="PDL39" s="119"/>
      <c r="PDM39" s="119"/>
      <c r="PDN39" s="119"/>
      <c r="PDO39" s="119"/>
      <c r="PDP39" s="119"/>
      <c r="PDQ39" s="119"/>
      <c r="PDR39" s="119"/>
      <c r="PDS39" s="119"/>
      <c r="PDT39" s="119"/>
      <c r="PDU39" s="119"/>
      <c r="PDV39" s="119"/>
      <c r="PDW39" s="119"/>
      <c r="PDX39" s="119"/>
      <c r="PDY39" s="119"/>
      <c r="PDZ39" s="119"/>
      <c r="PEA39" s="119"/>
      <c r="PEB39" s="119"/>
      <c r="PEC39" s="119"/>
      <c r="PED39" s="119"/>
      <c r="PEE39" s="119"/>
      <c r="PEF39" s="119"/>
      <c r="PEG39" s="119"/>
      <c r="PEH39" s="119"/>
      <c r="PEI39" s="119"/>
      <c r="PEJ39" s="119"/>
      <c r="PEK39" s="119"/>
      <c r="PEL39" s="119"/>
      <c r="PEM39" s="119"/>
      <c r="PEN39" s="119"/>
      <c r="PEO39" s="119"/>
      <c r="PEP39" s="119"/>
      <c r="PEQ39" s="119"/>
      <c r="PER39" s="119"/>
      <c r="PES39" s="119"/>
      <c r="PET39" s="119"/>
      <c r="PEU39" s="119"/>
      <c r="PEV39" s="119"/>
      <c r="PEW39" s="119"/>
      <c r="PEX39" s="119"/>
      <c r="PEY39" s="119"/>
      <c r="PEZ39" s="119"/>
      <c r="PFA39" s="119"/>
      <c r="PFB39" s="119"/>
      <c r="PFC39" s="119"/>
      <c r="PFD39" s="119"/>
      <c r="PFE39" s="119"/>
      <c r="PFF39" s="119"/>
      <c r="PFG39" s="119"/>
      <c r="PFH39" s="119"/>
      <c r="PFI39" s="119"/>
      <c r="PFJ39" s="119"/>
      <c r="PFK39" s="119"/>
      <c r="PFL39" s="119"/>
      <c r="PFM39" s="119"/>
      <c r="PFN39" s="119"/>
      <c r="PFO39" s="119"/>
      <c r="PFP39" s="119"/>
      <c r="PFQ39" s="119"/>
      <c r="PFR39" s="119"/>
      <c r="PFS39" s="119"/>
      <c r="PFT39" s="119"/>
      <c r="PFU39" s="119"/>
      <c r="PFV39" s="119"/>
      <c r="PFW39" s="119"/>
      <c r="PFX39" s="119"/>
      <c r="PFY39" s="119"/>
      <c r="PFZ39" s="119"/>
      <c r="PGA39" s="119"/>
      <c r="PGB39" s="119"/>
      <c r="PGC39" s="119"/>
      <c r="PGD39" s="119"/>
      <c r="PGE39" s="119"/>
      <c r="PGF39" s="119"/>
      <c r="PGG39" s="119"/>
      <c r="PGH39" s="119"/>
      <c r="PGI39" s="119"/>
      <c r="PGJ39" s="119"/>
      <c r="PGK39" s="119"/>
      <c r="PGL39" s="119"/>
      <c r="PGM39" s="119"/>
      <c r="PGN39" s="119"/>
      <c r="PGO39" s="119"/>
      <c r="PGP39" s="119"/>
      <c r="PGQ39" s="119"/>
      <c r="PGR39" s="119"/>
      <c r="PGS39" s="119"/>
      <c r="PGT39" s="119"/>
      <c r="PGU39" s="119"/>
      <c r="PGV39" s="119"/>
      <c r="PGW39" s="119"/>
      <c r="PGX39" s="119"/>
      <c r="PGY39" s="119"/>
      <c r="PGZ39" s="119"/>
      <c r="PHA39" s="119"/>
      <c r="PHB39" s="119"/>
      <c r="PHC39" s="119"/>
      <c r="PHD39" s="119"/>
      <c r="PHE39" s="119"/>
      <c r="PHF39" s="119"/>
      <c r="PHG39" s="119"/>
      <c r="PHH39" s="119"/>
      <c r="PHI39" s="119"/>
      <c r="PHJ39" s="119"/>
      <c r="PHK39" s="119"/>
      <c r="PHL39" s="119"/>
      <c r="PHM39" s="119"/>
      <c r="PHN39" s="119"/>
      <c r="PHO39" s="119"/>
      <c r="PHP39" s="119"/>
      <c r="PHQ39" s="119"/>
      <c r="PHR39" s="119"/>
      <c r="PHS39" s="119"/>
      <c r="PHT39" s="119"/>
      <c r="PHU39" s="119"/>
      <c r="PHV39" s="119"/>
      <c r="PHW39" s="119"/>
      <c r="PHX39" s="119"/>
      <c r="PHY39" s="119"/>
      <c r="PHZ39" s="119"/>
      <c r="PIA39" s="119"/>
      <c r="PIB39" s="119"/>
      <c r="PIC39" s="119"/>
      <c r="PID39" s="119"/>
      <c r="PIE39" s="119"/>
      <c r="PIF39" s="119"/>
      <c r="PIG39" s="119"/>
      <c r="PIH39" s="119"/>
      <c r="PII39" s="119"/>
      <c r="PIJ39" s="119"/>
      <c r="PIK39" s="119"/>
      <c r="PIL39" s="119"/>
      <c r="PIM39" s="119"/>
      <c r="PIN39" s="119"/>
      <c r="PIO39" s="119"/>
      <c r="PIP39" s="119"/>
      <c r="PIQ39" s="119"/>
      <c r="PIR39" s="119"/>
      <c r="PIS39" s="119"/>
      <c r="PIT39" s="119"/>
      <c r="PIU39" s="119"/>
      <c r="PIV39" s="119"/>
      <c r="PIW39" s="119"/>
      <c r="PIX39" s="119"/>
      <c r="PIY39" s="119"/>
      <c r="PIZ39" s="119"/>
      <c r="PJA39" s="119"/>
      <c r="PJB39" s="119"/>
      <c r="PJC39" s="119"/>
      <c r="PJD39" s="119"/>
      <c r="PJE39" s="119"/>
      <c r="PJF39" s="119"/>
      <c r="PJG39" s="119"/>
      <c r="PJH39" s="119"/>
      <c r="PJI39" s="119"/>
      <c r="PJJ39" s="119"/>
      <c r="PJK39" s="119"/>
      <c r="PJL39" s="119"/>
      <c r="PJM39" s="119"/>
      <c r="PJN39" s="119"/>
      <c r="PJO39" s="119"/>
      <c r="PJP39" s="119"/>
      <c r="PJQ39" s="119"/>
      <c r="PJR39" s="119"/>
      <c r="PJS39" s="119"/>
      <c r="PJT39" s="119"/>
      <c r="PJU39" s="119"/>
      <c r="PJV39" s="119"/>
      <c r="PJW39" s="119"/>
      <c r="PJX39" s="119"/>
      <c r="PJY39" s="119"/>
      <c r="PJZ39" s="119"/>
      <c r="PKA39" s="119"/>
      <c r="PKB39" s="119"/>
      <c r="PKC39" s="119"/>
      <c r="PKD39" s="119"/>
      <c r="PKE39" s="119"/>
      <c r="PKF39" s="119"/>
      <c r="PKG39" s="119"/>
      <c r="PKH39" s="119"/>
      <c r="PKI39" s="119"/>
      <c r="PKJ39" s="119"/>
      <c r="PKK39" s="119"/>
      <c r="PKL39" s="119"/>
      <c r="PKM39" s="119"/>
      <c r="PKN39" s="119"/>
      <c r="PKO39" s="119"/>
      <c r="PKP39" s="119"/>
      <c r="PKQ39" s="119"/>
      <c r="PKR39" s="119"/>
      <c r="PKS39" s="119"/>
      <c r="PKT39" s="119"/>
      <c r="PKU39" s="119"/>
      <c r="PKV39" s="119"/>
      <c r="PKW39" s="119"/>
      <c r="PKX39" s="119"/>
      <c r="PKY39" s="119"/>
      <c r="PKZ39" s="119"/>
      <c r="PLA39" s="119"/>
      <c r="PLB39" s="119"/>
      <c r="PLC39" s="119"/>
      <c r="PLD39" s="119"/>
      <c r="PLE39" s="119"/>
      <c r="PLF39" s="119"/>
      <c r="PLG39" s="119"/>
      <c r="PLH39" s="119"/>
      <c r="PLI39" s="119"/>
      <c r="PLJ39" s="119"/>
      <c r="PLK39" s="119"/>
      <c r="PLL39" s="119"/>
      <c r="PLM39" s="119"/>
      <c r="PLN39" s="119"/>
      <c r="PLO39" s="119"/>
      <c r="PLP39" s="119"/>
      <c r="PLQ39" s="119"/>
      <c r="PLR39" s="119"/>
      <c r="PLS39" s="119"/>
      <c r="PLT39" s="119"/>
      <c r="PLU39" s="119"/>
      <c r="PLV39" s="119"/>
      <c r="PLW39" s="119"/>
      <c r="PLX39" s="119"/>
      <c r="PLY39" s="119"/>
      <c r="PLZ39" s="119"/>
      <c r="PMA39" s="119"/>
      <c r="PMB39" s="119"/>
      <c r="PMC39" s="119"/>
      <c r="PMD39" s="119"/>
      <c r="PME39" s="119"/>
      <c r="PMF39" s="119"/>
      <c r="PMG39" s="119"/>
      <c r="PMH39" s="119"/>
      <c r="PMI39" s="119"/>
      <c r="PMJ39" s="119"/>
      <c r="PMK39" s="119"/>
      <c r="PML39" s="119"/>
      <c r="PMM39" s="119"/>
      <c r="PMN39" s="119"/>
      <c r="PMO39" s="119"/>
      <c r="PMP39" s="119"/>
      <c r="PMQ39" s="119"/>
      <c r="PMR39" s="119"/>
      <c r="PMS39" s="119"/>
      <c r="PMT39" s="119"/>
      <c r="PMU39" s="119"/>
      <c r="PMV39" s="119"/>
      <c r="PMW39" s="119"/>
      <c r="PMX39" s="119"/>
      <c r="PMY39" s="119"/>
      <c r="PMZ39" s="119"/>
      <c r="PNA39" s="119"/>
      <c r="PNB39" s="119"/>
      <c r="PNC39" s="119"/>
      <c r="PND39" s="119"/>
      <c r="PNE39" s="119"/>
      <c r="PNF39" s="119"/>
      <c r="PNG39" s="119"/>
      <c r="PNH39" s="119"/>
      <c r="PNI39" s="119"/>
      <c r="PNJ39" s="119"/>
      <c r="PNK39" s="119"/>
      <c r="PNL39" s="119"/>
      <c r="PNM39" s="119"/>
      <c r="PNN39" s="119"/>
      <c r="PNO39" s="119"/>
      <c r="PNP39" s="119"/>
      <c r="PNQ39" s="119"/>
      <c r="PNR39" s="119"/>
      <c r="PNS39" s="119"/>
      <c r="PNT39" s="119"/>
      <c r="PNU39" s="119"/>
      <c r="PNV39" s="119"/>
      <c r="PNW39" s="119"/>
      <c r="PNX39" s="119"/>
      <c r="PNY39" s="119"/>
      <c r="PNZ39" s="119"/>
      <c r="POA39" s="119"/>
      <c r="POB39" s="119"/>
      <c r="POC39" s="119"/>
      <c r="POD39" s="119"/>
      <c r="POE39" s="119"/>
      <c r="POF39" s="119"/>
      <c r="POG39" s="119"/>
      <c r="POH39" s="119"/>
      <c r="POI39" s="119"/>
      <c r="POJ39" s="119"/>
      <c r="POK39" s="119"/>
      <c r="POL39" s="119"/>
      <c r="POM39" s="119"/>
      <c r="PON39" s="119"/>
      <c r="POO39" s="119"/>
      <c r="POP39" s="119"/>
      <c r="POQ39" s="119"/>
      <c r="POR39" s="119"/>
      <c r="POS39" s="119"/>
      <c r="POT39" s="119"/>
      <c r="POU39" s="119"/>
      <c r="POV39" s="119"/>
      <c r="POW39" s="119"/>
      <c r="POX39" s="119"/>
      <c r="POY39" s="119"/>
      <c r="POZ39" s="119"/>
      <c r="PPA39" s="119"/>
      <c r="PPB39" s="119"/>
      <c r="PPC39" s="119"/>
      <c r="PPD39" s="119"/>
      <c r="PPE39" s="119"/>
      <c r="PPF39" s="119"/>
      <c r="PPG39" s="119"/>
      <c r="PPH39" s="119"/>
      <c r="PPI39" s="119"/>
      <c r="PPJ39" s="119"/>
      <c r="PPK39" s="119"/>
      <c r="PPL39" s="119"/>
      <c r="PPM39" s="119"/>
      <c r="PPN39" s="119"/>
      <c r="PPO39" s="119"/>
      <c r="PPP39" s="119"/>
      <c r="PPQ39" s="119"/>
      <c r="PPR39" s="119"/>
      <c r="PPS39" s="119"/>
      <c r="PPT39" s="119"/>
      <c r="PPU39" s="119"/>
      <c r="PPV39" s="119"/>
      <c r="PPW39" s="119"/>
      <c r="PPX39" s="119"/>
      <c r="PPY39" s="119"/>
      <c r="PPZ39" s="119"/>
      <c r="PQA39" s="119"/>
      <c r="PQB39" s="119"/>
      <c r="PQC39" s="119"/>
      <c r="PQD39" s="119"/>
      <c r="PQE39" s="119"/>
      <c r="PQF39" s="119"/>
      <c r="PQG39" s="119"/>
      <c r="PQH39" s="119"/>
      <c r="PQI39" s="119"/>
      <c r="PQJ39" s="119"/>
      <c r="PQK39" s="119"/>
      <c r="PQL39" s="119"/>
      <c r="PQM39" s="119"/>
      <c r="PQN39" s="119"/>
      <c r="PQO39" s="119"/>
      <c r="PQP39" s="119"/>
      <c r="PQQ39" s="119"/>
      <c r="PQR39" s="119"/>
      <c r="PQS39" s="119"/>
      <c r="PQT39" s="119"/>
      <c r="PQU39" s="119"/>
      <c r="PQV39" s="119"/>
      <c r="PQW39" s="119"/>
      <c r="PQX39" s="119"/>
      <c r="PQY39" s="119"/>
      <c r="PQZ39" s="119"/>
      <c r="PRA39" s="119"/>
      <c r="PRB39" s="119"/>
      <c r="PRC39" s="119"/>
      <c r="PRD39" s="119"/>
      <c r="PRE39" s="119"/>
      <c r="PRF39" s="119"/>
      <c r="PRG39" s="119"/>
      <c r="PRH39" s="119"/>
      <c r="PRI39" s="119"/>
      <c r="PRJ39" s="119"/>
      <c r="PRK39" s="119"/>
      <c r="PRL39" s="119"/>
      <c r="PRM39" s="119"/>
      <c r="PRN39" s="119"/>
      <c r="PRO39" s="119"/>
      <c r="PRP39" s="119"/>
      <c r="PRQ39" s="119"/>
      <c r="PRR39" s="119"/>
      <c r="PRS39" s="119"/>
      <c r="PRT39" s="119"/>
      <c r="PRU39" s="119"/>
      <c r="PRV39" s="119"/>
      <c r="PRW39" s="119"/>
      <c r="PRX39" s="119"/>
      <c r="PRY39" s="119"/>
      <c r="PRZ39" s="119"/>
      <c r="PSA39" s="119"/>
      <c r="PSB39" s="119"/>
      <c r="PSC39" s="119"/>
      <c r="PSD39" s="119"/>
      <c r="PSE39" s="119"/>
      <c r="PSF39" s="119"/>
      <c r="PSG39" s="119"/>
      <c r="PSH39" s="119"/>
      <c r="PSI39" s="119"/>
      <c r="PSJ39" s="119"/>
      <c r="PSK39" s="119"/>
      <c r="PSL39" s="119"/>
      <c r="PSM39" s="119"/>
      <c r="PSN39" s="119"/>
      <c r="PSO39" s="119"/>
      <c r="PSP39" s="119"/>
      <c r="PSQ39" s="119"/>
      <c r="PSR39" s="119"/>
      <c r="PSS39" s="119"/>
      <c r="PST39" s="119"/>
      <c r="PSU39" s="119"/>
      <c r="PSV39" s="119"/>
      <c r="PSW39" s="119"/>
      <c r="PSX39" s="119"/>
      <c r="PSY39" s="119"/>
      <c r="PSZ39" s="119"/>
      <c r="PTA39" s="119"/>
      <c r="PTB39" s="119"/>
      <c r="PTC39" s="119"/>
      <c r="PTD39" s="119"/>
      <c r="PTE39" s="119"/>
      <c r="PTF39" s="119"/>
      <c r="PTG39" s="119"/>
      <c r="PTH39" s="119"/>
      <c r="PTI39" s="119"/>
      <c r="PTJ39" s="119"/>
      <c r="PTK39" s="119"/>
      <c r="PTL39" s="119"/>
      <c r="PTM39" s="119"/>
      <c r="PTN39" s="119"/>
      <c r="PTO39" s="119"/>
      <c r="PTP39" s="119"/>
      <c r="PTQ39" s="119"/>
      <c r="PTR39" s="119"/>
      <c r="PTS39" s="119"/>
      <c r="PTT39" s="119"/>
      <c r="PTU39" s="119"/>
      <c r="PTV39" s="119"/>
      <c r="PTW39" s="119"/>
      <c r="PTX39" s="119"/>
      <c r="PTY39" s="119"/>
      <c r="PTZ39" s="119"/>
      <c r="PUA39" s="119"/>
      <c r="PUB39" s="119"/>
      <c r="PUC39" s="119"/>
      <c r="PUD39" s="119"/>
      <c r="PUE39" s="119"/>
      <c r="PUF39" s="119"/>
      <c r="PUG39" s="119"/>
      <c r="PUH39" s="119"/>
      <c r="PUI39" s="119"/>
      <c r="PUJ39" s="119"/>
      <c r="PUK39" s="119"/>
      <c r="PUL39" s="119"/>
      <c r="PUM39" s="119"/>
      <c r="PUN39" s="119"/>
      <c r="PUO39" s="119"/>
      <c r="PUP39" s="119"/>
      <c r="PUQ39" s="119"/>
      <c r="PUR39" s="119"/>
      <c r="PUS39" s="119"/>
      <c r="PUT39" s="119"/>
      <c r="PUU39" s="119"/>
      <c r="PUV39" s="119"/>
      <c r="PUW39" s="119"/>
      <c r="PUX39" s="119"/>
      <c r="PUY39" s="119"/>
      <c r="PUZ39" s="119"/>
      <c r="PVA39" s="119"/>
      <c r="PVB39" s="119"/>
      <c r="PVC39" s="119"/>
      <c r="PVD39" s="119"/>
      <c r="PVE39" s="119"/>
      <c r="PVF39" s="119"/>
      <c r="PVG39" s="119"/>
      <c r="PVH39" s="119"/>
      <c r="PVI39" s="119"/>
      <c r="PVJ39" s="119"/>
      <c r="PVK39" s="119"/>
      <c r="PVL39" s="119"/>
      <c r="PVM39" s="119"/>
      <c r="PVN39" s="119"/>
      <c r="PVO39" s="119"/>
      <c r="PVP39" s="119"/>
      <c r="PVQ39" s="119"/>
      <c r="PVR39" s="119"/>
      <c r="PVS39" s="119"/>
      <c r="PVT39" s="119"/>
      <c r="PVU39" s="119"/>
      <c r="PVV39" s="119"/>
      <c r="PVW39" s="119"/>
      <c r="PVX39" s="119"/>
      <c r="PVY39" s="119"/>
      <c r="PVZ39" s="119"/>
      <c r="PWA39" s="119"/>
      <c r="PWB39" s="119"/>
      <c r="PWC39" s="119"/>
      <c r="PWD39" s="119"/>
      <c r="PWE39" s="119"/>
      <c r="PWF39" s="119"/>
      <c r="PWG39" s="119"/>
      <c r="PWH39" s="119"/>
      <c r="PWI39" s="119"/>
      <c r="PWJ39" s="119"/>
      <c r="PWK39" s="119"/>
      <c r="PWL39" s="119"/>
      <c r="PWM39" s="119"/>
      <c r="PWN39" s="119"/>
      <c r="PWO39" s="119"/>
      <c r="PWP39" s="119"/>
      <c r="PWQ39" s="119"/>
      <c r="PWR39" s="119"/>
      <c r="PWS39" s="119"/>
      <c r="PWT39" s="119"/>
      <c r="PWU39" s="119"/>
      <c r="PWV39" s="119"/>
      <c r="PWW39" s="119"/>
      <c r="PWX39" s="119"/>
      <c r="PWY39" s="119"/>
      <c r="PWZ39" s="119"/>
      <c r="PXA39" s="119"/>
      <c r="PXB39" s="119"/>
      <c r="PXC39" s="119"/>
      <c r="PXD39" s="119"/>
      <c r="PXE39" s="119"/>
      <c r="PXF39" s="119"/>
      <c r="PXG39" s="119"/>
      <c r="PXH39" s="119"/>
      <c r="PXI39" s="119"/>
      <c r="PXJ39" s="119"/>
      <c r="PXK39" s="119"/>
      <c r="PXL39" s="119"/>
      <c r="PXM39" s="119"/>
      <c r="PXN39" s="119"/>
      <c r="PXO39" s="119"/>
      <c r="PXP39" s="119"/>
      <c r="PXQ39" s="119"/>
      <c r="PXR39" s="119"/>
      <c r="PXS39" s="119"/>
      <c r="PXT39" s="119"/>
      <c r="PXU39" s="119"/>
      <c r="PXV39" s="119"/>
      <c r="PXW39" s="119"/>
      <c r="PXX39" s="119"/>
      <c r="PXY39" s="119"/>
      <c r="PXZ39" s="119"/>
      <c r="PYA39" s="119"/>
      <c r="PYB39" s="119"/>
      <c r="PYC39" s="119"/>
      <c r="PYD39" s="119"/>
      <c r="PYE39" s="119"/>
      <c r="PYF39" s="119"/>
      <c r="PYG39" s="119"/>
      <c r="PYH39" s="119"/>
      <c r="PYI39" s="119"/>
      <c r="PYJ39" s="119"/>
      <c r="PYK39" s="119"/>
      <c r="PYL39" s="119"/>
      <c r="PYM39" s="119"/>
      <c r="PYN39" s="119"/>
      <c r="PYO39" s="119"/>
      <c r="PYP39" s="119"/>
      <c r="PYQ39" s="119"/>
      <c r="PYR39" s="119"/>
      <c r="PYS39" s="119"/>
      <c r="PYT39" s="119"/>
      <c r="PYU39" s="119"/>
      <c r="PYV39" s="119"/>
      <c r="PYW39" s="119"/>
      <c r="PYX39" s="119"/>
      <c r="PYY39" s="119"/>
      <c r="PYZ39" s="119"/>
      <c r="PZA39" s="119"/>
      <c r="PZB39" s="119"/>
      <c r="PZC39" s="119"/>
      <c r="PZD39" s="119"/>
      <c r="PZE39" s="119"/>
      <c r="PZF39" s="119"/>
      <c r="PZG39" s="119"/>
      <c r="PZH39" s="119"/>
      <c r="PZI39" s="119"/>
      <c r="PZJ39" s="119"/>
      <c r="PZK39" s="119"/>
      <c r="PZL39" s="119"/>
      <c r="PZM39" s="119"/>
      <c r="PZN39" s="119"/>
      <c r="PZO39" s="119"/>
      <c r="PZP39" s="119"/>
      <c r="PZQ39" s="119"/>
      <c r="PZR39" s="119"/>
      <c r="PZS39" s="119"/>
      <c r="PZT39" s="119"/>
      <c r="PZU39" s="119"/>
      <c r="PZV39" s="119"/>
      <c r="PZW39" s="119"/>
      <c r="PZX39" s="119"/>
      <c r="PZY39" s="119"/>
      <c r="PZZ39" s="119"/>
      <c r="QAA39" s="119"/>
      <c r="QAB39" s="119"/>
      <c r="QAC39" s="119"/>
      <c r="QAD39" s="119"/>
      <c r="QAE39" s="119"/>
      <c r="QAF39" s="119"/>
      <c r="QAG39" s="119"/>
      <c r="QAH39" s="119"/>
      <c r="QAI39" s="119"/>
      <c r="QAJ39" s="119"/>
      <c r="QAK39" s="119"/>
      <c r="QAL39" s="119"/>
      <c r="QAM39" s="119"/>
      <c r="QAN39" s="119"/>
      <c r="QAO39" s="119"/>
      <c r="QAP39" s="119"/>
      <c r="QAQ39" s="119"/>
      <c r="QAR39" s="119"/>
      <c r="QAS39" s="119"/>
      <c r="QAT39" s="119"/>
      <c r="QAU39" s="119"/>
      <c r="QAV39" s="119"/>
      <c r="QAW39" s="119"/>
      <c r="QAX39" s="119"/>
      <c r="QAY39" s="119"/>
      <c r="QAZ39" s="119"/>
      <c r="QBA39" s="119"/>
      <c r="QBB39" s="119"/>
      <c r="QBC39" s="119"/>
      <c r="QBD39" s="119"/>
      <c r="QBE39" s="119"/>
      <c r="QBF39" s="119"/>
      <c r="QBG39" s="119"/>
      <c r="QBH39" s="119"/>
      <c r="QBI39" s="119"/>
      <c r="QBJ39" s="119"/>
      <c r="QBK39" s="119"/>
      <c r="QBL39" s="119"/>
      <c r="QBM39" s="119"/>
      <c r="QBN39" s="119"/>
      <c r="QBO39" s="119"/>
      <c r="QBP39" s="119"/>
      <c r="QBQ39" s="119"/>
      <c r="QBR39" s="119"/>
      <c r="QBS39" s="119"/>
      <c r="QBT39" s="119"/>
      <c r="QBU39" s="119"/>
      <c r="QBV39" s="119"/>
      <c r="QBW39" s="119"/>
      <c r="QBX39" s="119"/>
      <c r="QBY39" s="119"/>
      <c r="QBZ39" s="119"/>
      <c r="QCA39" s="119"/>
      <c r="QCB39" s="119"/>
      <c r="QCC39" s="119"/>
      <c r="QCD39" s="119"/>
      <c r="QCE39" s="119"/>
      <c r="QCF39" s="119"/>
      <c r="QCG39" s="119"/>
      <c r="QCH39" s="119"/>
      <c r="QCI39" s="119"/>
      <c r="QCJ39" s="119"/>
      <c r="QCK39" s="119"/>
      <c r="QCL39" s="119"/>
      <c r="QCM39" s="119"/>
      <c r="QCN39" s="119"/>
      <c r="QCO39" s="119"/>
      <c r="QCP39" s="119"/>
      <c r="QCQ39" s="119"/>
      <c r="QCR39" s="119"/>
      <c r="QCS39" s="119"/>
      <c r="QCT39" s="119"/>
      <c r="QCU39" s="119"/>
      <c r="QCV39" s="119"/>
      <c r="QCW39" s="119"/>
      <c r="QCX39" s="119"/>
      <c r="QCY39" s="119"/>
      <c r="QCZ39" s="119"/>
      <c r="QDA39" s="119"/>
      <c r="QDB39" s="119"/>
      <c r="QDC39" s="119"/>
      <c r="QDD39" s="119"/>
      <c r="QDE39" s="119"/>
      <c r="QDF39" s="119"/>
      <c r="QDG39" s="119"/>
      <c r="QDH39" s="119"/>
      <c r="QDI39" s="119"/>
      <c r="QDJ39" s="119"/>
      <c r="QDK39" s="119"/>
      <c r="QDL39" s="119"/>
      <c r="QDM39" s="119"/>
      <c r="QDN39" s="119"/>
      <c r="QDO39" s="119"/>
      <c r="QDP39" s="119"/>
      <c r="QDQ39" s="119"/>
      <c r="QDR39" s="119"/>
      <c r="QDS39" s="119"/>
      <c r="QDT39" s="119"/>
      <c r="QDU39" s="119"/>
      <c r="QDV39" s="119"/>
      <c r="QDW39" s="119"/>
      <c r="QDX39" s="119"/>
      <c r="QDY39" s="119"/>
      <c r="QDZ39" s="119"/>
      <c r="QEA39" s="119"/>
      <c r="QEB39" s="119"/>
      <c r="QEC39" s="119"/>
      <c r="QED39" s="119"/>
      <c r="QEE39" s="119"/>
      <c r="QEF39" s="119"/>
      <c r="QEG39" s="119"/>
      <c r="QEH39" s="119"/>
      <c r="QEI39" s="119"/>
      <c r="QEJ39" s="119"/>
      <c r="QEK39" s="119"/>
      <c r="QEL39" s="119"/>
      <c r="QEM39" s="119"/>
      <c r="QEN39" s="119"/>
      <c r="QEO39" s="119"/>
      <c r="QEP39" s="119"/>
      <c r="QEQ39" s="119"/>
      <c r="QER39" s="119"/>
      <c r="QES39" s="119"/>
      <c r="QET39" s="119"/>
      <c r="QEU39" s="119"/>
      <c r="QEV39" s="119"/>
      <c r="QEW39" s="119"/>
      <c r="QEX39" s="119"/>
      <c r="QEY39" s="119"/>
      <c r="QEZ39" s="119"/>
      <c r="QFA39" s="119"/>
      <c r="QFB39" s="119"/>
      <c r="QFC39" s="119"/>
      <c r="QFD39" s="119"/>
      <c r="QFE39" s="119"/>
      <c r="QFF39" s="119"/>
      <c r="QFG39" s="119"/>
      <c r="QFH39" s="119"/>
      <c r="QFI39" s="119"/>
      <c r="QFJ39" s="119"/>
      <c r="QFK39" s="119"/>
      <c r="QFL39" s="119"/>
      <c r="QFM39" s="119"/>
      <c r="QFN39" s="119"/>
      <c r="QFO39" s="119"/>
      <c r="QFP39" s="119"/>
      <c r="QFQ39" s="119"/>
      <c r="QFR39" s="119"/>
      <c r="QFS39" s="119"/>
      <c r="QFT39" s="119"/>
      <c r="QFU39" s="119"/>
      <c r="QFV39" s="119"/>
      <c r="QFW39" s="119"/>
      <c r="QFX39" s="119"/>
      <c r="QFY39" s="119"/>
      <c r="QFZ39" s="119"/>
      <c r="QGA39" s="119"/>
      <c r="QGB39" s="119"/>
      <c r="QGC39" s="119"/>
      <c r="QGD39" s="119"/>
      <c r="QGE39" s="119"/>
      <c r="QGF39" s="119"/>
      <c r="QGG39" s="119"/>
      <c r="QGH39" s="119"/>
      <c r="QGI39" s="119"/>
      <c r="QGJ39" s="119"/>
      <c r="QGK39" s="119"/>
      <c r="QGL39" s="119"/>
      <c r="QGM39" s="119"/>
      <c r="QGN39" s="119"/>
      <c r="QGO39" s="119"/>
      <c r="QGP39" s="119"/>
      <c r="QGQ39" s="119"/>
      <c r="QGR39" s="119"/>
      <c r="QGS39" s="119"/>
      <c r="QGT39" s="119"/>
      <c r="QGU39" s="119"/>
      <c r="QGV39" s="119"/>
      <c r="QGW39" s="119"/>
      <c r="QGX39" s="119"/>
      <c r="QGY39" s="119"/>
      <c r="QGZ39" s="119"/>
      <c r="QHA39" s="119"/>
      <c r="QHB39" s="119"/>
      <c r="QHC39" s="119"/>
      <c r="QHD39" s="119"/>
      <c r="QHE39" s="119"/>
      <c r="QHF39" s="119"/>
      <c r="QHG39" s="119"/>
      <c r="QHH39" s="119"/>
      <c r="QHI39" s="119"/>
      <c r="QHJ39" s="119"/>
      <c r="QHK39" s="119"/>
      <c r="QHL39" s="119"/>
      <c r="QHM39" s="119"/>
      <c r="QHN39" s="119"/>
      <c r="QHO39" s="119"/>
      <c r="QHP39" s="119"/>
      <c r="QHQ39" s="119"/>
      <c r="QHR39" s="119"/>
      <c r="QHS39" s="119"/>
      <c r="QHT39" s="119"/>
      <c r="QHU39" s="119"/>
      <c r="QHV39" s="119"/>
      <c r="QHW39" s="119"/>
      <c r="QHX39" s="119"/>
      <c r="QHY39" s="119"/>
      <c r="QHZ39" s="119"/>
      <c r="QIA39" s="119"/>
      <c r="QIB39" s="119"/>
      <c r="QIC39" s="119"/>
      <c r="QID39" s="119"/>
      <c r="QIE39" s="119"/>
      <c r="QIF39" s="119"/>
      <c r="QIG39" s="119"/>
      <c r="QIH39" s="119"/>
      <c r="QII39" s="119"/>
      <c r="QIJ39" s="119"/>
      <c r="QIK39" s="119"/>
      <c r="QIL39" s="119"/>
      <c r="QIM39" s="119"/>
      <c r="QIN39" s="119"/>
      <c r="QIO39" s="119"/>
      <c r="QIP39" s="119"/>
      <c r="QIQ39" s="119"/>
      <c r="QIR39" s="119"/>
      <c r="QIS39" s="119"/>
      <c r="QIT39" s="119"/>
      <c r="QIU39" s="119"/>
      <c r="QIV39" s="119"/>
      <c r="QIW39" s="119"/>
      <c r="QIX39" s="119"/>
      <c r="QIY39" s="119"/>
      <c r="QIZ39" s="119"/>
      <c r="QJA39" s="119"/>
      <c r="QJB39" s="119"/>
      <c r="QJC39" s="119"/>
      <c r="QJD39" s="119"/>
      <c r="QJE39" s="119"/>
      <c r="QJF39" s="119"/>
      <c r="QJG39" s="119"/>
      <c r="QJH39" s="119"/>
      <c r="QJI39" s="119"/>
      <c r="QJJ39" s="119"/>
      <c r="QJK39" s="119"/>
      <c r="QJL39" s="119"/>
      <c r="QJM39" s="119"/>
      <c r="QJN39" s="119"/>
      <c r="QJO39" s="119"/>
      <c r="QJP39" s="119"/>
      <c r="QJQ39" s="119"/>
      <c r="QJR39" s="119"/>
      <c r="QJS39" s="119"/>
      <c r="QJT39" s="119"/>
      <c r="QJU39" s="119"/>
      <c r="QJV39" s="119"/>
      <c r="QJW39" s="119"/>
      <c r="QJX39" s="119"/>
      <c r="QJY39" s="119"/>
      <c r="QJZ39" s="119"/>
      <c r="QKA39" s="119"/>
      <c r="QKB39" s="119"/>
      <c r="QKC39" s="119"/>
      <c r="QKD39" s="119"/>
      <c r="QKE39" s="119"/>
      <c r="QKF39" s="119"/>
      <c r="QKG39" s="119"/>
      <c r="QKH39" s="119"/>
      <c r="QKI39" s="119"/>
      <c r="QKJ39" s="119"/>
      <c r="QKK39" s="119"/>
      <c r="QKL39" s="119"/>
      <c r="QKM39" s="119"/>
      <c r="QKN39" s="119"/>
      <c r="QKO39" s="119"/>
      <c r="QKP39" s="119"/>
      <c r="QKQ39" s="119"/>
      <c r="QKR39" s="119"/>
      <c r="QKS39" s="119"/>
      <c r="QKT39" s="119"/>
      <c r="QKU39" s="119"/>
      <c r="QKV39" s="119"/>
      <c r="QKW39" s="119"/>
      <c r="QKX39" s="119"/>
      <c r="QKY39" s="119"/>
      <c r="QKZ39" s="119"/>
      <c r="QLA39" s="119"/>
      <c r="QLB39" s="119"/>
      <c r="QLC39" s="119"/>
      <c r="QLD39" s="119"/>
      <c r="QLE39" s="119"/>
      <c r="QLF39" s="119"/>
      <c r="QLG39" s="119"/>
      <c r="QLH39" s="119"/>
      <c r="QLI39" s="119"/>
      <c r="QLJ39" s="119"/>
      <c r="QLK39" s="119"/>
      <c r="QLL39" s="119"/>
      <c r="QLM39" s="119"/>
      <c r="QLN39" s="119"/>
      <c r="QLO39" s="119"/>
      <c r="QLP39" s="119"/>
      <c r="QLQ39" s="119"/>
      <c r="QLR39" s="119"/>
      <c r="QLS39" s="119"/>
      <c r="QLT39" s="119"/>
      <c r="QLU39" s="119"/>
      <c r="QLV39" s="119"/>
      <c r="QLW39" s="119"/>
      <c r="QLX39" s="119"/>
      <c r="QLY39" s="119"/>
      <c r="QLZ39" s="119"/>
      <c r="QMA39" s="119"/>
      <c r="QMB39" s="119"/>
      <c r="QMC39" s="119"/>
      <c r="QMD39" s="119"/>
      <c r="QME39" s="119"/>
      <c r="QMF39" s="119"/>
      <c r="QMG39" s="119"/>
      <c r="QMH39" s="119"/>
      <c r="QMI39" s="119"/>
      <c r="QMJ39" s="119"/>
      <c r="QMK39" s="119"/>
      <c r="QML39" s="119"/>
      <c r="QMM39" s="119"/>
      <c r="QMN39" s="119"/>
      <c r="QMO39" s="119"/>
      <c r="QMP39" s="119"/>
      <c r="QMQ39" s="119"/>
      <c r="QMR39" s="119"/>
      <c r="QMS39" s="119"/>
      <c r="QMT39" s="119"/>
      <c r="QMU39" s="119"/>
      <c r="QMV39" s="119"/>
      <c r="QMW39" s="119"/>
      <c r="QMX39" s="119"/>
      <c r="QMY39" s="119"/>
      <c r="QMZ39" s="119"/>
      <c r="QNA39" s="119"/>
      <c r="QNB39" s="119"/>
      <c r="QNC39" s="119"/>
      <c r="QND39" s="119"/>
      <c r="QNE39" s="119"/>
      <c r="QNF39" s="119"/>
      <c r="QNG39" s="119"/>
      <c r="QNH39" s="119"/>
      <c r="QNI39" s="119"/>
      <c r="QNJ39" s="119"/>
      <c r="QNK39" s="119"/>
      <c r="QNL39" s="119"/>
      <c r="QNM39" s="119"/>
      <c r="QNN39" s="119"/>
      <c r="QNO39" s="119"/>
      <c r="QNP39" s="119"/>
      <c r="QNQ39" s="119"/>
      <c r="QNR39" s="119"/>
      <c r="QNS39" s="119"/>
      <c r="QNT39" s="119"/>
      <c r="QNU39" s="119"/>
      <c r="QNV39" s="119"/>
      <c r="QNW39" s="119"/>
      <c r="QNX39" s="119"/>
      <c r="QNY39" s="119"/>
      <c r="QNZ39" s="119"/>
      <c r="QOA39" s="119"/>
      <c r="QOB39" s="119"/>
      <c r="QOC39" s="119"/>
      <c r="QOD39" s="119"/>
      <c r="QOE39" s="119"/>
      <c r="QOF39" s="119"/>
      <c r="QOG39" s="119"/>
      <c r="QOH39" s="119"/>
      <c r="QOI39" s="119"/>
      <c r="QOJ39" s="119"/>
      <c r="QOK39" s="119"/>
      <c r="QOL39" s="119"/>
      <c r="QOM39" s="119"/>
      <c r="QON39" s="119"/>
      <c r="QOO39" s="119"/>
      <c r="QOP39" s="119"/>
      <c r="QOQ39" s="119"/>
      <c r="QOR39" s="119"/>
      <c r="QOS39" s="119"/>
      <c r="QOT39" s="119"/>
      <c r="QOU39" s="119"/>
      <c r="QOV39" s="119"/>
      <c r="QOW39" s="119"/>
      <c r="QOX39" s="119"/>
      <c r="QOY39" s="119"/>
      <c r="QOZ39" s="119"/>
      <c r="QPA39" s="119"/>
      <c r="QPB39" s="119"/>
      <c r="QPC39" s="119"/>
      <c r="QPD39" s="119"/>
      <c r="QPE39" s="119"/>
      <c r="QPF39" s="119"/>
      <c r="QPG39" s="119"/>
      <c r="QPH39" s="119"/>
      <c r="QPI39" s="119"/>
      <c r="QPJ39" s="119"/>
      <c r="QPK39" s="119"/>
      <c r="QPL39" s="119"/>
      <c r="QPM39" s="119"/>
      <c r="QPN39" s="119"/>
      <c r="QPO39" s="119"/>
      <c r="QPP39" s="119"/>
      <c r="QPQ39" s="119"/>
      <c r="QPR39" s="119"/>
      <c r="QPS39" s="119"/>
      <c r="QPT39" s="119"/>
      <c r="QPU39" s="119"/>
      <c r="QPV39" s="119"/>
      <c r="QPW39" s="119"/>
      <c r="QPX39" s="119"/>
      <c r="QPY39" s="119"/>
      <c r="QPZ39" s="119"/>
      <c r="QQA39" s="119"/>
      <c r="QQB39" s="119"/>
      <c r="QQC39" s="119"/>
      <c r="QQD39" s="119"/>
      <c r="QQE39" s="119"/>
      <c r="QQF39" s="119"/>
      <c r="QQG39" s="119"/>
      <c r="QQH39" s="119"/>
      <c r="QQI39" s="119"/>
      <c r="QQJ39" s="119"/>
      <c r="QQK39" s="119"/>
      <c r="QQL39" s="119"/>
      <c r="QQM39" s="119"/>
      <c r="QQN39" s="119"/>
      <c r="QQO39" s="119"/>
      <c r="QQP39" s="119"/>
      <c r="QQQ39" s="119"/>
      <c r="QQR39" s="119"/>
      <c r="QQS39" s="119"/>
      <c r="QQT39" s="119"/>
      <c r="QQU39" s="119"/>
      <c r="QQV39" s="119"/>
      <c r="QQW39" s="119"/>
      <c r="QQX39" s="119"/>
      <c r="QQY39" s="119"/>
      <c r="QQZ39" s="119"/>
      <c r="QRA39" s="119"/>
      <c r="QRB39" s="119"/>
      <c r="QRC39" s="119"/>
      <c r="QRD39" s="119"/>
      <c r="QRE39" s="119"/>
      <c r="QRF39" s="119"/>
      <c r="QRG39" s="119"/>
      <c r="QRH39" s="119"/>
      <c r="QRI39" s="119"/>
      <c r="QRJ39" s="119"/>
      <c r="QRK39" s="119"/>
      <c r="QRL39" s="119"/>
      <c r="QRM39" s="119"/>
      <c r="QRN39" s="119"/>
      <c r="QRO39" s="119"/>
      <c r="QRP39" s="119"/>
      <c r="QRQ39" s="119"/>
      <c r="QRR39" s="119"/>
      <c r="QRS39" s="119"/>
      <c r="QRT39" s="119"/>
      <c r="QRU39" s="119"/>
      <c r="QRV39" s="119"/>
      <c r="QRW39" s="119"/>
      <c r="QRX39" s="119"/>
      <c r="QRY39" s="119"/>
      <c r="QRZ39" s="119"/>
      <c r="QSA39" s="119"/>
      <c r="QSB39" s="119"/>
      <c r="QSC39" s="119"/>
      <c r="QSD39" s="119"/>
      <c r="QSE39" s="119"/>
      <c r="QSF39" s="119"/>
      <c r="QSG39" s="119"/>
      <c r="QSH39" s="119"/>
      <c r="QSI39" s="119"/>
      <c r="QSJ39" s="119"/>
      <c r="QSK39" s="119"/>
      <c r="QSL39" s="119"/>
      <c r="QSM39" s="119"/>
      <c r="QSN39" s="119"/>
      <c r="QSO39" s="119"/>
      <c r="QSP39" s="119"/>
      <c r="QSQ39" s="119"/>
      <c r="QSR39" s="119"/>
      <c r="QSS39" s="119"/>
      <c r="QST39" s="119"/>
      <c r="QSU39" s="119"/>
      <c r="QSV39" s="119"/>
      <c r="QSW39" s="119"/>
      <c r="QSX39" s="119"/>
      <c r="QSY39" s="119"/>
      <c r="QSZ39" s="119"/>
      <c r="QTA39" s="119"/>
      <c r="QTB39" s="119"/>
      <c r="QTC39" s="119"/>
      <c r="QTD39" s="119"/>
      <c r="QTE39" s="119"/>
      <c r="QTF39" s="119"/>
      <c r="QTG39" s="119"/>
      <c r="QTH39" s="119"/>
      <c r="QTI39" s="119"/>
      <c r="QTJ39" s="119"/>
      <c r="QTK39" s="119"/>
      <c r="QTL39" s="119"/>
      <c r="QTM39" s="119"/>
      <c r="QTN39" s="119"/>
      <c r="QTO39" s="119"/>
      <c r="QTP39" s="119"/>
      <c r="QTQ39" s="119"/>
      <c r="QTR39" s="119"/>
      <c r="QTS39" s="119"/>
      <c r="QTT39" s="119"/>
      <c r="QTU39" s="119"/>
      <c r="QTV39" s="119"/>
      <c r="QTW39" s="119"/>
      <c r="QTX39" s="119"/>
      <c r="QTY39" s="119"/>
      <c r="QTZ39" s="119"/>
      <c r="QUA39" s="119"/>
      <c r="QUB39" s="119"/>
      <c r="QUC39" s="119"/>
      <c r="QUD39" s="119"/>
      <c r="QUE39" s="119"/>
      <c r="QUF39" s="119"/>
      <c r="QUG39" s="119"/>
      <c r="QUH39" s="119"/>
      <c r="QUI39" s="119"/>
      <c r="QUJ39" s="119"/>
      <c r="QUK39" s="119"/>
      <c r="QUL39" s="119"/>
      <c r="QUM39" s="119"/>
      <c r="QUN39" s="119"/>
      <c r="QUO39" s="119"/>
      <c r="QUP39" s="119"/>
      <c r="QUQ39" s="119"/>
      <c r="QUR39" s="119"/>
      <c r="QUS39" s="119"/>
      <c r="QUT39" s="119"/>
      <c r="QUU39" s="119"/>
      <c r="QUV39" s="119"/>
      <c r="QUW39" s="119"/>
      <c r="QUX39" s="119"/>
      <c r="QUY39" s="119"/>
      <c r="QUZ39" s="119"/>
      <c r="QVA39" s="119"/>
      <c r="QVB39" s="119"/>
      <c r="QVC39" s="119"/>
      <c r="QVD39" s="119"/>
      <c r="QVE39" s="119"/>
      <c r="QVF39" s="119"/>
      <c r="QVG39" s="119"/>
      <c r="QVH39" s="119"/>
      <c r="QVI39" s="119"/>
      <c r="QVJ39" s="119"/>
      <c r="QVK39" s="119"/>
      <c r="QVL39" s="119"/>
      <c r="QVM39" s="119"/>
      <c r="QVN39" s="119"/>
      <c r="QVO39" s="119"/>
      <c r="QVP39" s="119"/>
      <c r="QVQ39" s="119"/>
      <c r="QVR39" s="119"/>
      <c r="QVS39" s="119"/>
      <c r="QVT39" s="119"/>
      <c r="QVU39" s="119"/>
      <c r="QVV39" s="119"/>
      <c r="QVW39" s="119"/>
      <c r="QVX39" s="119"/>
      <c r="QVY39" s="119"/>
      <c r="QVZ39" s="119"/>
      <c r="QWA39" s="119"/>
      <c r="QWB39" s="119"/>
      <c r="QWC39" s="119"/>
      <c r="QWD39" s="119"/>
      <c r="QWE39" s="119"/>
      <c r="QWF39" s="119"/>
      <c r="QWG39" s="119"/>
      <c r="QWH39" s="119"/>
      <c r="QWI39" s="119"/>
      <c r="QWJ39" s="119"/>
      <c r="QWK39" s="119"/>
      <c r="QWL39" s="119"/>
      <c r="QWM39" s="119"/>
      <c r="QWN39" s="119"/>
      <c r="QWO39" s="119"/>
      <c r="QWP39" s="119"/>
      <c r="QWQ39" s="119"/>
      <c r="QWR39" s="119"/>
      <c r="QWS39" s="119"/>
      <c r="QWT39" s="119"/>
      <c r="QWU39" s="119"/>
      <c r="QWV39" s="119"/>
      <c r="QWW39" s="119"/>
      <c r="QWX39" s="119"/>
      <c r="QWY39" s="119"/>
      <c r="QWZ39" s="119"/>
      <c r="QXA39" s="119"/>
      <c r="QXB39" s="119"/>
      <c r="QXC39" s="119"/>
      <c r="QXD39" s="119"/>
      <c r="QXE39" s="119"/>
      <c r="QXF39" s="119"/>
      <c r="QXG39" s="119"/>
      <c r="QXH39" s="119"/>
      <c r="QXI39" s="119"/>
      <c r="QXJ39" s="119"/>
      <c r="QXK39" s="119"/>
      <c r="QXL39" s="119"/>
      <c r="QXM39" s="119"/>
      <c r="QXN39" s="119"/>
      <c r="QXO39" s="119"/>
      <c r="QXP39" s="119"/>
      <c r="QXQ39" s="119"/>
      <c r="QXR39" s="119"/>
      <c r="QXS39" s="119"/>
      <c r="QXT39" s="119"/>
      <c r="QXU39" s="119"/>
      <c r="QXV39" s="119"/>
      <c r="QXW39" s="119"/>
      <c r="QXX39" s="119"/>
      <c r="QXY39" s="119"/>
      <c r="QXZ39" s="119"/>
      <c r="QYA39" s="119"/>
      <c r="QYB39" s="119"/>
      <c r="QYC39" s="119"/>
      <c r="QYD39" s="119"/>
      <c r="QYE39" s="119"/>
      <c r="QYF39" s="119"/>
      <c r="QYG39" s="119"/>
      <c r="QYH39" s="119"/>
      <c r="QYI39" s="119"/>
      <c r="QYJ39" s="119"/>
      <c r="QYK39" s="119"/>
      <c r="QYL39" s="119"/>
      <c r="QYM39" s="119"/>
      <c r="QYN39" s="119"/>
      <c r="QYO39" s="119"/>
      <c r="QYP39" s="119"/>
      <c r="QYQ39" s="119"/>
      <c r="QYR39" s="119"/>
      <c r="QYS39" s="119"/>
      <c r="QYT39" s="119"/>
      <c r="QYU39" s="119"/>
      <c r="QYV39" s="119"/>
      <c r="QYW39" s="119"/>
      <c r="QYX39" s="119"/>
      <c r="QYY39" s="119"/>
      <c r="QYZ39" s="119"/>
      <c r="QZA39" s="119"/>
      <c r="QZB39" s="119"/>
      <c r="QZC39" s="119"/>
      <c r="QZD39" s="119"/>
      <c r="QZE39" s="119"/>
      <c r="QZF39" s="119"/>
      <c r="QZG39" s="119"/>
      <c r="QZH39" s="119"/>
      <c r="QZI39" s="119"/>
      <c r="QZJ39" s="119"/>
      <c r="QZK39" s="119"/>
      <c r="QZL39" s="119"/>
      <c r="QZM39" s="119"/>
      <c r="QZN39" s="119"/>
      <c r="QZO39" s="119"/>
      <c r="QZP39" s="119"/>
      <c r="QZQ39" s="119"/>
      <c r="QZR39" s="119"/>
      <c r="QZS39" s="119"/>
      <c r="QZT39" s="119"/>
      <c r="QZU39" s="119"/>
      <c r="QZV39" s="119"/>
      <c r="QZW39" s="119"/>
      <c r="QZX39" s="119"/>
      <c r="QZY39" s="119"/>
      <c r="QZZ39" s="119"/>
      <c r="RAA39" s="119"/>
      <c r="RAB39" s="119"/>
      <c r="RAC39" s="119"/>
      <c r="RAD39" s="119"/>
      <c r="RAE39" s="119"/>
      <c r="RAF39" s="119"/>
      <c r="RAG39" s="119"/>
      <c r="RAH39" s="119"/>
      <c r="RAI39" s="119"/>
      <c r="RAJ39" s="119"/>
      <c r="RAK39" s="119"/>
      <c r="RAL39" s="119"/>
      <c r="RAM39" s="119"/>
      <c r="RAN39" s="119"/>
      <c r="RAO39" s="119"/>
      <c r="RAP39" s="119"/>
      <c r="RAQ39" s="119"/>
      <c r="RAR39" s="119"/>
      <c r="RAS39" s="119"/>
      <c r="RAT39" s="119"/>
      <c r="RAU39" s="119"/>
      <c r="RAV39" s="119"/>
      <c r="RAW39" s="119"/>
      <c r="RAX39" s="119"/>
      <c r="RAY39" s="119"/>
      <c r="RAZ39" s="119"/>
      <c r="RBA39" s="119"/>
      <c r="RBB39" s="119"/>
      <c r="RBC39" s="119"/>
      <c r="RBD39" s="119"/>
      <c r="RBE39" s="119"/>
      <c r="RBF39" s="119"/>
      <c r="RBG39" s="119"/>
      <c r="RBH39" s="119"/>
      <c r="RBI39" s="119"/>
      <c r="RBJ39" s="119"/>
      <c r="RBK39" s="119"/>
      <c r="RBL39" s="119"/>
      <c r="RBM39" s="119"/>
      <c r="RBN39" s="119"/>
      <c r="RBO39" s="119"/>
      <c r="RBP39" s="119"/>
      <c r="RBQ39" s="119"/>
      <c r="RBR39" s="119"/>
      <c r="RBS39" s="119"/>
      <c r="RBT39" s="119"/>
      <c r="RBU39" s="119"/>
      <c r="RBV39" s="119"/>
      <c r="RBW39" s="119"/>
      <c r="RBX39" s="119"/>
      <c r="RBY39" s="119"/>
      <c r="RBZ39" s="119"/>
      <c r="RCA39" s="119"/>
      <c r="RCB39" s="119"/>
      <c r="RCC39" s="119"/>
      <c r="RCD39" s="119"/>
      <c r="RCE39" s="119"/>
      <c r="RCF39" s="119"/>
      <c r="RCG39" s="119"/>
      <c r="RCH39" s="119"/>
      <c r="RCI39" s="119"/>
      <c r="RCJ39" s="119"/>
      <c r="RCK39" s="119"/>
      <c r="RCL39" s="119"/>
      <c r="RCM39" s="119"/>
      <c r="RCN39" s="119"/>
      <c r="RCO39" s="119"/>
      <c r="RCP39" s="119"/>
      <c r="RCQ39" s="119"/>
      <c r="RCR39" s="119"/>
      <c r="RCS39" s="119"/>
      <c r="RCT39" s="119"/>
      <c r="RCU39" s="119"/>
      <c r="RCV39" s="119"/>
      <c r="RCW39" s="119"/>
      <c r="RCX39" s="119"/>
      <c r="RCY39" s="119"/>
      <c r="RCZ39" s="119"/>
      <c r="RDA39" s="119"/>
      <c r="RDB39" s="119"/>
      <c r="RDC39" s="119"/>
      <c r="RDD39" s="119"/>
      <c r="RDE39" s="119"/>
      <c r="RDF39" s="119"/>
      <c r="RDG39" s="119"/>
      <c r="RDH39" s="119"/>
      <c r="RDI39" s="119"/>
      <c r="RDJ39" s="119"/>
      <c r="RDK39" s="119"/>
      <c r="RDL39" s="119"/>
      <c r="RDM39" s="119"/>
      <c r="RDN39" s="119"/>
      <c r="RDO39" s="119"/>
      <c r="RDP39" s="119"/>
      <c r="RDQ39" s="119"/>
      <c r="RDR39" s="119"/>
      <c r="RDS39" s="119"/>
      <c r="RDT39" s="119"/>
      <c r="RDU39" s="119"/>
      <c r="RDV39" s="119"/>
      <c r="RDW39" s="119"/>
      <c r="RDX39" s="119"/>
      <c r="RDY39" s="119"/>
      <c r="RDZ39" s="119"/>
      <c r="REA39" s="119"/>
      <c r="REB39" s="119"/>
      <c r="REC39" s="119"/>
      <c r="RED39" s="119"/>
      <c r="REE39" s="119"/>
      <c r="REF39" s="119"/>
      <c r="REG39" s="119"/>
      <c r="REH39" s="119"/>
      <c r="REI39" s="119"/>
      <c r="REJ39" s="119"/>
      <c r="REK39" s="119"/>
      <c r="REL39" s="119"/>
      <c r="REM39" s="119"/>
      <c r="REN39" s="119"/>
      <c r="REO39" s="119"/>
      <c r="REP39" s="119"/>
      <c r="REQ39" s="119"/>
      <c r="RER39" s="119"/>
      <c r="RES39" s="119"/>
      <c r="RET39" s="119"/>
      <c r="REU39" s="119"/>
      <c r="REV39" s="119"/>
      <c r="REW39" s="119"/>
      <c r="REX39" s="119"/>
      <c r="REY39" s="119"/>
      <c r="REZ39" s="119"/>
      <c r="RFA39" s="119"/>
      <c r="RFB39" s="119"/>
      <c r="RFC39" s="119"/>
      <c r="RFD39" s="119"/>
      <c r="RFE39" s="119"/>
      <c r="RFF39" s="119"/>
      <c r="RFG39" s="119"/>
      <c r="RFH39" s="119"/>
      <c r="RFI39" s="119"/>
      <c r="RFJ39" s="119"/>
      <c r="RFK39" s="119"/>
      <c r="RFL39" s="119"/>
      <c r="RFM39" s="119"/>
      <c r="RFN39" s="119"/>
      <c r="RFO39" s="119"/>
      <c r="RFP39" s="119"/>
      <c r="RFQ39" s="119"/>
      <c r="RFR39" s="119"/>
      <c r="RFS39" s="119"/>
      <c r="RFT39" s="119"/>
      <c r="RFU39" s="119"/>
      <c r="RFV39" s="119"/>
      <c r="RFW39" s="119"/>
      <c r="RFX39" s="119"/>
      <c r="RFY39" s="119"/>
      <c r="RFZ39" s="119"/>
      <c r="RGA39" s="119"/>
      <c r="RGB39" s="119"/>
      <c r="RGC39" s="119"/>
      <c r="RGD39" s="119"/>
      <c r="RGE39" s="119"/>
      <c r="RGF39" s="119"/>
      <c r="RGG39" s="119"/>
      <c r="RGH39" s="119"/>
      <c r="RGI39" s="119"/>
      <c r="RGJ39" s="119"/>
      <c r="RGK39" s="119"/>
      <c r="RGL39" s="119"/>
      <c r="RGM39" s="119"/>
      <c r="RGN39" s="119"/>
      <c r="RGO39" s="119"/>
      <c r="RGP39" s="119"/>
      <c r="RGQ39" s="119"/>
      <c r="RGR39" s="119"/>
      <c r="RGS39" s="119"/>
      <c r="RGT39" s="119"/>
      <c r="RGU39" s="119"/>
      <c r="RGV39" s="119"/>
      <c r="RGW39" s="119"/>
      <c r="RGX39" s="119"/>
      <c r="RGY39" s="119"/>
      <c r="RGZ39" s="119"/>
      <c r="RHA39" s="119"/>
      <c r="RHB39" s="119"/>
      <c r="RHC39" s="119"/>
      <c r="RHD39" s="119"/>
      <c r="RHE39" s="119"/>
      <c r="RHF39" s="119"/>
      <c r="RHG39" s="119"/>
      <c r="RHH39" s="119"/>
      <c r="RHI39" s="119"/>
      <c r="RHJ39" s="119"/>
      <c r="RHK39" s="119"/>
      <c r="RHL39" s="119"/>
      <c r="RHM39" s="119"/>
      <c r="RHN39" s="119"/>
      <c r="RHO39" s="119"/>
      <c r="RHP39" s="119"/>
      <c r="RHQ39" s="119"/>
      <c r="RHR39" s="119"/>
      <c r="RHS39" s="119"/>
      <c r="RHT39" s="119"/>
      <c r="RHU39" s="119"/>
      <c r="RHV39" s="119"/>
      <c r="RHW39" s="119"/>
      <c r="RHX39" s="119"/>
      <c r="RHY39" s="119"/>
      <c r="RHZ39" s="119"/>
      <c r="RIA39" s="119"/>
      <c r="RIB39" s="119"/>
      <c r="RIC39" s="119"/>
      <c r="RID39" s="119"/>
      <c r="RIE39" s="119"/>
      <c r="RIF39" s="119"/>
      <c r="RIG39" s="119"/>
      <c r="RIH39" s="119"/>
      <c r="RII39" s="119"/>
      <c r="RIJ39" s="119"/>
      <c r="RIK39" s="119"/>
      <c r="RIL39" s="119"/>
      <c r="RIM39" s="119"/>
      <c r="RIN39" s="119"/>
      <c r="RIO39" s="119"/>
      <c r="RIP39" s="119"/>
      <c r="RIQ39" s="119"/>
      <c r="RIR39" s="119"/>
      <c r="RIS39" s="119"/>
      <c r="RIT39" s="119"/>
      <c r="RIU39" s="119"/>
      <c r="RIV39" s="119"/>
      <c r="RIW39" s="119"/>
      <c r="RIX39" s="119"/>
      <c r="RIY39" s="119"/>
      <c r="RIZ39" s="119"/>
      <c r="RJA39" s="119"/>
      <c r="RJB39" s="119"/>
      <c r="RJC39" s="119"/>
      <c r="RJD39" s="119"/>
      <c r="RJE39" s="119"/>
      <c r="RJF39" s="119"/>
      <c r="RJG39" s="119"/>
      <c r="RJH39" s="119"/>
      <c r="RJI39" s="119"/>
      <c r="RJJ39" s="119"/>
      <c r="RJK39" s="119"/>
      <c r="RJL39" s="119"/>
      <c r="RJM39" s="119"/>
      <c r="RJN39" s="119"/>
      <c r="RJO39" s="119"/>
      <c r="RJP39" s="119"/>
      <c r="RJQ39" s="119"/>
      <c r="RJR39" s="119"/>
      <c r="RJS39" s="119"/>
      <c r="RJT39" s="119"/>
      <c r="RJU39" s="119"/>
      <c r="RJV39" s="119"/>
      <c r="RJW39" s="119"/>
      <c r="RJX39" s="119"/>
      <c r="RJY39" s="119"/>
      <c r="RJZ39" s="119"/>
      <c r="RKA39" s="119"/>
      <c r="RKB39" s="119"/>
      <c r="RKC39" s="119"/>
      <c r="RKD39" s="119"/>
      <c r="RKE39" s="119"/>
      <c r="RKF39" s="119"/>
      <c r="RKG39" s="119"/>
      <c r="RKH39" s="119"/>
      <c r="RKI39" s="119"/>
      <c r="RKJ39" s="119"/>
      <c r="RKK39" s="119"/>
      <c r="RKL39" s="119"/>
      <c r="RKM39" s="119"/>
      <c r="RKN39" s="119"/>
      <c r="RKO39" s="119"/>
      <c r="RKP39" s="119"/>
      <c r="RKQ39" s="119"/>
      <c r="RKR39" s="119"/>
      <c r="RKS39" s="119"/>
      <c r="RKT39" s="119"/>
      <c r="RKU39" s="119"/>
      <c r="RKV39" s="119"/>
      <c r="RKW39" s="119"/>
      <c r="RKX39" s="119"/>
      <c r="RKY39" s="119"/>
      <c r="RKZ39" s="119"/>
      <c r="RLA39" s="119"/>
      <c r="RLB39" s="119"/>
      <c r="RLC39" s="119"/>
      <c r="RLD39" s="119"/>
      <c r="RLE39" s="119"/>
      <c r="RLF39" s="119"/>
      <c r="RLG39" s="119"/>
      <c r="RLH39" s="119"/>
      <c r="RLI39" s="119"/>
      <c r="RLJ39" s="119"/>
      <c r="RLK39" s="119"/>
      <c r="RLL39" s="119"/>
      <c r="RLM39" s="119"/>
      <c r="RLN39" s="119"/>
      <c r="RLO39" s="119"/>
      <c r="RLP39" s="119"/>
      <c r="RLQ39" s="119"/>
      <c r="RLR39" s="119"/>
      <c r="RLS39" s="119"/>
      <c r="RLT39" s="119"/>
      <c r="RLU39" s="119"/>
      <c r="RLV39" s="119"/>
      <c r="RLW39" s="119"/>
      <c r="RLX39" s="119"/>
      <c r="RLY39" s="119"/>
      <c r="RLZ39" s="119"/>
      <c r="RMA39" s="119"/>
      <c r="RMB39" s="119"/>
      <c r="RMC39" s="119"/>
      <c r="RMD39" s="119"/>
      <c r="RME39" s="119"/>
      <c r="RMF39" s="119"/>
      <c r="RMG39" s="119"/>
      <c r="RMH39" s="119"/>
      <c r="RMI39" s="119"/>
      <c r="RMJ39" s="119"/>
      <c r="RMK39" s="119"/>
      <c r="RML39" s="119"/>
      <c r="RMM39" s="119"/>
      <c r="RMN39" s="119"/>
      <c r="RMO39" s="119"/>
      <c r="RMP39" s="119"/>
      <c r="RMQ39" s="119"/>
      <c r="RMR39" s="119"/>
      <c r="RMS39" s="119"/>
      <c r="RMT39" s="119"/>
      <c r="RMU39" s="119"/>
      <c r="RMV39" s="119"/>
      <c r="RMW39" s="119"/>
      <c r="RMX39" s="119"/>
      <c r="RMY39" s="119"/>
      <c r="RMZ39" s="119"/>
      <c r="RNA39" s="119"/>
      <c r="RNB39" s="119"/>
      <c r="RNC39" s="119"/>
      <c r="RND39" s="119"/>
      <c r="RNE39" s="119"/>
      <c r="RNF39" s="119"/>
      <c r="RNG39" s="119"/>
      <c r="RNH39" s="119"/>
      <c r="RNI39" s="119"/>
      <c r="RNJ39" s="119"/>
      <c r="RNK39" s="119"/>
      <c r="RNL39" s="119"/>
      <c r="RNM39" s="119"/>
      <c r="RNN39" s="119"/>
      <c r="RNO39" s="119"/>
      <c r="RNP39" s="119"/>
      <c r="RNQ39" s="119"/>
      <c r="RNR39" s="119"/>
      <c r="RNS39" s="119"/>
      <c r="RNT39" s="119"/>
      <c r="RNU39" s="119"/>
      <c r="RNV39" s="119"/>
      <c r="RNW39" s="119"/>
      <c r="RNX39" s="119"/>
      <c r="RNY39" s="119"/>
      <c r="RNZ39" s="119"/>
      <c r="ROA39" s="119"/>
      <c r="ROB39" s="119"/>
      <c r="ROC39" s="119"/>
      <c r="ROD39" s="119"/>
      <c r="ROE39" s="119"/>
      <c r="ROF39" s="119"/>
      <c r="ROG39" s="119"/>
      <c r="ROH39" s="119"/>
      <c r="ROI39" s="119"/>
      <c r="ROJ39" s="119"/>
      <c r="ROK39" s="119"/>
      <c r="ROL39" s="119"/>
      <c r="ROM39" s="119"/>
      <c r="RON39" s="119"/>
      <c r="ROO39" s="119"/>
      <c r="ROP39" s="119"/>
      <c r="ROQ39" s="119"/>
      <c r="ROR39" s="119"/>
      <c r="ROS39" s="119"/>
      <c r="ROT39" s="119"/>
      <c r="ROU39" s="119"/>
      <c r="ROV39" s="119"/>
      <c r="ROW39" s="119"/>
      <c r="ROX39" s="119"/>
      <c r="ROY39" s="119"/>
      <c r="ROZ39" s="119"/>
      <c r="RPA39" s="119"/>
      <c r="RPB39" s="119"/>
      <c r="RPC39" s="119"/>
      <c r="RPD39" s="119"/>
      <c r="RPE39" s="119"/>
      <c r="RPF39" s="119"/>
      <c r="RPG39" s="119"/>
      <c r="RPH39" s="119"/>
      <c r="RPI39" s="119"/>
      <c r="RPJ39" s="119"/>
      <c r="RPK39" s="119"/>
      <c r="RPL39" s="119"/>
      <c r="RPM39" s="119"/>
      <c r="RPN39" s="119"/>
      <c r="RPO39" s="119"/>
      <c r="RPP39" s="119"/>
      <c r="RPQ39" s="119"/>
      <c r="RPR39" s="119"/>
      <c r="RPS39" s="119"/>
      <c r="RPT39" s="119"/>
      <c r="RPU39" s="119"/>
      <c r="RPV39" s="119"/>
      <c r="RPW39" s="119"/>
      <c r="RPX39" s="119"/>
      <c r="RPY39" s="119"/>
      <c r="RPZ39" s="119"/>
      <c r="RQA39" s="119"/>
      <c r="RQB39" s="119"/>
      <c r="RQC39" s="119"/>
      <c r="RQD39" s="119"/>
      <c r="RQE39" s="119"/>
      <c r="RQF39" s="119"/>
      <c r="RQG39" s="119"/>
      <c r="RQH39" s="119"/>
      <c r="RQI39" s="119"/>
      <c r="RQJ39" s="119"/>
      <c r="RQK39" s="119"/>
      <c r="RQL39" s="119"/>
      <c r="RQM39" s="119"/>
      <c r="RQN39" s="119"/>
      <c r="RQO39" s="119"/>
      <c r="RQP39" s="119"/>
      <c r="RQQ39" s="119"/>
      <c r="RQR39" s="119"/>
      <c r="RQS39" s="119"/>
      <c r="RQT39" s="119"/>
      <c r="RQU39" s="119"/>
      <c r="RQV39" s="119"/>
      <c r="RQW39" s="119"/>
      <c r="RQX39" s="119"/>
      <c r="RQY39" s="119"/>
      <c r="RQZ39" s="119"/>
      <c r="RRA39" s="119"/>
      <c r="RRB39" s="119"/>
      <c r="RRC39" s="119"/>
      <c r="RRD39" s="119"/>
      <c r="RRE39" s="119"/>
      <c r="RRF39" s="119"/>
      <c r="RRG39" s="119"/>
      <c r="RRH39" s="119"/>
      <c r="RRI39" s="119"/>
      <c r="RRJ39" s="119"/>
      <c r="RRK39" s="119"/>
      <c r="RRL39" s="119"/>
      <c r="RRM39" s="119"/>
      <c r="RRN39" s="119"/>
      <c r="RRO39" s="119"/>
      <c r="RRP39" s="119"/>
      <c r="RRQ39" s="119"/>
      <c r="RRR39" s="119"/>
      <c r="RRS39" s="119"/>
      <c r="RRT39" s="119"/>
      <c r="RRU39" s="119"/>
      <c r="RRV39" s="119"/>
      <c r="RRW39" s="119"/>
      <c r="RRX39" s="119"/>
      <c r="RRY39" s="119"/>
      <c r="RRZ39" s="119"/>
      <c r="RSA39" s="119"/>
      <c r="RSB39" s="119"/>
      <c r="RSC39" s="119"/>
      <c r="RSD39" s="119"/>
      <c r="RSE39" s="119"/>
      <c r="RSF39" s="119"/>
      <c r="RSG39" s="119"/>
      <c r="RSH39" s="119"/>
      <c r="RSI39" s="119"/>
      <c r="RSJ39" s="119"/>
      <c r="RSK39" s="119"/>
      <c r="RSL39" s="119"/>
      <c r="RSM39" s="119"/>
      <c r="RSN39" s="119"/>
      <c r="RSO39" s="119"/>
      <c r="RSP39" s="119"/>
      <c r="RSQ39" s="119"/>
      <c r="RSR39" s="119"/>
      <c r="RSS39" s="119"/>
      <c r="RST39" s="119"/>
      <c r="RSU39" s="119"/>
      <c r="RSV39" s="119"/>
      <c r="RSW39" s="119"/>
      <c r="RSX39" s="119"/>
      <c r="RSY39" s="119"/>
      <c r="RSZ39" s="119"/>
      <c r="RTA39" s="119"/>
      <c r="RTB39" s="119"/>
      <c r="RTC39" s="119"/>
      <c r="RTD39" s="119"/>
      <c r="RTE39" s="119"/>
      <c r="RTF39" s="119"/>
      <c r="RTG39" s="119"/>
      <c r="RTH39" s="119"/>
      <c r="RTI39" s="119"/>
      <c r="RTJ39" s="119"/>
      <c r="RTK39" s="119"/>
      <c r="RTL39" s="119"/>
      <c r="RTM39" s="119"/>
      <c r="RTN39" s="119"/>
      <c r="RTO39" s="119"/>
      <c r="RTP39" s="119"/>
      <c r="RTQ39" s="119"/>
      <c r="RTR39" s="119"/>
      <c r="RTS39" s="119"/>
      <c r="RTT39" s="119"/>
      <c r="RTU39" s="119"/>
      <c r="RTV39" s="119"/>
      <c r="RTW39" s="119"/>
      <c r="RTX39" s="119"/>
      <c r="RTY39" s="119"/>
      <c r="RTZ39" s="119"/>
      <c r="RUA39" s="119"/>
      <c r="RUB39" s="119"/>
      <c r="RUC39" s="119"/>
      <c r="RUD39" s="119"/>
      <c r="RUE39" s="119"/>
      <c r="RUF39" s="119"/>
      <c r="RUG39" s="119"/>
      <c r="RUH39" s="119"/>
      <c r="RUI39" s="119"/>
      <c r="RUJ39" s="119"/>
      <c r="RUK39" s="119"/>
      <c r="RUL39" s="119"/>
      <c r="RUM39" s="119"/>
      <c r="RUN39" s="119"/>
      <c r="RUO39" s="119"/>
      <c r="RUP39" s="119"/>
      <c r="RUQ39" s="119"/>
      <c r="RUR39" s="119"/>
      <c r="RUS39" s="119"/>
      <c r="RUT39" s="119"/>
      <c r="RUU39" s="119"/>
      <c r="RUV39" s="119"/>
      <c r="RUW39" s="119"/>
      <c r="RUX39" s="119"/>
      <c r="RUY39" s="119"/>
      <c r="RUZ39" s="119"/>
      <c r="RVA39" s="119"/>
      <c r="RVB39" s="119"/>
      <c r="RVC39" s="119"/>
      <c r="RVD39" s="119"/>
      <c r="RVE39" s="119"/>
      <c r="RVF39" s="119"/>
      <c r="RVG39" s="119"/>
      <c r="RVH39" s="119"/>
      <c r="RVI39" s="119"/>
      <c r="RVJ39" s="119"/>
      <c r="RVK39" s="119"/>
      <c r="RVL39" s="119"/>
      <c r="RVM39" s="119"/>
      <c r="RVN39" s="119"/>
      <c r="RVO39" s="119"/>
      <c r="RVP39" s="119"/>
      <c r="RVQ39" s="119"/>
      <c r="RVR39" s="119"/>
      <c r="RVS39" s="119"/>
      <c r="RVT39" s="119"/>
      <c r="RVU39" s="119"/>
      <c r="RVV39" s="119"/>
      <c r="RVW39" s="119"/>
      <c r="RVX39" s="119"/>
      <c r="RVY39" s="119"/>
      <c r="RVZ39" s="119"/>
      <c r="RWA39" s="119"/>
      <c r="RWB39" s="119"/>
      <c r="RWC39" s="119"/>
      <c r="RWD39" s="119"/>
      <c r="RWE39" s="119"/>
      <c r="RWF39" s="119"/>
      <c r="RWG39" s="119"/>
      <c r="RWH39" s="119"/>
      <c r="RWI39" s="119"/>
      <c r="RWJ39" s="119"/>
      <c r="RWK39" s="119"/>
      <c r="RWL39" s="119"/>
      <c r="RWM39" s="119"/>
      <c r="RWN39" s="119"/>
      <c r="RWO39" s="119"/>
      <c r="RWP39" s="119"/>
      <c r="RWQ39" s="119"/>
      <c r="RWR39" s="119"/>
      <c r="RWS39" s="119"/>
      <c r="RWT39" s="119"/>
      <c r="RWU39" s="119"/>
      <c r="RWV39" s="119"/>
      <c r="RWW39" s="119"/>
      <c r="RWX39" s="119"/>
      <c r="RWY39" s="119"/>
      <c r="RWZ39" s="119"/>
      <c r="RXA39" s="119"/>
      <c r="RXB39" s="119"/>
      <c r="RXC39" s="119"/>
      <c r="RXD39" s="119"/>
      <c r="RXE39" s="119"/>
      <c r="RXF39" s="119"/>
      <c r="RXG39" s="119"/>
      <c r="RXH39" s="119"/>
      <c r="RXI39" s="119"/>
      <c r="RXJ39" s="119"/>
      <c r="RXK39" s="119"/>
      <c r="RXL39" s="119"/>
      <c r="RXM39" s="119"/>
      <c r="RXN39" s="119"/>
      <c r="RXO39" s="119"/>
      <c r="RXP39" s="119"/>
      <c r="RXQ39" s="119"/>
      <c r="RXR39" s="119"/>
      <c r="RXS39" s="119"/>
      <c r="RXT39" s="119"/>
      <c r="RXU39" s="119"/>
      <c r="RXV39" s="119"/>
      <c r="RXW39" s="119"/>
      <c r="RXX39" s="119"/>
      <c r="RXY39" s="119"/>
      <c r="RXZ39" s="119"/>
      <c r="RYA39" s="119"/>
      <c r="RYB39" s="119"/>
      <c r="RYC39" s="119"/>
      <c r="RYD39" s="119"/>
      <c r="RYE39" s="119"/>
      <c r="RYF39" s="119"/>
      <c r="RYG39" s="119"/>
      <c r="RYH39" s="119"/>
      <c r="RYI39" s="119"/>
      <c r="RYJ39" s="119"/>
      <c r="RYK39" s="119"/>
      <c r="RYL39" s="119"/>
      <c r="RYM39" s="119"/>
      <c r="RYN39" s="119"/>
      <c r="RYO39" s="119"/>
      <c r="RYP39" s="119"/>
      <c r="RYQ39" s="119"/>
      <c r="RYR39" s="119"/>
      <c r="RYS39" s="119"/>
      <c r="RYT39" s="119"/>
      <c r="RYU39" s="119"/>
      <c r="RYV39" s="119"/>
      <c r="RYW39" s="119"/>
      <c r="RYX39" s="119"/>
      <c r="RYY39" s="119"/>
      <c r="RYZ39" s="119"/>
      <c r="RZA39" s="119"/>
      <c r="RZB39" s="119"/>
      <c r="RZC39" s="119"/>
      <c r="RZD39" s="119"/>
      <c r="RZE39" s="119"/>
      <c r="RZF39" s="119"/>
      <c r="RZG39" s="119"/>
      <c r="RZH39" s="119"/>
      <c r="RZI39" s="119"/>
      <c r="RZJ39" s="119"/>
      <c r="RZK39" s="119"/>
      <c r="RZL39" s="119"/>
      <c r="RZM39" s="119"/>
      <c r="RZN39" s="119"/>
      <c r="RZO39" s="119"/>
      <c r="RZP39" s="119"/>
      <c r="RZQ39" s="119"/>
      <c r="RZR39" s="119"/>
      <c r="RZS39" s="119"/>
      <c r="RZT39" s="119"/>
      <c r="RZU39" s="119"/>
      <c r="RZV39" s="119"/>
      <c r="RZW39" s="119"/>
      <c r="RZX39" s="119"/>
      <c r="RZY39" s="119"/>
      <c r="RZZ39" s="119"/>
      <c r="SAA39" s="119"/>
      <c r="SAB39" s="119"/>
      <c r="SAC39" s="119"/>
      <c r="SAD39" s="119"/>
      <c r="SAE39" s="119"/>
      <c r="SAF39" s="119"/>
      <c r="SAG39" s="119"/>
      <c r="SAH39" s="119"/>
      <c r="SAI39" s="119"/>
      <c r="SAJ39" s="119"/>
      <c r="SAK39" s="119"/>
      <c r="SAL39" s="119"/>
      <c r="SAM39" s="119"/>
      <c r="SAN39" s="119"/>
      <c r="SAO39" s="119"/>
      <c r="SAP39" s="119"/>
      <c r="SAQ39" s="119"/>
      <c r="SAR39" s="119"/>
      <c r="SAS39" s="119"/>
      <c r="SAT39" s="119"/>
      <c r="SAU39" s="119"/>
      <c r="SAV39" s="119"/>
      <c r="SAW39" s="119"/>
      <c r="SAX39" s="119"/>
      <c r="SAY39" s="119"/>
      <c r="SAZ39" s="119"/>
      <c r="SBA39" s="119"/>
      <c r="SBB39" s="119"/>
      <c r="SBC39" s="119"/>
      <c r="SBD39" s="119"/>
      <c r="SBE39" s="119"/>
      <c r="SBF39" s="119"/>
      <c r="SBG39" s="119"/>
      <c r="SBH39" s="119"/>
      <c r="SBI39" s="119"/>
      <c r="SBJ39" s="119"/>
      <c r="SBK39" s="119"/>
      <c r="SBL39" s="119"/>
      <c r="SBM39" s="119"/>
      <c r="SBN39" s="119"/>
      <c r="SBO39" s="119"/>
      <c r="SBP39" s="119"/>
      <c r="SBQ39" s="119"/>
      <c r="SBR39" s="119"/>
      <c r="SBS39" s="119"/>
      <c r="SBT39" s="119"/>
      <c r="SBU39" s="119"/>
      <c r="SBV39" s="119"/>
      <c r="SBW39" s="119"/>
      <c r="SBX39" s="119"/>
      <c r="SBY39" s="119"/>
      <c r="SBZ39" s="119"/>
      <c r="SCA39" s="119"/>
      <c r="SCB39" s="119"/>
      <c r="SCC39" s="119"/>
      <c r="SCD39" s="119"/>
      <c r="SCE39" s="119"/>
      <c r="SCF39" s="119"/>
      <c r="SCG39" s="119"/>
      <c r="SCH39" s="119"/>
      <c r="SCI39" s="119"/>
      <c r="SCJ39" s="119"/>
      <c r="SCK39" s="119"/>
      <c r="SCL39" s="119"/>
      <c r="SCM39" s="119"/>
      <c r="SCN39" s="119"/>
      <c r="SCO39" s="119"/>
      <c r="SCP39" s="119"/>
      <c r="SCQ39" s="119"/>
      <c r="SCR39" s="119"/>
      <c r="SCS39" s="119"/>
      <c r="SCT39" s="119"/>
      <c r="SCU39" s="119"/>
      <c r="SCV39" s="119"/>
      <c r="SCW39" s="119"/>
      <c r="SCX39" s="119"/>
      <c r="SCY39" s="119"/>
      <c r="SCZ39" s="119"/>
      <c r="SDA39" s="119"/>
      <c r="SDB39" s="119"/>
      <c r="SDC39" s="119"/>
      <c r="SDD39" s="119"/>
      <c r="SDE39" s="119"/>
      <c r="SDF39" s="119"/>
      <c r="SDG39" s="119"/>
      <c r="SDH39" s="119"/>
      <c r="SDI39" s="119"/>
      <c r="SDJ39" s="119"/>
      <c r="SDK39" s="119"/>
      <c r="SDL39" s="119"/>
      <c r="SDM39" s="119"/>
      <c r="SDN39" s="119"/>
      <c r="SDO39" s="119"/>
      <c r="SDP39" s="119"/>
      <c r="SDQ39" s="119"/>
      <c r="SDR39" s="119"/>
      <c r="SDS39" s="119"/>
      <c r="SDT39" s="119"/>
      <c r="SDU39" s="119"/>
      <c r="SDV39" s="119"/>
      <c r="SDW39" s="119"/>
      <c r="SDX39" s="119"/>
      <c r="SDY39" s="119"/>
      <c r="SDZ39" s="119"/>
      <c r="SEA39" s="119"/>
      <c r="SEB39" s="119"/>
      <c r="SEC39" s="119"/>
      <c r="SED39" s="119"/>
      <c r="SEE39" s="119"/>
      <c r="SEF39" s="119"/>
      <c r="SEG39" s="119"/>
      <c r="SEH39" s="119"/>
      <c r="SEI39" s="119"/>
      <c r="SEJ39" s="119"/>
      <c r="SEK39" s="119"/>
      <c r="SEL39" s="119"/>
      <c r="SEM39" s="119"/>
      <c r="SEN39" s="119"/>
      <c r="SEO39" s="119"/>
      <c r="SEP39" s="119"/>
      <c r="SEQ39" s="119"/>
      <c r="SER39" s="119"/>
      <c r="SES39" s="119"/>
      <c r="SET39" s="119"/>
      <c r="SEU39" s="119"/>
      <c r="SEV39" s="119"/>
      <c r="SEW39" s="119"/>
      <c r="SEX39" s="119"/>
      <c r="SEY39" s="119"/>
      <c r="SEZ39" s="119"/>
      <c r="SFA39" s="119"/>
      <c r="SFB39" s="119"/>
      <c r="SFC39" s="119"/>
      <c r="SFD39" s="119"/>
      <c r="SFE39" s="119"/>
      <c r="SFF39" s="119"/>
      <c r="SFG39" s="119"/>
      <c r="SFH39" s="119"/>
      <c r="SFI39" s="119"/>
      <c r="SFJ39" s="119"/>
      <c r="SFK39" s="119"/>
      <c r="SFL39" s="119"/>
      <c r="SFM39" s="119"/>
      <c r="SFN39" s="119"/>
      <c r="SFO39" s="119"/>
      <c r="SFP39" s="119"/>
      <c r="SFQ39" s="119"/>
      <c r="SFR39" s="119"/>
      <c r="SFS39" s="119"/>
      <c r="SFT39" s="119"/>
      <c r="SFU39" s="119"/>
      <c r="SFV39" s="119"/>
      <c r="SFW39" s="119"/>
      <c r="SFX39" s="119"/>
      <c r="SFY39" s="119"/>
      <c r="SFZ39" s="119"/>
      <c r="SGA39" s="119"/>
      <c r="SGB39" s="119"/>
      <c r="SGC39" s="119"/>
      <c r="SGD39" s="119"/>
      <c r="SGE39" s="119"/>
      <c r="SGF39" s="119"/>
      <c r="SGG39" s="119"/>
      <c r="SGH39" s="119"/>
      <c r="SGI39" s="119"/>
      <c r="SGJ39" s="119"/>
      <c r="SGK39" s="119"/>
      <c r="SGL39" s="119"/>
      <c r="SGM39" s="119"/>
      <c r="SGN39" s="119"/>
      <c r="SGO39" s="119"/>
      <c r="SGP39" s="119"/>
      <c r="SGQ39" s="119"/>
      <c r="SGR39" s="119"/>
      <c r="SGS39" s="119"/>
      <c r="SGT39" s="119"/>
      <c r="SGU39" s="119"/>
      <c r="SGV39" s="119"/>
      <c r="SGW39" s="119"/>
      <c r="SGX39" s="119"/>
      <c r="SGY39" s="119"/>
      <c r="SGZ39" s="119"/>
      <c r="SHA39" s="119"/>
      <c r="SHB39" s="119"/>
      <c r="SHC39" s="119"/>
      <c r="SHD39" s="119"/>
      <c r="SHE39" s="119"/>
      <c r="SHF39" s="119"/>
      <c r="SHG39" s="119"/>
      <c r="SHH39" s="119"/>
      <c r="SHI39" s="119"/>
      <c r="SHJ39" s="119"/>
      <c r="SHK39" s="119"/>
      <c r="SHL39" s="119"/>
      <c r="SHM39" s="119"/>
      <c r="SHN39" s="119"/>
      <c r="SHO39" s="119"/>
      <c r="SHP39" s="119"/>
      <c r="SHQ39" s="119"/>
      <c r="SHR39" s="119"/>
      <c r="SHS39" s="119"/>
      <c r="SHT39" s="119"/>
      <c r="SHU39" s="119"/>
      <c r="SHV39" s="119"/>
      <c r="SHW39" s="119"/>
      <c r="SHX39" s="119"/>
      <c r="SHY39" s="119"/>
      <c r="SHZ39" s="119"/>
      <c r="SIA39" s="119"/>
      <c r="SIB39" s="119"/>
      <c r="SIC39" s="119"/>
      <c r="SID39" s="119"/>
      <c r="SIE39" s="119"/>
      <c r="SIF39" s="119"/>
      <c r="SIG39" s="119"/>
      <c r="SIH39" s="119"/>
      <c r="SII39" s="119"/>
      <c r="SIJ39" s="119"/>
      <c r="SIK39" s="119"/>
      <c r="SIL39" s="119"/>
      <c r="SIM39" s="119"/>
      <c r="SIN39" s="119"/>
      <c r="SIO39" s="119"/>
      <c r="SIP39" s="119"/>
      <c r="SIQ39" s="119"/>
      <c r="SIR39" s="119"/>
      <c r="SIS39" s="119"/>
      <c r="SIT39" s="119"/>
      <c r="SIU39" s="119"/>
      <c r="SIV39" s="119"/>
      <c r="SIW39" s="119"/>
      <c r="SIX39" s="119"/>
      <c r="SIY39" s="119"/>
      <c r="SIZ39" s="119"/>
      <c r="SJA39" s="119"/>
      <c r="SJB39" s="119"/>
      <c r="SJC39" s="119"/>
      <c r="SJD39" s="119"/>
      <c r="SJE39" s="119"/>
      <c r="SJF39" s="119"/>
      <c r="SJG39" s="119"/>
      <c r="SJH39" s="119"/>
      <c r="SJI39" s="119"/>
      <c r="SJJ39" s="119"/>
      <c r="SJK39" s="119"/>
      <c r="SJL39" s="119"/>
      <c r="SJM39" s="119"/>
      <c r="SJN39" s="119"/>
      <c r="SJO39" s="119"/>
      <c r="SJP39" s="119"/>
      <c r="SJQ39" s="119"/>
      <c r="SJR39" s="119"/>
      <c r="SJS39" s="119"/>
      <c r="SJT39" s="119"/>
      <c r="SJU39" s="119"/>
      <c r="SJV39" s="119"/>
      <c r="SJW39" s="119"/>
      <c r="SJX39" s="119"/>
      <c r="SJY39" s="119"/>
      <c r="SJZ39" s="119"/>
      <c r="SKA39" s="119"/>
      <c r="SKB39" s="119"/>
      <c r="SKC39" s="119"/>
      <c r="SKD39" s="119"/>
      <c r="SKE39" s="119"/>
      <c r="SKF39" s="119"/>
      <c r="SKG39" s="119"/>
      <c r="SKH39" s="119"/>
      <c r="SKI39" s="119"/>
      <c r="SKJ39" s="119"/>
      <c r="SKK39" s="119"/>
      <c r="SKL39" s="119"/>
      <c r="SKM39" s="119"/>
      <c r="SKN39" s="119"/>
      <c r="SKO39" s="119"/>
      <c r="SKP39" s="119"/>
      <c r="SKQ39" s="119"/>
      <c r="SKR39" s="119"/>
      <c r="SKS39" s="119"/>
      <c r="SKT39" s="119"/>
      <c r="SKU39" s="119"/>
      <c r="SKV39" s="119"/>
      <c r="SKW39" s="119"/>
      <c r="SKX39" s="119"/>
      <c r="SKY39" s="119"/>
      <c r="SKZ39" s="119"/>
      <c r="SLA39" s="119"/>
      <c r="SLB39" s="119"/>
      <c r="SLC39" s="119"/>
      <c r="SLD39" s="119"/>
      <c r="SLE39" s="119"/>
      <c r="SLF39" s="119"/>
      <c r="SLG39" s="119"/>
      <c r="SLH39" s="119"/>
      <c r="SLI39" s="119"/>
      <c r="SLJ39" s="119"/>
      <c r="SLK39" s="119"/>
      <c r="SLL39" s="119"/>
      <c r="SLM39" s="119"/>
      <c r="SLN39" s="119"/>
      <c r="SLO39" s="119"/>
      <c r="SLP39" s="119"/>
      <c r="SLQ39" s="119"/>
      <c r="SLR39" s="119"/>
      <c r="SLS39" s="119"/>
      <c r="SLT39" s="119"/>
      <c r="SLU39" s="119"/>
      <c r="SLV39" s="119"/>
      <c r="SLW39" s="119"/>
      <c r="SLX39" s="119"/>
      <c r="SLY39" s="119"/>
      <c r="SLZ39" s="119"/>
      <c r="SMA39" s="119"/>
      <c r="SMB39" s="119"/>
      <c r="SMC39" s="119"/>
      <c r="SMD39" s="119"/>
      <c r="SME39" s="119"/>
      <c r="SMF39" s="119"/>
      <c r="SMG39" s="119"/>
      <c r="SMH39" s="119"/>
      <c r="SMI39" s="119"/>
      <c r="SMJ39" s="119"/>
      <c r="SMK39" s="119"/>
      <c r="SML39" s="119"/>
      <c r="SMM39" s="119"/>
      <c r="SMN39" s="119"/>
      <c r="SMO39" s="119"/>
      <c r="SMP39" s="119"/>
      <c r="SMQ39" s="119"/>
      <c r="SMR39" s="119"/>
      <c r="SMS39" s="119"/>
      <c r="SMT39" s="119"/>
      <c r="SMU39" s="119"/>
      <c r="SMV39" s="119"/>
      <c r="SMW39" s="119"/>
      <c r="SMX39" s="119"/>
      <c r="SMY39" s="119"/>
      <c r="SMZ39" s="119"/>
      <c r="SNA39" s="119"/>
      <c r="SNB39" s="119"/>
      <c r="SNC39" s="119"/>
      <c r="SND39" s="119"/>
      <c r="SNE39" s="119"/>
      <c r="SNF39" s="119"/>
      <c r="SNG39" s="119"/>
      <c r="SNH39" s="119"/>
      <c r="SNI39" s="119"/>
      <c r="SNJ39" s="119"/>
      <c r="SNK39" s="119"/>
      <c r="SNL39" s="119"/>
      <c r="SNM39" s="119"/>
      <c r="SNN39" s="119"/>
      <c r="SNO39" s="119"/>
      <c r="SNP39" s="119"/>
      <c r="SNQ39" s="119"/>
      <c r="SNR39" s="119"/>
      <c r="SNS39" s="119"/>
      <c r="SNT39" s="119"/>
      <c r="SNU39" s="119"/>
      <c r="SNV39" s="119"/>
      <c r="SNW39" s="119"/>
      <c r="SNX39" s="119"/>
      <c r="SNY39" s="119"/>
      <c r="SNZ39" s="119"/>
      <c r="SOA39" s="119"/>
      <c r="SOB39" s="119"/>
      <c r="SOC39" s="119"/>
      <c r="SOD39" s="119"/>
      <c r="SOE39" s="119"/>
      <c r="SOF39" s="119"/>
      <c r="SOG39" s="119"/>
      <c r="SOH39" s="119"/>
      <c r="SOI39" s="119"/>
      <c r="SOJ39" s="119"/>
      <c r="SOK39" s="119"/>
      <c r="SOL39" s="119"/>
      <c r="SOM39" s="119"/>
      <c r="SON39" s="119"/>
      <c r="SOO39" s="119"/>
      <c r="SOP39" s="119"/>
      <c r="SOQ39" s="119"/>
      <c r="SOR39" s="119"/>
      <c r="SOS39" s="119"/>
      <c r="SOT39" s="119"/>
      <c r="SOU39" s="119"/>
      <c r="SOV39" s="119"/>
      <c r="SOW39" s="119"/>
      <c r="SOX39" s="119"/>
      <c r="SOY39" s="119"/>
      <c r="SOZ39" s="119"/>
      <c r="SPA39" s="119"/>
      <c r="SPB39" s="119"/>
      <c r="SPC39" s="119"/>
      <c r="SPD39" s="119"/>
      <c r="SPE39" s="119"/>
      <c r="SPF39" s="119"/>
      <c r="SPG39" s="119"/>
      <c r="SPH39" s="119"/>
      <c r="SPI39" s="119"/>
      <c r="SPJ39" s="119"/>
      <c r="SPK39" s="119"/>
      <c r="SPL39" s="119"/>
      <c r="SPM39" s="119"/>
      <c r="SPN39" s="119"/>
      <c r="SPO39" s="119"/>
      <c r="SPP39" s="119"/>
      <c r="SPQ39" s="119"/>
      <c r="SPR39" s="119"/>
      <c r="SPS39" s="119"/>
      <c r="SPT39" s="119"/>
      <c r="SPU39" s="119"/>
      <c r="SPV39" s="119"/>
      <c r="SPW39" s="119"/>
      <c r="SPX39" s="119"/>
      <c r="SPY39" s="119"/>
      <c r="SPZ39" s="119"/>
      <c r="SQA39" s="119"/>
      <c r="SQB39" s="119"/>
      <c r="SQC39" s="119"/>
      <c r="SQD39" s="119"/>
      <c r="SQE39" s="119"/>
      <c r="SQF39" s="119"/>
      <c r="SQG39" s="119"/>
      <c r="SQH39" s="119"/>
      <c r="SQI39" s="119"/>
      <c r="SQJ39" s="119"/>
      <c r="SQK39" s="119"/>
      <c r="SQL39" s="119"/>
      <c r="SQM39" s="119"/>
      <c r="SQN39" s="119"/>
      <c r="SQO39" s="119"/>
      <c r="SQP39" s="119"/>
      <c r="SQQ39" s="119"/>
      <c r="SQR39" s="119"/>
      <c r="SQS39" s="119"/>
      <c r="SQT39" s="119"/>
      <c r="SQU39" s="119"/>
      <c r="SQV39" s="119"/>
      <c r="SQW39" s="119"/>
      <c r="SQX39" s="119"/>
      <c r="SQY39" s="119"/>
      <c r="SQZ39" s="119"/>
      <c r="SRA39" s="119"/>
      <c r="SRB39" s="119"/>
      <c r="SRC39" s="119"/>
      <c r="SRD39" s="119"/>
      <c r="SRE39" s="119"/>
      <c r="SRF39" s="119"/>
      <c r="SRG39" s="119"/>
      <c r="SRH39" s="119"/>
      <c r="SRI39" s="119"/>
      <c r="SRJ39" s="119"/>
      <c r="SRK39" s="119"/>
      <c r="SRL39" s="119"/>
      <c r="SRM39" s="119"/>
      <c r="SRN39" s="119"/>
      <c r="SRO39" s="119"/>
      <c r="SRP39" s="119"/>
      <c r="SRQ39" s="119"/>
      <c r="SRR39" s="119"/>
      <c r="SRS39" s="119"/>
      <c r="SRT39" s="119"/>
      <c r="SRU39" s="119"/>
      <c r="SRV39" s="119"/>
      <c r="SRW39" s="119"/>
      <c r="SRX39" s="119"/>
      <c r="SRY39" s="119"/>
      <c r="SRZ39" s="119"/>
      <c r="SSA39" s="119"/>
      <c r="SSB39" s="119"/>
      <c r="SSC39" s="119"/>
      <c r="SSD39" s="119"/>
      <c r="SSE39" s="119"/>
      <c r="SSF39" s="119"/>
      <c r="SSG39" s="119"/>
      <c r="SSH39" s="119"/>
      <c r="SSI39" s="119"/>
      <c r="SSJ39" s="119"/>
      <c r="SSK39" s="119"/>
      <c r="SSL39" s="119"/>
      <c r="SSM39" s="119"/>
      <c r="SSN39" s="119"/>
      <c r="SSO39" s="119"/>
      <c r="SSP39" s="119"/>
      <c r="SSQ39" s="119"/>
      <c r="SSR39" s="119"/>
      <c r="SSS39" s="119"/>
      <c r="SST39" s="119"/>
      <c r="SSU39" s="119"/>
      <c r="SSV39" s="119"/>
      <c r="SSW39" s="119"/>
      <c r="SSX39" s="119"/>
      <c r="SSY39" s="119"/>
      <c r="SSZ39" s="119"/>
      <c r="STA39" s="119"/>
      <c r="STB39" s="119"/>
      <c r="STC39" s="119"/>
      <c r="STD39" s="119"/>
      <c r="STE39" s="119"/>
      <c r="STF39" s="119"/>
      <c r="STG39" s="119"/>
      <c r="STH39" s="119"/>
      <c r="STI39" s="119"/>
      <c r="STJ39" s="119"/>
      <c r="STK39" s="119"/>
      <c r="STL39" s="119"/>
      <c r="STM39" s="119"/>
      <c r="STN39" s="119"/>
      <c r="STO39" s="119"/>
      <c r="STP39" s="119"/>
      <c r="STQ39" s="119"/>
      <c r="STR39" s="119"/>
      <c r="STS39" s="119"/>
      <c r="STT39" s="119"/>
      <c r="STU39" s="119"/>
      <c r="STV39" s="119"/>
      <c r="STW39" s="119"/>
      <c r="STX39" s="119"/>
      <c r="STY39" s="119"/>
      <c r="STZ39" s="119"/>
      <c r="SUA39" s="119"/>
      <c r="SUB39" s="119"/>
      <c r="SUC39" s="119"/>
      <c r="SUD39" s="119"/>
      <c r="SUE39" s="119"/>
      <c r="SUF39" s="119"/>
      <c r="SUG39" s="119"/>
      <c r="SUH39" s="119"/>
      <c r="SUI39" s="119"/>
      <c r="SUJ39" s="119"/>
      <c r="SUK39" s="119"/>
      <c r="SUL39" s="119"/>
      <c r="SUM39" s="119"/>
      <c r="SUN39" s="119"/>
      <c r="SUO39" s="119"/>
      <c r="SUP39" s="119"/>
      <c r="SUQ39" s="119"/>
      <c r="SUR39" s="119"/>
      <c r="SUS39" s="119"/>
      <c r="SUT39" s="119"/>
      <c r="SUU39" s="119"/>
      <c r="SUV39" s="119"/>
      <c r="SUW39" s="119"/>
      <c r="SUX39" s="119"/>
      <c r="SUY39" s="119"/>
      <c r="SUZ39" s="119"/>
      <c r="SVA39" s="119"/>
      <c r="SVB39" s="119"/>
      <c r="SVC39" s="119"/>
      <c r="SVD39" s="119"/>
      <c r="SVE39" s="119"/>
      <c r="SVF39" s="119"/>
      <c r="SVG39" s="119"/>
      <c r="SVH39" s="119"/>
      <c r="SVI39" s="119"/>
      <c r="SVJ39" s="119"/>
      <c r="SVK39" s="119"/>
      <c r="SVL39" s="119"/>
      <c r="SVM39" s="119"/>
      <c r="SVN39" s="119"/>
      <c r="SVO39" s="119"/>
      <c r="SVP39" s="119"/>
      <c r="SVQ39" s="119"/>
      <c r="SVR39" s="119"/>
      <c r="SVS39" s="119"/>
      <c r="SVT39" s="119"/>
      <c r="SVU39" s="119"/>
      <c r="SVV39" s="119"/>
      <c r="SVW39" s="119"/>
      <c r="SVX39" s="119"/>
      <c r="SVY39" s="119"/>
      <c r="SVZ39" s="119"/>
      <c r="SWA39" s="119"/>
      <c r="SWB39" s="119"/>
      <c r="SWC39" s="119"/>
      <c r="SWD39" s="119"/>
      <c r="SWE39" s="119"/>
      <c r="SWF39" s="119"/>
      <c r="SWG39" s="119"/>
      <c r="SWH39" s="119"/>
      <c r="SWI39" s="119"/>
      <c r="SWJ39" s="119"/>
      <c r="SWK39" s="119"/>
      <c r="SWL39" s="119"/>
      <c r="SWM39" s="119"/>
      <c r="SWN39" s="119"/>
      <c r="SWO39" s="119"/>
      <c r="SWP39" s="119"/>
      <c r="SWQ39" s="119"/>
      <c r="SWR39" s="119"/>
      <c r="SWS39" s="119"/>
      <c r="SWT39" s="119"/>
      <c r="SWU39" s="119"/>
      <c r="SWV39" s="119"/>
      <c r="SWW39" s="119"/>
      <c r="SWX39" s="119"/>
      <c r="SWY39" s="119"/>
      <c r="SWZ39" s="119"/>
      <c r="SXA39" s="119"/>
      <c r="SXB39" s="119"/>
      <c r="SXC39" s="119"/>
      <c r="SXD39" s="119"/>
      <c r="SXE39" s="119"/>
      <c r="SXF39" s="119"/>
      <c r="SXG39" s="119"/>
      <c r="SXH39" s="119"/>
      <c r="SXI39" s="119"/>
      <c r="SXJ39" s="119"/>
      <c r="SXK39" s="119"/>
      <c r="SXL39" s="119"/>
      <c r="SXM39" s="119"/>
      <c r="SXN39" s="119"/>
      <c r="SXO39" s="119"/>
      <c r="SXP39" s="119"/>
      <c r="SXQ39" s="119"/>
      <c r="SXR39" s="119"/>
      <c r="SXS39" s="119"/>
      <c r="SXT39" s="119"/>
      <c r="SXU39" s="119"/>
      <c r="SXV39" s="119"/>
      <c r="SXW39" s="119"/>
      <c r="SXX39" s="119"/>
      <c r="SXY39" s="119"/>
      <c r="SXZ39" s="119"/>
      <c r="SYA39" s="119"/>
      <c r="SYB39" s="119"/>
      <c r="SYC39" s="119"/>
      <c r="SYD39" s="119"/>
      <c r="SYE39" s="119"/>
      <c r="SYF39" s="119"/>
      <c r="SYG39" s="119"/>
      <c r="SYH39" s="119"/>
      <c r="SYI39" s="119"/>
      <c r="SYJ39" s="119"/>
      <c r="SYK39" s="119"/>
      <c r="SYL39" s="119"/>
      <c r="SYM39" s="119"/>
      <c r="SYN39" s="119"/>
      <c r="SYO39" s="119"/>
      <c r="SYP39" s="119"/>
      <c r="SYQ39" s="119"/>
      <c r="SYR39" s="119"/>
      <c r="SYS39" s="119"/>
      <c r="SYT39" s="119"/>
      <c r="SYU39" s="119"/>
      <c r="SYV39" s="119"/>
      <c r="SYW39" s="119"/>
      <c r="SYX39" s="119"/>
      <c r="SYY39" s="119"/>
      <c r="SYZ39" s="119"/>
      <c r="SZA39" s="119"/>
      <c r="SZB39" s="119"/>
      <c r="SZC39" s="119"/>
      <c r="SZD39" s="119"/>
      <c r="SZE39" s="119"/>
      <c r="SZF39" s="119"/>
      <c r="SZG39" s="119"/>
      <c r="SZH39" s="119"/>
      <c r="SZI39" s="119"/>
      <c r="SZJ39" s="119"/>
      <c r="SZK39" s="119"/>
      <c r="SZL39" s="119"/>
      <c r="SZM39" s="119"/>
      <c r="SZN39" s="119"/>
      <c r="SZO39" s="119"/>
      <c r="SZP39" s="119"/>
      <c r="SZQ39" s="119"/>
      <c r="SZR39" s="119"/>
      <c r="SZS39" s="119"/>
      <c r="SZT39" s="119"/>
      <c r="SZU39" s="119"/>
      <c r="SZV39" s="119"/>
      <c r="SZW39" s="119"/>
      <c r="SZX39" s="119"/>
      <c r="SZY39" s="119"/>
      <c r="SZZ39" s="119"/>
      <c r="TAA39" s="119"/>
      <c r="TAB39" s="119"/>
      <c r="TAC39" s="119"/>
      <c r="TAD39" s="119"/>
      <c r="TAE39" s="119"/>
      <c r="TAF39" s="119"/>
      <c r="TAG39" s="119"/>
      <c r="TAH39" s="119"/>
      <c r="TAI39" s="119"/>
      <c r="TAJ39" s="119"/>
      <c r="TAK39" s="119"/>
      <c r="TAL39" s="119"/>
      <c r="TAM39" s="119"/>
      <c r="TAN39" s="119"/>
      <c r="TAO39" s="119"/>
      <c r="TAP39" s="119"/>
      <c r="TAQ39" s="119"/>
      <c r="TAR39" s="119"/>
      <c r="TAS39" s="119"/>
      <c r="TAT39" s="119"/>
      <c r="TAU39" s="119"/>
      <c r="TAV39" s="119"/>
      <c r="TAW39" s="119"/>
      <c r="TAX39" s="119"/>
      <c r="TAY39" s="119"/>
      <c r="TAZ39" s="119"/>
      <c r="TBA39" s="119"/>
      <c r="TBB39" s="119"/>
      <c r="TBC39" s="119"/>
      <c r="TBD39" s="119"/>
      <c r="TBE39" s="119"/>
      <c r="TBF39" s="119"/>
      <c r="TBG39" s="119"/>
      <c r="TBH39" s="119"/>
      <c r="TBI39" s="119"/>
      <c r="TBJ39" s="119"/>
      <c r="TBK39" s="119"/>
      <c r="TBL39" s="119"/>
      <c r="TBM39" s="119"/>
      <c r="TBN39" s="119"/>
      <c r="TBO39" s="119"/>
      <c r="TBP39" s="119"/>
      <c r="TBQ39" s="119"/>
      <c r="TBR39" s="119"/>
      <c r="TBS39" s="119"/>
      <c r="TBT39" s="119"/>
      <c r="TBU39" s="119"/>
      <c r="TBV39" s="119"/>
      <c r="TBW39" s="119"/>
      <c r="TBX39" s="119"/>
      <c r="TBY39" s="119"/>
      <c r="TBZ39" s="119"/>
      <c r="TCA39" s="119"/>
      <c r="TCB39" s="119"/>
      <c r="TCC39" s="119"/>
      <c r="TCD39" s="119"/>
      <c r="TCE39" s="119"/>
      <c r="TCF39" s="119"/>
      <c r="TCG39" s="119"/>
      <c r="TCH39" s="119"/>
      <c r="TCI39" s="119"/>
      <c r="TCJ39" s="119"/>
      <c r="TCK39" s="119"/>
      <c r="TCL39" s="119"/>
      <c r="TCM39" s="119"/>
      <c r="TCN39" s="119"/>
      <c r="TCO39" s="119"/>
      <c r="TCP39" s="119"/>
      <c r="TCQ39" s="119"/>
      <c r="TCR39" s="119"/>
      <c r="TCS39" s="119"/>
      <c r="TCT39" s="119"/>
      <c r="TCU39" s="119"/>
      <c r="TCV39" s="119"/>
      <c r="TCW39" s="119"/>
      <c r="TCX39" s="119"/>
      <c r="TCY39" s="119"/>
      <c r="TCZ39" s="119"/>
      <c r="TDA39" s="119"/>
      <c r="TDB39" s="119"/>
      <c r="TDC39" s="119"/>
      <c r="TDD39" s="119"/>
      <c r="TDE39" s="119"/>
      <c r="TDF39" s="119"/>
      <c r="TDG39" s="119"/>
      <c r="TDH39" s="119"/>
      <c r="TDI39" s="119"/>
      <c r="TDJ39" s="119"/>
      <c r="TDK39" s="119"/>
      <c r="TDL39" s="119"/>
      <c r="TDM39" s="119"/>
      <c r="TDN39" s="119"/>
      <c r="TDO39" s="119"/>
      <c r="TDP39" s="119"/>
      <c r="TDQ39" s="119"/>
      <c r="TDR39" s="119"/>
      <c r="TDS39" s="119"/>
      <c r="TDT39" s="119"/>
      <c r="TDU39" s="119"/>
      <c r="TDV39" s="119"/>
      <c r="TDW39" s="119"/>
      <c r="TDX39" s="119"/>
      <c r="TDY39" s="119"/>
      <c r="TDZ39" s="119"/>
      <c r="TEA39" s="119"/>
      <c r="TEB39" s="119"/>
      <c r="TEC39" s="119"/>
      <c r="TED39" s="119"/>
      <c r="TEE39" s="119"/>
      <c r="TEF39" s="119"/>
      <c r="TEG39" s="119"/>
      <c r="TEH39" s="119"/>
      <c r="TEI39" s="119"/>
      <c r="TEJ39" s="119"/>
      <c r="TEK39" s="119"/>
      <c r="TEL39" s="119"/>
      <c r="TEM39" s="119"/>
      <c r="TEN39" s="119"/>
      <c r="TEO39" s="119"/>
      <c r="TEP39" s="119"/>
      <c r="TEQ39" s="119"/>
      <c r="TER39" s="119"/>
      <c r="TES39" s="119"/>
      <c r="TET39" s="119"/>
      <c r="TEU39" s="119"/>
      <c r="TEV39" s="119"/>
      <c r="TEW39" s="119"/>
      <c r="TEX39" s="119"/>
      <c r="TEY39" s="119"/>
      <c r="TEZ39" s="119"/>
      <c r="TFA39" s="119"/>
      <c r="TFB39" s="119"/>
      <c r="TFC39" s="119"/>
      <c r="TFD39" s="119"/>
      <c r="TFE39" s="119"/>
      <c r="TFF39" s="119"/>
      <c r="TFG39" s="119"/>
      <c r="TFH39" s="119"/>
      <c r="TFI39" s="119"/>
      <c r="TFJ39" s="119"/>
      <c r="TFK39" s="119"/>
      <c r="TFL39" s="119"/>
      <c r="TFM39" s="119"/>
      <c r="TFN39" s="119"/>
      <c r="TFO39" s="119"/>
      <c r="TFP39" s="119"/>
      <c r="TFQ39" s="119"/>
      <c r="TFR39" s="119"/>
      <c r="TFS39" s="119"/>
      <c r="TFT39" s="119"/>
      <c r="TFU39" s="119"/>
      <c r="TFV39" s="119"/>
      <c r="TFW39" s="119"/>
      <c r="TFX39" s="119"/>
      <c r="TFY39" s="119"/>
      <c r="TFZ39" s="119"/>
      <c r="TGA39" s="119"/>
      <c r="TGB39" s="119"/>
      <c r="TGC39" s="119"/>
      <c r="TGD39" s="119"/>
      <c r="TGE39" s="119"/>
      <c r="TGF39" s="119"/>
      <c r="TGG39" s="119"/>
      <c r="TGH39" s="119"/>
      <c r="TGI39" s="119"/>
      <c r="TGJ39" s="119"/>
      <c r="TGK39" s="119"/>
      <c r="TGL39" s="119"/>
      <c r="TGM39" s="119"/>
      <c r="TGN39" s="119"/>
      <c r="TGO39" s="119"/>
      <c r="TGP39" s="119"/>
      <c r="TGQ39" s="119"/>
      <c r="TGR39" s="119"/>
      <c r="TGS39" s="119"/>
      <c r="TGT39" s="119"/>
      <c r="TGU39" s="119"/>
      <c r="TGV39" s="119"/>
      <c r="TGW39" s="119"/>
      <c r="TGX39" s="119"/>
      <c r="TGY39" s="119"/>
      <c r="TGZ39" s="119"/>
      <c r="THA39" s="119"/>
      <c r="THB39" s="119"/>
      <c r="THC39" s="119"/>
      <c r="THD39" s="119"/>
      <c r="THE39" s="119"/>
      <c r="THF39" s="119"/>
      <c r="THG39" s="119"/>
      <c r="THH39" s="119"/>
      <c r="THI39" s="119"/>
      <c r="THJ39" s="119"/>
      <c r="THK39" s="119"/>
      <c r="THL39" s="119"/>
      <c r="THM39" s="119"/>
      <c r="THN39" s="119"/>
      <c r="THO39" s="119"/>
      <c r="THP39" s="119"/>
      <c r="THQ39" s="119"/>
      <c r="THR39" s="119"/>
      <c r="THS39" s="119"/>
      <c r="THT39" s="119"/>
      <c r="THU39" s="119"/>
      <c r="THV39" s="119"/>
      <c r="THW39" s="119"/>
      <c r="THX39" s="119"/>
      <c r="THY39" s="119"/>
      <c r="THZ39" s="119"/>
      <c r="TIA39" s="119"/>
      <c r="TIB39" s="119"/>
      <c r="TIC39" s="119"/>
      <c r="TID39" s="119"/>
      <c r="TIE39" s="119"/>
      <c r="TIF39" s="119"/>
      <c r="TIG39" s="119"/>
      <c r="TIH39" s="119"/>
      <c r="TII39" s="119"/>
      <c r="TIJ39" s="119"/>
      <c r="TIK39" s="119"/>
      <c r="TIL39" s="119"/>
      <c r="TIM39" s="119"/>
      <c r="TIN39" s="119"/>
      <c r="TIO39" s="119"/>
      <c r="TIP39" s="119"/>
      <c r="TIQ39" s="119"/>
      <c r="TIR39" s="119"/>
      <c r="TIS39" s="119"/>
      <c r="TIT39" s="119"/>
      <c r="TIU39" s="119"/>
      <c r="TIV39" s="119"/>
      <c r="TIW39" s="119"/>
      <c r="TIX39" s="119"/>
      <c r="TIY39" s="119"/>
      <c r="TIZ39" s="119"/>
      <c r="TJA39" s="119"/>
      <c r="TJB39" s="119"/>
      <c r="TJC39" s="119"/>
      <c r="TJD39" s="119"/>
      <c r="TJE39" s="119"/>
      <c r="TJF39" s="119"/>
      <c r="TJG39" s="119"/>
      <c r="TJH39" s="119"/>
      <c r="TJI39" s="119"/>
      <c r="TJJ39" s="119"/>
      <c r="TJK39" s="119"/>
      <c r="TJL39" s="119"/>
      <c r="TJM39" s="119"/>
      <c r="TJN39" s="119"/>
      <c r="TJO39" s="119"/>
      <c r="TJP39" s="119"/>
      <c r="TJQ39" s="119"/>
      <c r="TJR39" s="119"/>
      <c r="TJS39" s="119"/>
      <c r="TJT39" s="119"/>
      <c r="TJU39" s="119"/>
      <c r="TJV39" s="119"/>
      <c r="TJW39" s="119"/>
      <c r="TJX39" s="119"/>
      <c r="TJY39" s="119"/>
      <c r="TJZ39" s="119"/>
      <c r="TKA39" s="119"/>
      <c r="TKB39" s="119"/>
      <c r="TKC39" s="119"/>
      <c r="TKD39" s="119"/>
      <c r="TKE39" s="119"/>
      <c r="TKF39" s="119"/>
      <c r="TKG39" s="119"/>
      <c r="TKH39" s="119"/>
      <c r="TKI39" s="119"/>
      <c r="TKJ39" s="119"/>
      <c r="TKK39" s="119"/>
      <c r="TKL39" s="119"/>
      <c r="TKM39" s="119"/>
      <c r="TKN39" s="119"/>
      <c r="TKO39" s="119"/>
      <c r="TKP39" s="119"/>
      <c r="TKQ39" s="119"/>
      <c r="TKR39" s="119"/>
      <c r="TKS39" s="119"/>
      <c r="TKT39" s="119"/>
      <c r="TKU39" s="119"/>
      <c r="TKV39" s="119"/>
      <c r="TKW39" s="119"/>
      <c r="TKX39" s="119"/>
      <c r="TKY39" s="119"/>
      <c r="TKZ39" s="119"/>
      <c r="TLA39" s="119"/>
      <c r="TLB39" s="119"/>
      <c r="TLC39" s="119"/>
      <c r="TLD39" s="119"/>
      <c r="TLE39" s="119"/>
      <c r="TLF39" s="119"/>
      <c r="TLG39" s="119"/>
      <c r="TLH39" s="119"/>
      <c r="TLI39" s="119"/>
      <c r="TLJ39" s="119"/>
      <c r="TLK39" s="119"/>
      <c r="TLL39" s="119"/>
      <c r="TLM39" s="119"/>
      <c r="TLN39" s="119"/>
      <c r="TLO39" s="119"/>
      <c r="TLP39" s="119"/>
      <c r="TLQ39" s="119"/>
      <c r="TLR39" s="119"/>
      <c r="TLS39" s="119"/>
      <c r="TLT39" s="119"/>
      <c r="TLU39" s="119"/>
      <c r="TLV39" s="119"/>
      <c r="TLW39" s="119"/>
      <c r="TLX39" s="119"/>
      <c r="TLY39" s="119"/>
      <c r="TLZ39" s="119"/>
      <c r="TMA39" s="119"/>
      <c r="TMB39" s="119"/>
      <c r="TMC39" s="119"/>
      <c r="TMD39" s="119"/>
      <c r="TME39" s="119"/>
      <c r="TMF39" s="119"/>
      <c r="TMG39" s="119"/>
      <c r="TMH39" s="119"/>
      <c r="TMI39" s="119"/>
      <c r="TMJ39" s="119"/>
      <c r="TMK39" s="119"/>
      <c r="TML39" s="119"/>
      <c r="TMM39" s="119"/>
      <c r="TMN39" s="119"/>
      <c r="TMO39" s="119"/>
      <c r="TMP39" s="119"/>
      <c r="TMQ39" s="119"/>
      <c r="TMR39" s="119"/>
      <c r="TMS39" s="119"/>
      <c r="TMT39" s="119"/>
      <c r="TMU39" s="119"/>
      <c r="TMV39" s="119"/>
      <c r="TMW39" s="119"/>
      <c r="TMX39" s="119"/>
      <c r="TMY39" s="119"/>
      <c r="TMZ39" s="119"/>
      <c r="TNA39" s="119"/>
      <c r="TNB39" s="119"/>
      <c r="TNC39" s="119"/>
      <c r="TND39" s="119"/>
      <c r="TNE39" s="119"/>
      <c r="TNF39" s="119"/>
      <c r="TNG39" s="119"/>
      <c r="TNH39" s="119"/>
      <c r="TNI39" s="119"/>
      <c r="TNJ39" s="119"/>
      <c r="TNK39" s="119"/>
      <c r="TNL39" s="119"/>
      <c r="TNM39" s="119"/>
      <c r="TNN39" s="119"/>
      <c r="TNO39" s="119"/>
      <c r="TNP39" s="119"/>
      <c r="TNQ39" s="119"/>
      <c r="TNR39" s="119"/>
      <c r="TNS39" s="119"/>
      <c r="TNT39" s="119"/>
      <c r="TNU39" s="119"/>
      <c r="TNV39" s="119"/>
      <c r="TNW39" s="119"/>
      <c r="TNX39" s="119"/>
      <c r="TNY39" s="119"/>
      <c r="TNZ39" s="119"/>
      <c r="TOA39" s="119"/>
      <c r="TOB39" s="119"/>
      <c r="TOC39" s="119"/>
      <c r="TOD39" s="119"/>
      <c r="TOE39" s="119"/>
      <c r="TOF39" s="119"/>
      <c r="TOG39" s="119"/>
      <c r="TOH39" s="119"/>
      <c r="TOI39" s="119"/>
      <c r="TOJ39" s="119"/>
      <c r="TOK39" s="119"/>
      <c r="TOL39" s="119"/>
      <c r="TOM39" s="119"/>
      <c r="TON39" s="119"/>
      <c r="TOO39" s="119"/>
      <c r="TOP39" s="119"/>
      <c r="TOQ39" s="119"/>
      <c r="TOR39" s="119"/>
      <c r="TOS39" s="119"/>
      <c r="TOT39" s="119"/>
      <c r="TOU39" s="119"/>
      <c r="TOV39" s="119"/>
      <c r="TOW39" s="119"/>
      <c r="TOX39" s="119"/>
      <c r="TOY39" s="119"/>
      <c r="TOZ39" s="119"/>
      <c r="TPA39" s="119"/>
      <c r="TPB39" s="119"/>
      <c r="TPC39" s="119"/>
      <c r="TPD39" s="119"/>
      <c r="TPE39" s="119"/>
      <c r="TPF39" s="119"/>
      <c r="TPG39" s="119"/>
      <c r="TPH39" s="119"/>
      <c r="TPI39" s="119"/>
      <c r="TPJ39" s="119"/>
      <c r="TPK39" s="119"/>
      <c r="TPL39" s="119"/>
      <c r="TPM39" s="119"/>
      <c r="TPN39" s="119"/>
      <c r="TPO39" s="119"/>
      <c r="TPP39" s="119"/>
      <c r="TPQ39" s="119"/>
      <c r="TPR39" s="119"/>
      <c r="TPS39" s="119"/>
      <c r="TPT39" s="119"/>
      <c r="TPU39" s="119"/>
      <c r="TPV39" s="119"/>
      <c r="TPW39" s="119"/>
      <c r="TPX39" s="119"/>
      <c r="TPY39" s="119"/>
      <c r="TPZ39" s="119"/>
      <c r="TQA39" s="119"/>
      <c r="TQB39" s="119"/>
      <c r="TQC39" s="119"/>
      <c r="TQD39" s="119"/>
      <c r="TQE39" s="119"/>
      <c r="TQF39" s="119"/>
      <c r="TQG39" s="119"/>
      <c r="TQH39" s="119"/>
      <c r="TQI39" s="119"/>
      <c r="TQJ39" s="119"/>
      <c r="TQK39" s="119"/>
      <c r="TQL39" s="119"/>
      <c r="TQM39" s="119"/>
      <c r="TQN39" s="119"/>
      <c r="TQO39" s="119"/>
      <c r="TQP39" s="119"/>
      <c r="TQQ39" s="119"/>
      <c r="TQR39" s="119"/>
      <c r="TQS39" s="119"/>
      <c r="TQT39" s="119"/>
      <c r="TQU39" s="119"/>
      <c r="TQV39" s="119"/>
      <c r="TQW39" s="119"/>
      <c r="TQX39" s="119"/>
      <c r="TQY39" s="119"/>
      <c r="TQZ39" s="119"/>
      <c r="TRA39" s="119"/>
      <c r="TRB39" s="119"/>
      <c r="TRC39" s="119"/>
      <c r="TRD39" s="119"/>
      <c r="TRE39" s="119"/>
      <c r="TRF39" s="119"/>
      <c r="TRG39" s="119"/>
      <c r="TRH39" s="119"/>
      <c r="TRI39" s="119"/>
      <c r="TRJ39" s="119"/>
      <c r="TRK39" s="119"/>
      <c r="TRL39" s="119"/>
      <c r="TRM39" s="119"/>
      <c r="TRN39" s="119"/>
      <c r="TRO39" s="119"/>
      <c r="TRP39" s="119"/>
      <c r="TRQ39" s="119"/>
      <c r="TRR39" s="119"/>
      <c r="TRS39" s="119"/>
      <c r="TRT39" s="119"/>
      <c r="TRU39" s="119"/>
      <c r="TRV39" s="119"/>
      <c r="TRW39" s="119"/>
      <c r="TRX39" s="119"/>
      <c r="TRY39" s="119"/>
      <c r="TRZ39" s="119"/>
      <c r="TSA39" s="119"/>
      <c r="TSB39" s="119"/>
      <c r="TSC39" s="119"/>
      <c r="TSD39" s="119"/>
      <c r="TSE39" s="119"/>
      <c r="TSF39" s="119"/>
      <c r="TSG39" s="119"/>
      <c r="TSH39" s="119"/>
      <c r="TSI39" s="119"/>
      <c r="TSJ39" s="119"/>
      <c r="TSK39" s="119"/>
      <c r="TSL39" s="119"/>
      <c r="TSM39" s="119"/>
      <c r="TSN39" s="119"/>
      <c r="TSO39" s="119"/>
      <c r="TSP39" s="119"/>
      <c r="TSQ39" s="119"/>
      <c r="TSR39" s="119"/>
      <c r="TSS39" s="119"/>
      <c r="TST39" s="119"/>
      <c r="TSU39" s="119"/>
      <c r="TSV39" s="119"/>
      <c r="TSW39" s="119"/>
      <c r="TSX39" s="119"/>
      <c r="TSY39" s="119"/>
      <c r="TSZ39" s="119"/>
      <c r="TTA39" s="119"/>
      <c r="TTB39" s="119"/>
      <c r="TTC39" s="119"/>
      <c r="TTD39" s="119"/>
      <c r="TTE39" s="119"/>
      <c r="TTF39" s="119"/>
      <c r="TTG39" s="119"/>
      <c r="TTH39" s="119"/>
      <c r="TTI39" s="119"/>
      <c r="TTJ39" s="119"/>
      <c r="TTK39" s="119"/>
      <c r="TTL39" s="119"/>
      <c r="TTM39" s="119"/>
      <c r="TTN39" s="119"/>
      <c r="TTO39" s="119"/>
      <c r="TTP39" s="119"/>
      <c r="TTQ39" s="119"/>
      <c r="TTR39" s="119"/>
      <c r="TTS39" s="119"/>
      <c r="TTT39" s="119"/>
      <c r="TTU39" s="119"/>
      <c r="TTV39" s="119"/>
      <c r="TTW39" s="119"/>
      <c r="TTX39" s="119"/>
      <c r="TTY39" s="119"/>
      <c r="TTZ39" s="119"/>
      <c r="TUA39" s="119"/>
      <c r="TUB39" s="119"/>
      <c r="TUC39" s="119"/>
      <c r="TUD39" s="119"/>
      <c r="TUE39" s="119"/>
      <c r="TUF39" s="119"/>
      <c r="TUG39" s="119"/>
      <c r="TUH39" s="119"/>
      <c r="TUI39" s="119"/>
      <c r="TUJ39" s="119"/>
      <c r="TUK39" s="119"/>
      <c r="TUL39" s="119"/>
      <c r="TUM39" s="119"/>
      <c r="TUN39" s="119"/>
      <c r="TUO39" s="119"/>
      <c r="TUP39" s="119"/>
      <c r="TUQ39" s="119"/>
      <c r="TUR39" s="119"/>
      <c r="TUS39" s="119"/>
      <c r="TUT39" s="119"/>
      <c r="TUU39" s="119"/>
      <c r="TUV39" s="119"/>
      <c r="TUW39" s="119"/>
      <c r="TUX39" s="119"/>
      <c r="TUY39" s="119"/>
      <c r="TUZ39" s="119"/>
      <c r="TVA39" s="119"/>
      <c r="TVB39" s="119"/>
      <c r="TVC39" s="119"/>
      <c r="TVD39" s="119"/>
      <c r="TVE39" s="119"/>
      <c r="TVF39" s="119"/>
      <c r="TVG39" s="119"/>
      <c r="TVH39" s="119"/>
      <c r="TVI39" s="119"/>
      <c r="TVJ39" s="119"/>
      <c r="TVK39" s="119"/>
      <c r="TVL39" s="119"/>
      <c r="TVM39" s="119"/>
      <c r="TVN39" s="119"/>
      <c r="TVO39" s="119"/>
      <c r="TVP39" s="119"/>
      <c r="TVQ39" s="119"/>
      <c r="TVR39" s="119"/>
      <c r="TVS39" s="119"/>
      <c r="TVT39" s="119"/>
      <c r="TVU39" s="119"/>
      <c r="TVV39" s="119"/>
      <c r="TVW39" s="119"/>
      <c r="TVX39" s="119"/>
      <c r="TVY39" s="119"/>
      <c r="TVZ39" s="119"/>
      <c r="TWA39" s="119"/>
      <c r="TWB39" s="119"/>
      <c r="TWC39" s="119"/>
      <c r="TWD39" s="119"/>
      <c r="TWE39" s="119"/>
      <c r="TWF39" s="119"/>
      <c r="TWG39" s="119"/>
      <c r="TWH39" s="119"/>
      <c r="TWI39" s="119"/>
      <c r="TWJ39" s="119"/>
      <c r="TWK39" s="119"/>
      <c r="TWL39" s="119"/>
      <c r="TWM39" s="119"/>
      <c r="TWN39" s="119"/>
      <c r="TWO39" s="119"/>
      <c r="TWP39" s="119"/>
      <c r="TWQ39" s="119"/>
      <c r="TWR39" s="119"/>
      <c r="TWS39" s="119"/>
      <c r="TWT39" s="119"/>
      <c r="TWU39" s="119"/>
      <c r="TWV39" s="119"/>
      <c r="TWW39" s="119"/>
      <c r="TWX39" s="119"/>
      <c r="TWY39" s="119"/>
      <c r="TWZ39" s="119"/>
      <c r="TXA39" s="119"/>
      <c r="TXB39" s="119"/>
      <c r="TXC39" s="119"/>
      <c r="TXD39" s="119"/>
      <c r="TXE39" s="119"/>
      <c r="TXF39" s="119"/>
      <c r="TXG39" s="119"/>
      <c r="TXH39" s="119"/>
      <c r="TXI39" s="119"/>
      <c r="TXJ39" s="119"/>
      <c r="TXK39" s="119"/>
      <c r="TXL39" s="119"/>
      <c r="TXM39" s="119"/>
      <c r="TXN39" s="119"/>
      <c r="TXO39" s="119"/>
      <c r="TXP39" s="119"/>
      <c r="TXQ39" s="119"/>
      <c r="TXR39" s="119"/>
      <c r="TXS39" s="119"/>
      <c r="TXT39" s="119"/>
      <c r="TXU39" s="119"/>
      <c r="TXV39" s="119"/>
      <c r="TXW39" s="119"/>
      <c r="TXX39" s="119"/>
      <c r="TXY39" s="119"/>
      <c r="TXZ39" s="119"/>
      <c r="TYA39" s="119"/>
      <c r="TYB39" s="119"/>
      <c r="TYC39" s="119"/>
      <c r="TYD39" s="119"/>
      <c r="TYE39" s="119"/>
      <c r="TYF39" s="119"/>
      <c r="TYG39" s="119"/>
      <c r="TYH39" s="119"/>
      <c r="TYI39" s="119"/>
      <c r="TYJ39" s="119"/>
      <c r="TYK39" s="119"/>
      <c r="TYL39" s="119"/>
      <c r="TYM39" s="119"/>
      <c r="TYN39" s="119"/>
      <c r="TYO39" s="119"/>
      <c r="TYP39" s="119"/>
      <c r="TYQ39" s="119"/>
      <c r="TYR39" s="119"/>
      <c r="TYS39" s="119"/>
      <c r="TYT39" s="119"/>
      <c r="TYU39" s="119"/>
      <c r="TYV39" s="119"/>
      <c r="TYW39" s="119"/>
      <c r="TYX39" s="119"/>
      <c r="TYY39" s="119"/>
      <c r="TYZ39" s="119"/>
      <c r="TZA39" s="119"/>
      <c r="TZB39" s="119"/>
      <c r="TZC39" s="119"/>
      <c r="TZD39" s="119"/>
      <c r="TZE39" s="119"/>
      <c r="TZF39" s="119"/>
      <c r="TZG39" s="119"/>
      <c r="TZH39" s="119"/>
      <c r="TZI39" s="119"/>
      <c r="TZJ39" s="119"/>
      <c r="TZK39" s="119"/>
      <c r="TZL39" s="119"/>
      <c r="TZM39" s="119"/>
      <c r="TZN39" s="119"/>
      <c r="TZO39" s="119"/>
      <c r="TZP39" s="119"/>
      <c r="TZQ39" s="119"/>
      <c r="TZR39" s="119"/>
      <c r="TZS39" s="119"/>
      <c r="TZT39" s="119"/>
      <c r="TZU39" s="119"/>
      <c r="TZV39" s="119"/>
      <c r="TZW39" s="119"/>
      <c r="TZX39" s="119"/>
      <c r="TZY39" s="119"/>
      <c r="TZZ39" s="119"/>
      <c r="UAA39" s="119"/>
      <c r="UAB39" s="119"/>
      <c r="UAC39" s="119"/>
      <c r="UAD39" s="119"/>
      <c r="UAE39" s="119"/>
      <c r="UAF39" s="119"/>
      <c r="UAG39" s="119"/>
      <c r="UAH39" s="119"/>
      <c r="UAI39" s="119"/>
      <c r="UAJ39" s="119"/>
      <c r="UAK39" s="119"/>
      <c r="UAL39" s="119"/>
      <c r="UAM39" s="119"/>
      <c r="UAN39" s="119"/>
      <c r="UAO39" s="119"/>
      <c r="UAP39" s="119"/>
      <c r="UAQ39" s="119"/>
      <c r="UAR39" s="119"/>
      <c r="UAS39" s="119"/>
      <c r="UAT39" s="119"/>
      <c r="UAU39" s="119"/>
      <c r="UAV39" s="119"/>
      <c r="UAW39" s="119"/>
      <c r="UAX39" s="119"/>
      <c r="UAY39" s="119"/>
      <c r="UAZ39" s="119"/>
      <c r="UBA39" s="119"/>
      <c r="UBB39" s="119"/>
      <c r="UBC39" s="119"/>
      <c r="UBD39" s="119"/>
      <c r="UBE39" s="119"/>
      <c r="UBF39" s="119"/>
      <c r="UBG39" s="119"/>
      <c r="UBH39" s="119"/>
      <c r="UBI39" s="119"/>
      <c r="UBJ39" s="119"/>
      <c r="UBK39" s="119"/>
      <c r="UBL39" s="119"/>
      <c r="UBM39" s="119"/>
      <c r="UBN39" s="119"/>
      <c r="UBO39" s="119"/>
      <c r="UBP39" s="119"/>
      <c r="UBQ39" s="119"/>
      <c r="UBR39" s="119"/>
      <c r="UBS39" s="119"/>
      <c r="UBT39" s="119"/>
      <c r="UBU39" s="119"/>
      <c r="UBV39" s="119"/>
      <c r="UBW39" s="119"/>
      <c r="UBX39" s="119"/>
      <c r="UBY39" s="119"/>
      <c r="UBZ39" s="119"/>
      <c r="UCA39" s="119"/>
      <c r="UCB39" s="119"/>
      <c r="UCC39" s="119"/>
      <c r="UCD39" s="119"/>
      <c r="UCE39" s="119"/>
      <c r="UCF39" s="119"/>
      <c r="UCG39" s="119"/>
      <c r="UCH39" s="119"/>
      <c r="UCI39" s="119"/>
      <c r="UCJ39" s="119"/>
      <c r="UCK39" s="119"/>
      <c r="UCL39" s="119"/>
      <c r="UCM39" s="119"/>
      <c r="UCN39" s="119"/>
      <c r="UCO39" s="119"/>
      <c r="UCP39" s="119"/>
      <c r="UCQ39" s="119"/>
      <c r="UCR39" s="119"/>
      <c r="UCS39" s="119"/>
      <c r="UCT39" s="119"/>
      <c r="UCU39" s="119"/>
      <c r="UCV39" s="119"/>
      <c r="UCW39" s="119"/>
      <c r="UCX39" s="119"/>
      <c r="UCY39" s="119"/>
      <c r="UCZ39" s="119"/>
      <c r="UDA39" s="119"/>
      <c r="UDB39" s="119"/>
      <c r="UDC39" s="119"/>
      <c r="UDD39" s="119"/>
      <c r="UDE39" s="119"/>
      <c r="UDF39" s="119"/>
      <c r="UDG39" s="119"/>
      <c r="UDH39" s="119"/>
      <c r="UDI39" s="119"/>
      <c r="UDJ39" s="119"/>
      <c r="UDK39" s="119"/>
      <c r="UDL39" s="119"/>
      <c r="UDM39" s="119"/>
      <c r="UDN39" s="119"/>
      <c r="UDO39" s="119"/>
      <c r="UDP39" s="119"/>
      <c r="UDQ39" s="119"/>
      <c r="UDR39" s="119"/>
      <c r="UDS39" s="119"/>
      <c r="UDT39" s="119"/>
      <c r="UDU39" s="119"/>
      <c r="UDV39" s="119"/>
      <c r="UDW39" s="119"/>
      <c r="UDX39" s="119"/>
      <c r="UDY39" s="119"/>
      <c r="UDZ39" s="119"/>
      <c r="UEA39" s="119"/>
      <c r="UEB39" s="119"/>
      <c r="UEC39" s="119"/>
      <c r="UED39" s="119"/>
      <c r="UEE39" s="119"/>
      <c r="UEF39" s="119"/>
      <c r="UEG39" s="119"/>
      <c r="UEH39" s="119"/>
      <c r="UEI39" s="119"/>
      <c r="UEJ39" s="119"/>
      <c r="UEK39" s="119"/>
      <c r="UEL39" s="119"/>
      <c r="UEM39" s="119"/>
      <c r="UEN39" s="119"/>
      <c r="UEO39" s="119"/>
      <c r="UEP39" s="119"/>
      <c r="UEQ39" s="119"/>
      <c r="UER39" s="119"/>
      <c r="UES39" s="119"/>
      <c r="UET39" s="119"/>
      <c r="UEU39" s="119"/>
      <c r="UEV39" s="119"/>
      <c r="UEW39" s="119"/>
      <c r="UEX39" s="119"/>
      <c r="UEY39" s="119"/>
      <c r="UEZ39" s="119"/>
      <c r="UFA39" s="119"/>
      <c r="UFB39" s="119"/>
      <c r="UFC39" s="119"/>
      <c r="UFD39" s="119"/>
      <c r="UFE39" s="119"/>
      <c r="UFF39" s="119"/>
      <c r="UFG39" s="119"/>
      <c r="UFH39" s="119"/>
      <c r="UFI39" s="119"/>
      <c r="UFJ39" s="119"/>
      <c r="UFK39" s="119"/>
      <c r="UFL39" s="119"/>
      <c r="UFM39" s="119"/>
      <c r="UFN39" s="119"/>
      <c r="UFO39" s="119"/>
      <c r="UFP39" s="119"/>
      <c r="UFQ39" s="119"/>
      <c r="UFR39" s="119"/>
      <c r="UFS39" s="119"/>
      <c r="UFT39" s="119"/>
      <c r="UFU39" s="119"/>
      <c r="UFV39" s="119"/>
      <c r="UFW39" s="119"/>
      <c r="UFX39" s="119"/>
      <c r="UFY39" s="119"/>
      <c r="UFZ39" s="119"/>
      <c r="UGA39" s="119"/>
      <c r="UGB39" s="119"/>
      <c r="UGC39" s="119"/>
      <c r="UGD39" s="119"/>
      <c r="UGE39" s="119"/>
      <c r="UGF39" s="119"/>
      <c r="UGG39" s="119"/>
      <c r="UGH39" s="119"/>
      <c r="UGI39" s="119"/>
      <c r="UGJ39" s="119"/>
      <c r="UGK39" s="119"/>
      <c r="UGL39" s="119"/>
      <c r="UGM39" s="119"/>
      <c r="UGN39" s="119"/>
      <c r="UGO39" s="119"/>
      <c r="UGP39" s="119"/>
      <c r="UGQ39" s="119"/>
      <c r="UGR39" s="119"/>
      <c r="UGS39" s="119"/>
      <c r="UGT39" s="119"/>
      <c r="UGU39" s="119"/>
      <c r="UGV39" s="119"/>
      <c r="UGW39" s="119"/>
      <c r="UGX39" s="119"/>
      <c r="UGY39" s="119"/>
      <c r="UGZ39" s="119"/>
      <c r="UHA39" s="119"/>
      <c r="UHB39" s="119"/>
      <c r="UHC39" s="119"/>
      <c r="UHD39" s="119"/>
      <c r="UHE39" s="119"/>
      <c r="UHF39" s="119"/>
      <c r="UHG39" s="119"/>
      <c r="UHH39" s="119"/>
      <c r="UHI39" s="119"/>
      <c r="UHJ39" s="119"/>
      <c r="UHK39" s="119"/>
      <c r="UHL39" s="119"/>
      <c r="UHM39" s="119"/>
      <c r="UHN39" s="119"/>
      <c r="UHO39" s="119"/>
      <c r="UHP39" s="119"/>
      <c r="UHQ39" s="119"/>
      <c r="UHR39" s="119"/>
      <c r="UHS39" s="119"/>
      <c r="UHT39" s="119"/>
      <c r="UHU39" s="119"/>
      <c r="UHV39" s="119"/>
      <c r="UHW39" s="119"/>
      <c r="UHX39" s="119"/>
      <c r="UHY39" s="119"/>
      <c r="UHZ39" s="119"/>
      <c r="UIA39" s="119"/>
      <c r="UIB39" s="119"/>
      <c r="UIC39" s="119"/>
      <c r="UID39" s="119"/>
      <c r="UIE39" s="119"/>
      <c r="UIF39" s="119"/>
      <c r="UIG39" s="119"/>
      <c r="UIH39" s="119"/>
      <c r="UII39" s="119"/>
      <c r="UIJ39" s="119"/>
      <c r="UIK39" s="119"/>
      <c r="UIL39" s="119"/>
      <c r="UIM39" s="119"/>
      <c r="UIN39" s="119"/>
      <c r="UIO39" s="119"/>
      <c r="UIP39" s="119"/>
      <c r="UIQ39" s="119"/>
      <c r="UIR39" s="119"/>
      <c r="UIS39" s="119"/>
      <c r="UIT39" s="119"/>
      <c r="UIU39" s="119"/>
      <c r="UIV39" s="119"/>
      <c r="UIW39" s="119"/>
      <c r="UIX39" s="119"/>
      <c r="UIY39" s="119"/>
      <c r="UIZ39" s="119"/>
      <c r="UJA39" s="119"/>
      <c r="UJB39" s="119"/>
      <c r="UJC39" s="119"/>
      <c r="UJD39" s="119"/>
      <c r="UJE39" s="119"/>
      <c r="UJF39" s="119"/>
      <c r="UJG39" s="119"/>
      <c r="UJH39" s="119"/>
      <c r="UJI39" s="119"/>
      <c r="UJJ39" s="119"/>
      <c r="UJK39" s="119"/>
      <c r="UJL39" s="119"/>
      <c r="UJM39" s="119"/>
      <c r="UJN39" s="119"/>
      <c r="UJO39" s="119"/>
      <c r="UJP39" s="119"/>
      <c r="UJQ39" s="119"/>
      <c r="UJR39" s="119"/>
      <c r="UJS39" s="119"/>
      <c r="UJT39" s="119"/>
      <c r="UJU39" s="119"/>
      <c r="UJV39" s="119"/>
      <c r="UJW39" s="119"/>
      <c r="UJX39" s="119"/>
      <c r="UJY39" s="119"/>
      <c r="UJZ39" s="119"/>
      <c r="UKA39" s="119"/>
      <c r="UKB39" s="119"/>
      <c r="UKC39" s="119"/>
      <c r="UKD39" s="119"/>
      <c r="UKE39" s="119"/>
      <c r="UKF39" s="119"/>
      <c r="UKG39" s="119"/>
      <c r="UKH39" s="119"/>
      <c r="UKI39" s="119"/>
      <c r="UKJ39" s="119"/>
      <c r="UKK39" s="119"/>
      <c r="UKL39" s="119"/>
      <c r="UKM39" s="119"/>
      <c r="UKN39" s="119"/>
      <c r="UKO39" s="119"/>
      <c r="UKP39" s="119"/>
      <c r="UKQ39" s="119"/>
      <c r="UKR39" s="119"/>
      <c r="UKS39" s="119"/>
      <c r="UKT39" s="119"/>
      <c r="UKU39" s="119"/>
      <c r="UKV39" s="119"/>
      <c r="UKW39" s="119"/>
      <c r="UKX39" s="119"/>
      <c r="UKY39" s="119"/>
      <c r="UKZ39" s="119"/>
      <c r="ULA39" s="119"/>
      <c r="ULB39" s="119"/>
      <c r="ULC39" s="119"/>
      <c r="ULD39" s="119"/>
      <c r="ULE39" s="119"/>
      <c r="ULF39" s="119"/>
      <c r="ULG39" s="119"/>
      <c r="ULH39" s="119"/>
      <c r="ULI39" s="119"/>
      <c r="ULJ39" s="119"/>
      <c r="ULK39" s="119"/>
      <c r="ULL39" s="119"/>
      <c r="ULM39" s="119"/>
      <c r="ULN39" s="119"/>
      <c r="ULO39" s="119"/>
      <c r="ULP39" s="119"/>
      <c r="ULQ39" s="119"/>
      <c r="ULR39" s="119"/>
      <c r="ULS39" s="119"/>
      <c r="ULT39" s="119"/>
      <c r="ULU39" s="119"/>
      <c r="ULV39" s="119"/>
      <c r="ULW39" s="119"/>
      <c r="ULX39" s="119"/>
      <c r="ULY39" s="119"/>
      <c r="ULZ39" s="119"/>
      <c r="UMA39" s="119"/>
      <c r="UMB39" s="119"/>
      <c r="UMC39" s="119"/>
      <c r="UMD39" s="119"/>
      <c r="UME39" s="119"/>
      <c r="UMF39" s="119"/>
      <c r="UMG39" s="119"/>
      <c r="UMH39" s="119"/>
      <c r="UMI39" s="119"/>
      <c r="UMJ39" s="119"/>
      <c r="UMK39" s="119"/>
      <c r="UML39" s="119"/>
      <c r="UMM39" s="119"/>
      <c r="UMN39" s="119"/>
      <c r="UMO39" s="119"/>
      <c r="UMP39" s="119"/>
      <c r="UMQ39" s="119"/>
      <c r="UMR39" s="119"/>
      <c r="UMS39" s="119"/>
      <c r="UMT39" s="119"/>
      <c r="UMU39" s="119"/>
      <c r="UMV39" s="119"/>
      <c r="UMW39" s="119"/>
      <c r="UMX39" s="119"/>
      <c r="UMY39" s="119"/>
      <c r="UMZ39" s="119"/>
      <c r="UNA39" s="119"/>
      <c r="UNB39" s="119"/>
      <c r="UNC39" s="119"/>
      <c r="UND39" s="119"/>
      <c r="UNE39" s="119"/>
      <c r="UNF39" s="119"/>
      <c r="UNG39" s="119"/>
      <c r="UNH39" s="119"/>
      <c r="UNI39" s="119"/>
      <c r="UNJ39" s="119"/>
      <c r="UNK39" s="119"/>
      <c r="UNL39" s="119"/>
      <c r="UNM39" s="119"/>
      <c r="UNN39" s="119"/>
      <c r="UNO39" s="119"/>
      <c r="UNP39" s="119"/>
      <c r="UNQ39" s="119"/>
      <c r="UNR39" s="119"/>
      <c r="UNS39" s="119"/>
      <c r="UNT39" s="119"/>
      <c r="UNU39" s="119"/>
      <c r="UNV39" s="119"/>
      <c r="UNW39" s="119"/>
      <c r="UNX39" s="119"/>
      <c r="UNY39" s="119"/>
      <c r="UNZ39" s="119"/>
      <c r="UOA39" s="119"/>
      <c r="UOB39" s="119"/>
      <c r="UOC39" s="119"/>
      <c r="UOD39" s="119"/>
      <c r="UOE39" s="119"/>
      <c r="UOF39" s="119"/>
      <c r="UOG39" s="119"/>
      <c r="UOH39" s="119"/>
      <c r="UOI39" s="119"/>
      <c r="UOJ39" s="119"/>
      <c r="UOK39" s="119"/>
      <c r="UOL39" s="119"/>
      <c r="UOM39" s="119"/>
      <c r="UON39" s="119"/>
      <c r="UOO39" s="119"/>
      <c r="UOP39" s="119"/>
      <c r="UOQ39" s="119"/>
      <c r="UOR39" s="119"/>
      <c r="UOS39" s="119"/>
      <c r="UOT39" s="119"/>
      <c r="UOU39" s="119"/>
      <c r="UOV39" s="119"/>
      <c r="UOW39" s="119"/>
      <c r="UOX39" s="119"/>
      <c r="UOY39" s="119"/>
      <c r="UOZ39" s="119"/>
      <c r="UPA39" s="119"/>
      <c r="UPB39" s="119"/>
      <c r="UPC39" s="119"/>
      <c r="UPD39" s="119"/>
      <c r="UPE39" s="119"/>
      <c r="UPF39" s="119"/>
      <c r="UPG39" s="119"/>
      <c r="UPH39" s="119"/>
      <c r="UPI39" s="119"/>
      <c r="UPJ39" s="119"/>
      <c r="UPK39" s="119"/>
      <c r="UPL39" s="119"/>
      <c r="UPM39" s="119"/>
      <c r="UPN39" s="119"/>
      <c r="UPO39" s="119"/>
      <c r="UPP39" s="119"/>
      <c r="UPQ39" s="119"/>
      <c r="UPR39" s="119"/>
      <c r="UPS39" s="119"/>
      <c r="UPT39" s="119"/>
      <c r="UPU39" s="119"/>
      <c r="UPV39" s="119"/>
      <c r="UPW39" s="119"/>
      <c r="UPX39" s="119"/>
      <c r="UPY39" s="119"/>
      <c r="UPZ39" s="119"/>
      <c r="UQA39" s="119"/>
      <c r="UQB39" s="119"/>
      <c r="UQC39" s="119"/>
      <c r="UQD39" s="119"/>
      <c r="UQE39" s="119"/>
      <c r="UQF39" s="119"/>
      <c r="UQG39" s="119"/>
      <c r="UQH39" s="119"/>
      <c r="UQI39" s="119"/>
      <c r="UQJ39" s="119"/>
      <c r="UQK39" s="119"/>
      <c r="UQL39" s="119"/>
      <c r="UQM39" s="119"/>
      <c r="UQN39" s="119"/>
      <c r="UQO39" s="119"/>
      <c r="UQP39" s="119"/>
      <c r="UQQ39" s="119"/>
      <c r="UQR39" s="119"/>
      <c r="UQS39" s="119"/>
      <c r="UQT39" s="119"/>
      <c r="UQU39" s="119"/>
      <c r="UQV39" s="119"/>
      <c r="UQW39" s="119"/>
      <c r="UQX39" s="119"/>
      <c r="UQY39" s="119"/>
      <c r="UQZ39" s="119"/>
      <c r="URA39" s="119"/>
      <c r="URB39" s="119"/>
      <c r="URC39" s="119"/>
      <c r="URD39" s="119"/>
      <c r="URE39" s="119"/>
      <c r="URF39" s="119"/>
      <c r="URG39" s="119"/>
      <c r="URH39" s="119"/>
      <c r="URI39" s="119"/>
      <c r="URJ39" s="119"/>
      <c r="URK39" s="119"/>
      <c r="URL39" s="119"/>
      <c r="URM39" s="119"/>
      <c r="URN39" s="119"/>
      <c r="URO39" s="119"/>
      <c r="URP39" s="119"/>
      <c r="URQ39" s="119"/>
      <c r="URR39" s="119"/>
      <c r="URS39" s="119"/>
      <c r="URT39" s="119"/>
      <c r="URU39" s="119"/>
      <c r="URV39" s="119"/>
      <c r="URW39" s="119"/>
      <c r="URX39" s="119"/>
      <c r="URY39" s="119"/>
      <c r="URZ39" s="119"/>
      <c r="USA39" s="119"/>
      <c r="USB39" s="119"/>
      <c r="USC39" s="119"/>
      <c r="USD39" s="119"/>
      <c r="USE39" s="119"/>
      <c r="USF39" s="119"/>
      <c r="USG39" s="119"/>
      <c r="USH39" s="119"/>
      <c r="USI39" s="119"/>
      <c r="USJ39" s="119"/>
      <c r="USK39" s="119"/>
      <c r="USL39" s="119"/>
      <c r="USM39" s="119"/>
      <c r="USN39" s="119"/>
      <c r="USO39" s="119"/>
      <c r="USP39" s="119"/>
      <c r="USQ39" s="119"/>
      <c r="USR39" s="119"/>
      <c r="USS39" s="119"/>
      <c r="UST39" s="119"/>
      <c r="USU39" s="119"/>
      <c r="USV39" s="119"/>
      <c r="USW39" s="119"/>
      <c r="USX39" s="119"/>
      <c r="USY39" s="119"/>
      <c r="USZ39" s="119"/>
      <c r="UTA39" s="119"/>
      <c r="UTB39" s="119"/>
      <c r="UTC39" s="119"/>
      <c r="UTD39" s="119"/>
      <c r="UTE39" s="119"/>
      <c r="UTF39" s="119"/>
      <c r="UTG39" s="119"/>
      <c r="UTH39" s="119"/>
      <c r="UTI39" s="119"/>
      <c r="UTJ39" s="119"/>
      <c r="UTK39" s="119"/>
      <c r="UTL39" s="119"/>
      <c r="UTM39" s="119"/>
      <c r="UTN39" s="119"/>
      <c r="UTO39" s="119"/>
      <c r="UTP39" s="119"/>
      <c r="UTQ39" s="119"/>
      <c r="UTR39" s="119"/>
      <c r="UTS39" s="119"/>
      <c r="UTT39" s="119"/>
      <c r="UTU39" s="119"/>
      <c r="UTV39" s="119"/>
      <c r="UTW39" s="119"/>
      <c r="UTX39" s="119"/>
      <c r="UTY39" s="119"/>
      <c r="UTZ39" s="119"/>
      <c r="UUA39" s="119"/>
      <c r="UUB39" s="119"/>
      <c r="UUC39" s="119"/>
      <c r="UUD39" s="119"/>
      <c r="UUE39" s="119"/>
      <c r="UUF39" s="119"/>
      <c r="UUG39" s="119"/>
      <c r="UUH39" s="119"/>
      <c r="UUI39" s="119"/>
      <c r="UUJ39" s="119"/>
      <c r="UUK39" s="119"/>
      <c r="UUL39" s="119"/>
      <c r="UUM39" s="119"/>
      <c r="UUN39" s="119"/>
      <c r="UUO39" s="119"/>
      <c r="UUP39" s="119"/>
      <c r="UUQ39" s="119"/>
      <c r="UUR39" s="119"/>
      <c r="UUS39" s="119"/>
      <c r="UUT39" s="119"/>
      <c r="UUU39" s="119"/>
      <c r="UUV39" s="119"/>
      <c r="UUW39" s="119"/>
      <c r="UUX39" s="119"/>
      <c r="UUY39" s="119"/>
      <c r="UUZ39" s="119"/>
      <c r="UVA39" s="119"/>
      <c r="UVB39" s="119"/>
      <c r="UVC39" s="119"/>
      <c r="UVD39" s="119"/>
      <c r="UVE39" s="119"/>
      <c r="UVF39" s="119"/>
      <c r="UVG39" s="119"/>
      <c r="UVH39" s="119"/>
      <c r="UVI39" s="119"/>
      <c r="UVJ39" s="119"/>
      <c r="UVK39" s="119"/>
      <c r="UVL39" s="119"/>
      <c r="UVM39" s="119"/>
      <c r="UVN39" s="119"/>
      <c r="UVO39" s="119"/>
      <c r="UVP39" s="119"/>
      <c r="UVQ39" s="119"/>
      <c r="UVR39" s="119"/>
      <c r="UVS39" s="119"/>
      <c r="UVT39" s="119"/>
      <c r="UVU39" s="119"/>
      <c r="UVV39" s="119"/>
      <c r="UVW39" s="119"/>
      <c r="UVX39" s="119"/>
      <c r="UVY39" s="119"/>
      <c r="UVZ39" s="119"/>
      <c r="UWA39" s="119"/>
      <c r="UWB39" s="119"/>
      <c r="UWC39" s="119"/>
      <c r="UWD39" s="119"/>
      <c r="UWE39" s="119"/>
      <c r="UWF39" s="119"/>
      <c r="UWG39" s="119"/>
      <c r="UWH39" s="119"/>
      <c r="UWI39" s="119"/>
      <c r="UWJ39" s="119"/>
      <c r="UWK39" s="119"/>
      <c r="UWL39" s="119"/>
      <c r="UWM39" s="119"/>
      <c r="UWN39" s="119"/>
      <c r="UWO39" s="119"/>
      <c r="UWP39" s="119"/>
      <c r="UWQ39" s="119"/>
      <c r="UWR39" s="119"/>
      <c r="UWS39" s="119"/>
      <c r="UWT39" s="119"/>
      <c r="UWU39" s="119"/>
      <c r="UWV39" s="119"/>
      <c r="UWW39" s="119"/>
      <c r="UWX39" s="119"/>
      <c r="UWY39" s="119"/>
      <c r="UWZ39" s="119"/>
      <c r="UXA39" s="119"/>
      <c r="UXB39" s="119"/>
      <c r="UXC39" s="119"/>
      <c r="UXD39" s="119"/>
      <c r="UXE39" s="119"/>
      <c r="UXF39" s="119"/>
      <c r="UXG39" s="119"/>
      <c r="UXH39" s="119"/>
      <c r="UXI39" s="119"/>
      <c r="UXJ39" s="119"/>
      <c r="UXK39" s="119"/>
      <c r="UXL39" s="119"/>
      <c r="UXM39" s="119"/>
      <c r="UXN39" s="119"/>
      <c r="UXO39" s="119"/>
      <c r="UXP39" s="119"/>
      <c r="UXQ39" s="119"/>
      <c r="UXR39" s="119"/>
      <c r="UXS39" s="119"/>
      <c r="UXT39" s="119"/>
      <c r="UXU39" s="119"/>
      <c r="UXV39" s="119"/>
      <c r="UXW39" s="119"/>
      <c r="UXX39" s="119"/>
      <c r="UXY39" s="119"/>
      <c r="UXZ39" s="119"/>
      <c r="UYA39" s="119"/>
      <c r="UYB39" s="119"/>
      <c r="UYC39" s="119"/>
      <c r="UYD39" s="119"/>
      <c r="UYE39" s="119"/>
      <c r="UYF39" s="119"/>
      <c r="UYG39" s="119"/>
      <c r="UYH39" s="119"/>
      <c r="UYI39" s="119"/>
      <c r="UYJ39" s="119"/>
      <c r="UYK39" s="119"/>
      <c r="UYL39" s="119"/>
      <c r="UYM39" s="119"/>
      <c r="UYN39" s="119"/>
      <c r="UYO39" s="119"/>
      <c r="UYP39" s="119"/>
      <c r="UYQ39" s="119"/>
      <c r="UYR39" s="119"/>
      <c r="UYS39" s="119"/>
      <c r="UYT39" s="119"/>
      <c r="UYU39" s="119"/>
      <c r="UYV39" s="119"/>
      <c r="UYW39" s="119"/>
      <c r="UYX39" s="119"/>
      <c r="UYY39" s="119"/>
      <c r="UYZ39" s="119"/>
      <c r="UZA39" s="119"/>
      <c r="UZB39" s="119"/>
      <c r="UZC39" s="119"/>
      <c r="UZD39" s="119"/>
      <c r="UZE39" s="119"/>
      <c r="UZF39" s="119"/>
      <c r="UZG39" s="119"/>
      <c r="UZH39" s="119"/>
      <c r="UZI39" s="119"/>
      <c r="UZJ39" s="119"/>
      <c r="UZK39" s="119"/>
      <c r="UZL39" s="119"/>
      <c r="UZM39" s="119"/>
      <c r="UZN39" s="119"/>
      <c r="UZO39" s="119"/>
      <c r="UZP39" s="119"/>
      <c r="UZQ39" s="119"/>
      <c r="UZR39" s="119"/>
      <c r="UZS39" s="119"/>
      <c r="UZT39" s="119"/>
      <c r="UZU39" s="119"/>
      <c r="UZV39" s="119"/>
      <c r="UZW39" s="119"/>
      <c r="UZX39" s="119"/>
      <c r="UZY39" s="119"/>
      <c r="UZZ39" s="119"/>
      <c r="VAA39" s="119"/>
      <c r="VAB39" s="119"/>
      <c r="VAC39" s="119"/>
      <c r="VAD39" s="119"/>
      <c r="VAE39" s="119"/>
      <c r="VAF39" s="119"/>
      <c r="VAG39" s="119"/>
      <c r="VAH39" s="119"/>
      <c r="VAI39" s="119"/>
      <c r="VAJ39" s="119"/>
      <c r="VAK39" s="119"/>
      <c r="VAL39" s="119"/>
      <c r="VAM39" s="119"/>
      <c r="VAN39" s="119"/>
      <c r="VAO39" s="119"/>
      <c r="VAP39" s="119"/>
      <c r="VAQ39" s="119"/>
      <c r="VAR39" s="119"/>
      <c r="VAS39" s="119"/>
      <c r="VAT39" s="119"/>
      <c r="VAU39" s="119"/>
      <c r="VAV39" s="119"/>
      <c r="VAW39" s="119"/>
      <c r="VAX39" s="119"/>
      <c r="VAY39" s="119"/>
      <c r="VAZ39" s="119"/>
      <c r="VBA39" s="119"/>
      <c r="VBB39" s="119"/>
      <c r="VBC39" s="119"/>
      <c r="VBD39" s="119"/>
      <c r="VBE39" s="119"/>
      <c r="VBF39" s="119"/>
      <c r="VBG39" s="119"/>
      <c r="VBH39" s="119"/>
      <c r="VBI39" s="119"/>
      <c r="VBJ39" s="119"/>
      <c r="VBK39" s="119"/>
      <c r="VBL39" s="119"/>
      <c r="VBM39" s="119"/>
      <c r="VBN39" s="119"/>
      <c r="VBO39" s="119"/>
      <c r="VBP39" s="119"/>
      <c r="VBQ39" s="119"/>
      <c r="VBR39" s="119"/>
      <c r="VBS39" s="119"/>
      <c r="VBT39" s="119"/>
      <c r="VBU39" s="119"/>
      <c r="VBV39" s="119"/>
      <c r="VBW39" s="119"/>
      <c r="VBX39" s="119"/>
      <c r="VBY39" s="119"/>
      <c r="VBZ39" s="119"/>
      <c r="VCA39" s="119"/>
      <c r="VCB39" s="119"/>
      <c r="VCC39" s="119"/>
      <c r="VCD39" s="119"/>
      <c r="VCE39" s="119"/>
      <c r="VCF39" s="119"/>
      <c r="VCG39" s="119"/>
      <c r="VCH39" s="119"/>
      <c r="VCI39" s="119"/>
      <c r="VCJ39" s="119"/>
      <c r="VCK39" s="119"/>
      <c r="VCL39" s="119"/>
      <c r="VCM39" s="119"/>
      <c r="VCN39" s="119"/>
      <c r="VCO39" s="119"/>
      <c r="VCP39" s="119"/>
      <c r="VCQ39" s="119"/>
      <c r="VCR39" s="119"/>
      <c r="VCS39" s="119"/>
      <c r="VCT39" s="119"/>
      <c r="VCU39" s="119"/>
      <c r="VCV39" s="119"/>
      <c r="VCW39" s="119"/>
      <c r="VCX39" s="119"/>
      <c r="VCY39" s="119"/>
      <c r="VCZ39" s="119"/>
      <c r="VDA39" s="119"/>
      <c r="VDB39" s="119"/>
      <c r="VDC39" s="119"/>
      <c r="VDD39" s="119"/>
      <c r="VDE39" s="119"/>
      <c r="VDF39" s="119"/>
      <c r="VDG39" s="119"/>
      <c r="VDH39" s="119"/>
      <c r="VDI39" s="119"/>
      <c r="VDJ39" s="119"/>
      <c r="VDK39" s="119"/>
      <c r="VDL39" s="119"/>
      <c r="VDM39" s="119"/>
      <c r="VDN39" s="119"/>
      <c r="VDO39" s="119"/>
      <c r="VDP39" s="119"/>
      <c r="VDQ39" s="119"/>
      <c r="VDR39" s="119"/>
      <c r="VDS39" s="119"/>
      <c r="VDT39" s="119"/>
      <c r="VDU39" s="119"/>
      <c r="VDV39" s="119"/>
      <c r="VDW39" s="119"/>
      <c r="VDX39" s="119"/>
      <c r="VDY39" s="119"/>
      <c r="VDZ39" s="119"/>
      <c r="VEA39" s="119"/>
      <c r="VEB39" s="119"/>
      <c r="VEC39" s="119"/>
      <c r="VED39" s="119"/>
      <c r="VEE39" s="119"/>
      <c r="VEF39" s="119"/>
      <c r="VEG39" s="119"/>
      <c r="VEH39" s="119"/>
      <c r="VEI39" s="119"/>
      <c r="VEJ39" s="119"/>
      <c r="VEK39" s="119"/>
      <c r="VEL39" s="119"/>
      <c r="VEM39" s="119"/>
      <c r="VEN39" s="119"/>
      <c r="VEO39" s="119"/>
      <c r="VEP39" s="119"/>
      <c r="VEQ39" s="119"/>
      <c r="VER39" s="119"/>
      <c r="VES39" s="119"/>
      <c r="VET39" s="119"/>
      <c r="VEU39" s="119"/>
      <c r="VEV39" s="119"/>
      <c r="VEW39" s="119"/>
      <c r="VEX39" s="119"/>
      <c r="VEY39" s="119"/>
      <c r="VEZ39" s="119"/>
      <c r="VFA39" s="119"/>
      <c r="VFB39" s="119"/>
      <c r="VFC39" s="119"/>
      <c r="VFD39" s="119"/>
      <c r="VFE39" s="119"/>
      <c r="VFF39" s="119"/>
      <c r="VFG39" s="119"/>
      <c r="VFH39" s="119"/>
      <c r="VFI39" s="119"/>
      <c r="VFJ39" s="119"/>
      <c r="VFK39" s="119"/>
      <c r="VFL39" s="119"/>
      <c r="VFM39" s="119"/>
      <c r="VFN39" s="119"/>
      <c r="VFO39" s="119"/>
      <c r="VFP39" s="119"/>
      <c r="VFQ39" s="119"/>
      <c r="VFR39" s="119"/>
      <c r="VFS39" s="119"/>
      <c r="VFT39" s="119"/>
      <c r="VFU39" s="119"/>
      <c r="VFV39" s="119"/>
      <c r="VFW39" s="119"/>
      <c r="VFX39" s="119"/>
      <c r="VFY39" s="119"/>
      <c r="VFZ39" s="119"/>
      <c r="VGA39" s="119"/>
      <c r="VGB39" s="119"/>
      <c r="VGC39" s="119"/>
      <c r="VGD39" s="119"/>
      <c r="VGE39" s="119"/>
      <c r="VGF39" s="119"/>
      <c r="VGG39" s="119"/>
      <c r="VGH39" s="119"/>
      <c r="VGI39" s="119"/>
      <c r="VGJ39" s="119"/>
      <c r="VGK39" s="119"/>
      <c r="VGL39" s="119"/>
      <c r="VGM39" s="119"/>
      <c r="VGN39" s="119"/>
      <c r="VGO39" s="119"/>
      <c r="VGP39" s="119"/>
      <c r="VGQ39" s="119"/>
      <c r="VGR39" s="119"/>
      <c r="VGS39" s="119"/>
      <c r="VGT39" s="119"/>
      <c r="VGU39" s="119"/>
      <c r="VGV39" s="119"/>
      <c r="VGW39" s="119"/>
      <c r="VGX39" s="119"/>
      <c r="VGY39" s="119"/>
      <c r="VGZ39" s="119"/>
      <c r="VHA39" s="119"/>
      <c r="VHB39" s="119"/>
      <c r="VHC39" s="119"/>
      <c r="VHD39" s="119"/>
      <c r="VHE39" s="119"/>
      <c r="VHF39" s="119"/>
      <c r="VHG39" s="119"/>
      <c r="VHH39" s="119"/>
      <c r="VHI39" s="119"/>
      <c r="VHJ39" s="119"/>
      <c r="VHK39" s="119"/>
      <c r="VHL39" s="119"/>
      <c r="VHM39" s="119"/>
      <c r="VHN39" s="119"/>
      <c r="VHO39" s="119"/>
      <c r="VHP39" s="119"/>
      <c r="VHQ39" s="119"/>
      <c r="VHR39" s="119"/>
      <c r="VHS39" s="119"/>
      <c r="VHT39" s="119"/>
      <c r="VHU39" s="119"/>
      <c r="VHV39" s="119"/>
      <c r="VHW39" s="119"/>
      <c r="VHX39" s="119"/>
      <c r="VHY39" s="119"/>
      <c r="VHZ39" s="119"/>
      <c r="VIA39" s="119"/>
      <c r="VIB39" s="119"/>
      <c r="VIC39" s="119"/>
      <c r="VID39" s="119"/>
      <c r="VIE39" s="119"/>
      <c r="VIF39" s="119"/>
      <c r="VIG39" s="119"/>
      <c r="VIH39" s="119"/>
      <c r="VII39" s="119"/>
      <c r="VIJ39" s="119"/>
      <c r="VIK39" s="119"/>
      <c r="VIL39" s="119"/>
      <c r="VIM39" s="119"/>
      <c r="VIN39" s="119"/>
      <c r="VIO39" s="119"/>
      <c r="VIP39" s="119"/>
      <c r="VIQ39" s="119"/>
      <c r="VIR39" s="119"/>
      <c r="VIS39" s="119"/>
      <c r="VIT39" s="119"/>
      <c r="VIU39" s="119"/>
      <c r="VIV39" s="119"/>
      <c r="VIW39" s="119"/>
      <c r="VIX39" s="119"/>
      <c r="VIY39" s="119"/>
      <c r="VIZ39" s="119"/>
      <c r="VJA39" s="119"/>
      <c r="VJB39" s="119"/>
      <c r="VJC39" s="119"/>
      <c r="VJD39" s="119"/>
      <c r="VJE39" s="119"/>
      <c r="VJF39" s="119"/>
      <c r="VJG39" s="119"/>
      <c r="VJH39" s="119"/>
      <c r="VJI39" s="119"/>
      <c r="VJJ39" s="119"/>
      <c r="VJK39" s="119"/>
      <c r="VJL39" s="119"/>
      <c r="VJM39" s="119"/>
      <c r="VJN39" s="119"/>
      <c r="VJO39" s="119"/>
      <c r="VJP39" s="119"/>
      <c r="VJQ39" s="119"/>
      <c r="VJR39" s="119"/>
      <c r="VJS39" s="119"/>
      <c r="VJT39" s="119"/>
      <c r="VJU39" s="119"/>
      <c r="VJV39" s="119"/>
      <c r="VJW39" s="119"/>
      <c r="VJX39" s="119"/>
      <c r="VJY39" s="119"/>
      <c r="VJZ39" s="119"/>
      <c r="VKA39" s="119"/>
      <c r="VKB39" s="119"/>
      <c r="VKC39" s="119"/>
      <c r="VKD39" s="119"/>
      <c r="VKE39" s="119"/>
      <c r="VKF39" s="119"/>
      <c r="VKG39" s="119"/>
      <c r="VKH39" s="119"/>
      <c r="VKI39" s="119"/>
      <c r="VKJ39" s="119"/>
      <c r="VKK39" s="119"/>
      <c r="VKL39" s="119"/>
      <c r="VKM39" s="119"/>
      <c r="VKN39" s="119"/>
      <c r="VKO39" s="119"/>
      <c r="VKP39" s="119"/>
      <c r="VKQ39" s="119"/>
      <c r="VKR39" s="119"/>
      <c r="VKS39" s="119"/>
      <c r="VKT39" s="119"/>
      <c r="VKU39" s="119"/>
      <c r="VKV39" s="119"/>
      <c r="VKW39" s="119"/>
      <c r="VKX39" s="119"/>
      <c r="VKY39" s="119"/>
      <c r="VKZ39" s="119"/>
      <c r="VLA39" s="119"/>
      <c r="VLB39" s="119"/>
      <c r="VLC39" s="119"/>
      <c r="VLD39" s="119"/>
      <c r="VLE39" s="119"/>
      <c r="VLF39" s="119"/>
      <c r="VLG39" s="119"/>
      <c r="VLH39" s="119"/>
      <c r="VLI39" s="119"/>
      <c r="VLJ39" s="119"/>
      <c r="VLK39" s="119"/>
      <c r="VLL39" s="119"/>
      <c r="VLM39" s="119"/>
      <c r="VLN39" s="119"/>
      <c r="VLO39" s="119"/>
      <c r="VLP39" s="119"/>
      <c r="VLQ39" s="119"/>
      <c r="VLR39" s="119"/>
      <c r="VLS39" s="119"/>
      <c r="VLT39" s="119"/>
      <c r="VLU39" s="119"/>
      <c r="VLV39" s="119"/>
      <c r="VLW39" s="119"/>
      <c r="VLX39" s="119"/>
      <c r="VLY39" s="119"/>
      <c r="VLZ39" s="119"/>
      <c r="VMA39" s="119"/>
      <c r="VMB39" s="119"/>
      <c r="VMC39" s="119"/>
      <c r="VMD39" s="119"/>
      <c r="VME39" s="119"/>
      <c r="VMF39" s="119"/>
      <c r="VMG39" s="119"/>
      <c r="VMH39" s="119"/>
      <c r="VMI39" s="119"/>
      <c r="VMJ39" s="119"/>
      <c r="VMK39" s="119"/>
      <c r="VML39" s="119"/>
      <c r="VMM39" s="119"/>
      <c r="VMN39" s="119"/>
      <c r="VMO39" s="119"/>
      <c r="VMP39" s="119"/>
      <c r="VMQ39" s="119"/>
      <c r="VMR39" s="119"/>
      <c r="VMS39" s="119"/>
      <c r="VMT39" s="119"/>
      <c r="VMU39" s="119"/>
      <c r="VMV39" s="119"/>
      <c r="VMW39" s="119"/>
      <c r="VMX39" s="119"/>
      <c r="VMY39" s="119"/>
      <c r="VMZ39" s="119"/>
      <c r="VNA39" s="119"/>
      <c r="VNB39" s="119"/>
      <c r="VNC39" s="119"/>
      <c r="VND39" s="119"/>
      <c r="VNE39" s="119"/>
      <c r="VNF39" s="119"/>
      <c r="VNG39" s="119"/>
      <c r="VNH39" s="119"/>
      <c r="VNI39" s="119"/>
      <c r="VNJ39" s="119"/>
      <c r="VNK39" s="119"/>
      <c r="VNL39" s="119"/>
      <c r="VNM39" s="119"/>
      <c r="VNN39" s="119"/>
      <c r="VNO39" s="119"/>
      <c r="VNP39" s="119"/>
      <c r="VNQ39" s="119"/>
      <c r="VNR39" s="119"/>
      <c r="VNS39" s="119"/>
      <c r="VNT39" s="119"/>
      <c r="VNU39" s="119"/>
      <c r="VNV39" s="119"/>
      <c r="VNW39" s="119"/>
      <c r="VNX39" s="119"/>
      <c r="VNY39" s="119"/>
      <c r="VNZ39" s="119"/>
      <c r="VOA39" s="119"/>
      <c r="VOB39" s="119"/>
      <c r="VOC39" s="119"/>
      <c r="VOD39" s="119"/>
      <c r="VOE39" s="119"/>
      <c r="VOF39" s="119"/>
      <c r="VOG39" s="119"/>
      <c r="VOH39" s="119"/>
      <c r="VOI39" s="119"/>
      <c r="VOJ39" s="119"/>
      <c r="VOK39" s="119"/>
      <c r="VOL39" s="119"/>
      <c r="VOM39" s="119"/>
      <c r="VON39" s="119"/>
      <c r="VOO39" s="119"/>
      <c r="VOP39" s="119"/>
      <c r="VOQ39" s="119"/>
      <c r="VOR39" s="119"/>
      <c r="VOS39" s="119"/>
      <c r="VOT39" s="119"/>
      <c r="VOU39" s="119"/>
      <c r="VOV39" s="119"/>
      <c r="VOW39" s="119"/>
      <c r="VOX39" s="119"/>
      <c r="VOY39" s="119"/>
      <c r="VOZ39" s="119"/>
      <c r="VPA39" s="119"/>
      <c r="VPB39" s="119"/>
      <c r="VPC39" s="119"/>
      <c r="VPD39" s="119"/>
      <c r="VPE39" s="119"/>
      <c r="VPF39" s="119"/>
      <c r="VPG39" s="119"/>
      <c r="VPH39" s="119"/>
      <c r="VPI39" s="119"/>
      <c r="VPJ39" s="119"/>
      <c r="VPK39" s="119"/>
      <c r="VPL39" s="119"/>
      <c r="VPM39" s="119"/>
      <c r="VPN39" s="119"/>
      <c r="VPO39" s="119"/>
      <c r="VPP39" s="119"/>
      <c r="VPQ39" s="119"/>
      <c r="VPR39" s="119"/>
      <c r="VPS39" s="119"/>
      <c r="VPT39" s="119"/>
      <c r="VPU39" s="119"/>
      <c r="VPV39" s="119"/>
      <c r="VPW39" s="119"/>
      <c r="VPX39" s="119"/>
      <c r="VPY39" s="119"/>
      <c r="VPZ39" s="119"/>
      <c r="VQA39" s="119"/>
      <c r="VQB39" s="119"/>
      <c r="VQC39" s="119"/>
      <c r="VQD39" s="119"/>
      <c r="VQE39" s="119"/>
      <c r="VQF39" s="119"/>
      <c r="VQG39" s="119"/>
      <c r="VQH39" s="119"/>
      <c r="VQI39" s="119"/>
      <c r="VQJ39" s="119"/>
      <c r="VQK39" s="119"/>
      <c r="VQL39" s="119"/>
      <c r="VQM39" s="119"/>
      <c r="VQN39" s="119"/>
      <c r="VQO39" s="119"/>
      <c r="VQP39" s="119"/>
      <c r="VQQ39" s="119"/>
      <c r="VQR39" s="119"/>
      <c r="VQS39" s="119"/>
      <c r="VQT39" s="119"/>
      <c r="VQU39" s="119"/>
      <c r="VQV39" s="119"/>
      <c r="VQW39" s="119"/>
      <c r="VQX39" s="119"/>
      <c r="VQY39" s="119"/>
      <c r="VQZ39" s="119"/>
      <c r="VRA39" s="119"/>
      <c r="VRB39" s="119"/>
      <c r="VRC39" s="119"/>
      <c r="VRD39" s="119"/>
      <c r="VRE39" s="119"/>
      <c r="VRF39" s="119"/>
      <c r="VRG39" s="119"/>
      <c r="VRH39" s="119"/>
      <c r="VRI39" s="119"/>
      <c r="VRJ39" s="119"/>
      <c r="VRK39" s="119"/>
      <c r="VRL39" s="119"/>
      <c r="VRM39" s="119"/>
      <c r="VRN39" s="119"/>
      <c r="VRO39" s="119"/>
      <c r="VRP39" s="119"/>
      <c r="VRQ39" s="119"/>
      <c r="VRR39" s="119"/>
      <c r="VRS39" s="119"/>
      <c r="VRT39" s="119"/>
      <c r="VRU39" s="119"/>
      <c r="VRV39" s="119"/>
      <c r="VRW39" s="119"/>
      <c r="VRX39" s="119"/>
      <c r="VRY39" s="119"/>
      <c r="VRZ39" s="119"/>
      <c r="VSA39" s="119"/>
      <c r="VSB39" s="119"/>
      <c r="VSC39" s="119"/>
      <c r="VSD39" s="119"/>
      <c r="VSE39" s="119"/>
      <c r="VSF39" s="119"/>
      <c r="VSG39" s="119"/>
      <c r="VSH39" s="119"/>
      <c r="VSI39" s="119"/>
      <c r="VSJ39" s="119"/>
      <c r="VSK39" s="119"/>
      <c r="VSL39" s="119"/>
      <c r="VSM39" s="119"/>
      <c r="VSN39" s="119"/>
      <c r="VSO39" s="119"/>
      <c r="VSP39" s="119"/>
      <c r="VSQ39" s="119"/>
      <c r="VSR39" s="119"/>
      <c r="VSS39" s="119"/>
      <c r="VST39" s="119"/>
      <c r="VSU39" s="119"/>
      <c r="VSV39" s="119"/>
      <c r="VSW39" s="119"/>
      <c r="VSX39" s="119"/>
      <c r="VSY39" s="119"/>
      <c r="VSZ39" s="119"/>
      <c r="VTA39" s="119"/>
      <c r="VTB39" s="119"/>
      <c r="VTC39" s="119"/>
      <c r="VTD39" s="119"/>
      <c r="VTE39" s="119"/>
      <c r="VTF39" s="119"/>
      <c r="VTG39" s="119"/>
      <c r="VTH39" s="119"/>
      <c r="VTI39" s="119"/>
      <c r="VTJ39" s="119"/>
      <c r="VTK39" s="119"/>
      <c r="VTL39" s="119"/>
      <c r="VTM39" s="119"/>
      <c r="VTN39" s="119"/>
      <c r="VTO39" s="119"/>
      <c r="VTP39" s="119"/>
      <c r="VTQ39" s="119"/>
      <c r="VTR39" s="119"/>
      <c r="VTS39" s="119"/>
      <c r="VTT39" s="119"/>
      <c r="VTU39" s="119"/>
      <c r="VTV39" s="119"/>
      <c r="VTW39" s="119"/>
      <c r="VTX39" s="119"/>
      <c r="VTY39" s="119"/>
      <c r="VTZ39" s="119"/>
      <c r="VUA39" s="119"/>
      <c r="VUB39" s="119"/>
      <c r="VUC39" s="119"/>
      <c r="VUD39" s="119"/>
      <c r="VUE39" s="119"/>
      <c r="VUF39" s="119"/>
      <c r="VUG39" s="119"/>
      <c r="VUH39" s="119"/>
      <c r="VUI39" s="119"/>
      <c r="VUJ39" s="119"/>
      <c r="VUK39" s="119"/>
      <c r="VUL39" s="119"/>
      <c r="VUM39" s="119"/>
      <c r="VUN39" s="119"/>
      <c r="VUO39" s="119"/>
      <c r="VUP39" s="119"/>
      <c r="VUQ39" s="119"/>
      <c r="VUR39" s="119"/>
      <c r="VUS39" s="119"/>
      <c r="VUT39" s="119"/>
      <c r="VUU39" s="119"/>
      <c r="VUV39" s="119"/>
      <c r="VUW39" s="119"/>
      <c r="VUX39" s="119"/>
      <c r="VUY39" s="119"/>
      <c r="VUZ39" s="119"/>
      <c r="VVA39" s="119"/>
      <c r="VVB39" s="119"/>
      <c r="VVC39" s="119"/>
      <c r="VVD39" s="119"/>
      <c r="VVE39" s="119"/>
      <c r="VVF39" s="119"/>
      <c r="VVG39" s="119"/>
      <c r="VVH39" s="119"/>
      <c r="VVI39" s="119"/>
      <c r="VVJ39" s="119"/>
      <c r="VVK39" s="119"/>
      <c r="VVL39" s="119"/>
      <c r="VVM39" s="119"/>
      <c r="VVN39" s="119"/>
      <c r="VVO39" s="119"/>
      <c r="VVP39" s="119"/>
      <c r="VVQ39" s="119"/>
      <c r="VVR39" s="119"/>
      <c r="VVS39" s="119"/>
      <c r="VVT39" s="119"/>
      <c r="VVU39" s="119"/>
      <c r="VVV39" s="119"/>
      <c r="VVW39" s="119"/>
      <c r="VVX39" s="119"/>
      <c r="VVY39" s="119"/>
      <c r="VVZ39" s="119"/>
      <c r="VWA39" s="119"/>
      <c r="VWB39" s="119"/>
      <c r="VWC39" s="119"/>
      <c r="VWD39" s="119"/>
      <c r="VWE39" s="119"/>
      <c r="VWF39" s="119"/>
      <c r="VWG39" s="119"/>
      <c r="VWH39" s="119"/>
      <c r="VWI39" s="119"/>
      <c r="VWJ39" s="119"/>
      <c r="VWK39" s="119"/>
      <c r="VWL39" s="119"/>
      <c r="VWM39" s="119"/>
      <c r="VWN39" s="119"/>
      <c r="VWO39" s="119"/>
      <c r="VWP39" s="119"/>
      <c r="VWQ39" s="119"/>
      <c r="VWR39" s="119"/>
      <c r="VWS39" s="119"/>
      <c r="VWT39" s="119"/>
      <c r="VWU39" s="119"/>
      <c r="VWV39" s="119"/>
      <c r="VWW39" s="119"/>
      <c r="VWX39" s="119"/>
      <c r="VWY39" s="119"/>
      <c r="VWZ39" s="119"/>
      <c r="VXA39" s="119"/>
      <c r="VXB39" s="119"/>
      <c r="VXC39" s="119"/>
      <c r="VXD39" s="119"/>
      <c r="VXE39" s="119"/>
      <c r="VXF39" s="119"/>
      <c r="VXG39" s="119"/>
      <c r="VXH39" s="119"/>
      <c r="VXI39" s="119"/>
      <c r="VXJ39" s="119"/>
      <c r="VXK39" s="119"/>
      <c r="VXL39" s="119"/>
      <c r="VXM39" s="119"/>
      <c r="VXN39" s="119"/>
      <c r="VXO39" s="119"/>
      <c r="VXP39" s="119"/>
      <c r="VXQ39" s="119"/>
      <c r="VXR39" s="119"/>
      <c r="VXS39" s="119"/>
      <c r="VXT39" s="119"/>
      <c r="VXU39" s="119"/>
      <c r="VXV39" s="119"/>
      <c r="VXW39" s="119"/>
      <c r="VXX39" s="119"/>
      <c r="VXY39" s="119"/>
      <c r="VXZ39" s="119"/>
      <c r="VYA39" s="119"/>
      <c r="VYB39" s="119"/>
      <c r="VYC39" s="119"/>
      <c r="VYD39" s="119"/>
      <c r="VYE39" s="119"/>
      <c r="VYF39" s="119"/>
      <c r="VYG39" s="119"/>
      <c r="VYH39" s="119"/>
      <c r="VYI39" s="119"/>
      <c r="VYJ39" s="119"/>
      <c r="VYK39" s="119"/>
      <c r="VYL39" s="119"/>
      <c r="VYM39" s="119"/>
      <c r="VYN39" s="119"/>
      <c r="VYO39" s="119"/>
      <c r="VYP39" s="119"/>
      <c r="VYQ39" s="119"/>
      <c r="VYR39" s="119"/>
      <c r="VYS39" s="119"/>
      <c r="VYT39" s="119"/>
      <c r="VYU39" s="119"/>
      <c r="VYV39" s="119"/>
      <c r="VYW39" s="119"/>
      <c r="VYX39" s="119"/>
      <c r="VYY39" s="119"/>
      <c r="VYZ39" s="119"/>
      <c r="VZA39" s="119"/>
      <c r="VZB39" s="119"/>
      <c r="VZC39" s="119"/>
      <c r="VZD39" s="119"/>
      <c r="VZE39" s="119"/>
      <c r="VZF39" s="119"/>
      <c r="VZG39" s="119"/>
      <c r="VZH39" s="119"/>
      <c r="VZI39" s="119"/>
      <c r="VZJ39" s="119"/>
      <c r="VZK39" s="119"/>
      <c r="VZL39" s="119"/>
      <c r="VZM39" s="119"/>
      <c r="VZN39" s="119"/>
      <c r="VZO39" s="119"/>
      <c r="VZP39" s="119"/>
      <c r="VZQ39" s="119"/>
      <c r="VZR39" s="119"/>
      <c r="VZS39" s="119"/>
      <c r="VZT39" s="119"/>
      <c r="VZU39" s="119"/>
      <c r="VZV39" s="119"/>
      <c r="VZW39" s="119"/>
      <c r="VZX39" s="119"/>
      <c r="VZY39" s="119"/>
      <c r="VZZ39" s="119"/>
      <c r="WAA39" s="119"/>
      <c r="WAB39" s="119"/>
      <c r="WAC39" s="119"/>
      <c r="WAD39" s="119"/>
      <c r="WAE39" s="119"/>
      <c r="WAF39" s="119"/>
      <c r="WAG39" s="119"/>
      <c r="WAH39" s="119"/>
      <c r="WAI39" s="119"/>
      <c r="WAJ39" s="119"/>
      <c r="WAK39" s="119"/>
      <c r="WAL39" s="119"/>
      <c r="WAM39" s="119"/>
      <c r="WAN39" s="119"/>
      <c r="WAO39" s="119"/>
      <c r="WAP39" s="119"/>
      <c r="WAQ39" s="119"/>
      <c r="WAR39" s="119"/>
      <c r="WAS39" s="119"/>
      <c r="WAT39" s="119"/>
      <c r="WAU39" s="119"/>
      <c r="WAV39" s="119"/>
      <c r="WAW39" s="119"/>
      <c r="WAX39" s="119"/>
      <c r="WAY39" s="119"/>
      <c r="WAZ39" s="119"/>
      <c r="WBA39" s="119"/>
      <c r="WBB39" s="119"/>
      <c r="WBC39" s="119"/>
      <c r="WBD39" s="119"/>
      <c r="WBE39" s="119"/>
      <c r="WBF39" s="119"/>
      <c r="WBG39" s="119"/>
      <c r="WBH39" s="119"/>
      <c r="WBI39" s="119"/>
      <c r="WBJ39" s="119"/>
      <c r="WBK39" s="119"/>
      <c r="WBL39" s="119"/>
      <c r="WBM39" s="119"/>
      <c r="WBN39" s="119"/>
      <c r="WBO39" s="119"/>
      <c r="WBP39" s="119"/>
      <c r="WBQ39" s="119"/>
      <c r="WBR39" s="119"/>
      <c r="WBS39" s="119"/>
      <c r="WBT39" s="119"/>
      <c r="WBU39" s="119"/>
      <c r="WBV39" s="119"/>
      <c r="WBW39" s="119"/>
      <c r="WBX39" s="119"/>
      <c r="WBY39" s="119"/>
      <c r="WBZ39" s="119"/>
      <c r="WCA39" s="119"/>
      <c r="WCB39" s="119"/>
      <c r="WCC39" s="119"/>
      <c r="WCD39" s="119"/>
      <c r="WCE39" s="119"/>
      <c r="WCF39" s="119"/>
      <c r="WCG39" s="119"/>
      <c r="WCH39" s="119"/>
      <c r="WCI39" s="119"/>
      <c r="WCJ39" s="119"/>
      <c r="WCK39" s="119"/>
      <c r="WCL39" s="119"/>
      <c r="WCM39" s="119"/>
      <c r="WCN39" s="119"/>
      <c r="WCO39" s="119"/>
      <c r="WCP39" s="119"/>
      <c r="WCQ39" s="119"/>
      <c r="WCR39" s="119"/>
      <c r="WCS39" s="119"/>
      <c r="WCT39" s="119"/>
      <c r="WCU39" s="119"/>
      <c r="WCV39" s="119"/>
      <c r="WCW39" s="119"/>
      <c r="WCX39" s="119"/>
      <c r="WCY39" s="119"/>
      <c r="WCZ39" s="119"/>
      <c r="WDA39" s="119"/>
      <c r="WDB39" s="119"/>
      <c r="WDC39" s="119"/>
      <c r="WDD39" s="119"/>
      <c r="WDE39" s="119"/>
      <c r="WDF39" s="119"/>
      <c r="WDG39" s="119"/>
      <c r="WDH39" s="119"/>
      <c r="WDI39" s="119"/>
      <c r="WDJ39" s="119"/>
      <c r="WDK39" s="119"/>
      <c r="WDL39" s="119"/>
      <c r="WDM39" s="119"/>
      <c r="WDN39" s="119"/>
      <c r="WDO39" s="119"/>
      <c r="WDP39" s="119"/>
      <c r="WDQ39" s="119"/>
      <c r="WDR39" s="119"/>
      <c r="WDS39" s="119"/>
      <c r="WDT39" s="119"/>
      <c r="WDU39" s="119"/>
      <c r="WDV39" s="119"/>
      <c r="WDW39" s="119"/>
      <c r="WDX39" s="119"/>
      <c r="WDY39" s="119"/>
      <c r="WDZ39" s="119"/>
      <c r="WEA39" s="119"/>
      <c r="WEB39" s="119"/>
      <c r="WEC39" s="119"/>
      <c r="WED39" s="119"/>
      <c r="WEE39" s="119"/>
      <c r="WEF39" s="119"/>
      <c r="WEG39" s="119"/>
      <c r="WEH39" s="119"/>
      <c r="WEI39" s="119"/>
      <c r="WEJ39" s="119"/>
      <c r="WEK39" s="119"/>
      <c r="WEL39" s="119"/>
      <c r="WEM39" s="119"/>
      <c r="WEN39" s="119"/>
      <c r="WEO39" s="119"/>
      <c r="WEP39" s="119"/>
      <c r="WEQ39" s="119"/>
      <c r="WER39" s="119"/>
      <c r="WES39" s="119"/>
      <c r="WET39" s="119"/>
      <c r="WEU39" s="119"/>
      <c r="WEV39" s="119"/>
      <c r="WEW39" s="119"/>
      <c r="WEX39" s="119"/>
      <c r="WEY39" s="119"/>
      <c r="WEZ39" s="119"/>
      <c r="WFA39" s="119"/>
      <c r="WFB39" s="119"/>
      <c r="WFC39" s="119"/>
      <c r="WFD39" s="119"/>
      <c r="WFE39" s="119"/>
      <c r="WFF39" s="119"/>
      <c r="WFG39" s="119"/>
      <c r="WFH39" s="119"/>
      <c r="WFI39" s="119"/>
      <c r="WFJ39" s="119"/>
      <c r="WFK39" s="119"/>
      <c r="WFL39" s="119"/>
      <c r="WFM39" s="119"/>
      <c r="WFN39" s="119"/>
      <c r="WFO39" s="119"/>
      <c r="WFP39" s="119"/>
      <c r="WFQ39" s="119"/>
      <c r="WFR39" s="119"/>
      <c r="WFS39" s="119"/>
      <c r="WFT39" s="119"/>
      <c r="WFU39" s="119"/>
      <c r="WFV39" s="119"/>
      <c r="WFW39" s="119"/>
      <c r="WFX39" s="119"/>
      <c r="WFY39" s="119"/>
      <c r="WFZ39" s="119"/>
      <c r="WGA39" s="119"/>
      <c r="WGB39" s="119"/>
      <c r="WGC39" s="119"/>
      <c r="WGD39" s="119"/>
      <c r="WGE39" s="119"/>
      <c r="WGF39" s="119"/>
      <c r="WGG39" s="119"/>
      <c r="WGH39" s="119"/>
      <c r="WGI39" s="119"/>
      <c r="WGJ39" s="119"/>
      <c r="WGK39" s="119"/>
      <c r="WGL39" s="119"/>
      <c r="WGM39" s="119"/>
      <c r="WGN39" s="119"/>
      <c r="WGO39" s="119"/>
      <c r="WGP39" s="119"/>
      <c r="WGQ39" s="119"/>
      <c r="WGR39" s="119"/>
      <c r="WGS39" s="119"/>
      <c r="WGT39" s="119"/>
      <c r="WGU39" s="119"/>
      <c r="WGV39" s="119"/>
      <c r="WGW39" s="119"/>
      <c r="WGX39" s="119"/>
      <c r="WGY39" s="119"/>
      <c r="WGZ39" s="119"/>
      <c r="WHA39" s="119"/>
      <c r="WHB39" s="119"/>
      <c r="WHC39" s="119"/>
      <c r="WHD39" s="119"/>
      <c r="WHE39" s="119"/>
      <c r="WHF39" s="119"/>
      <c r="WHG39" s="119"/>
      <c r="WHH39" s="119"/>
      <c r="WHI39" s="119"/>
      <c r="WHJ39" s="119"/>
      <c r="WHK39" s="119"/>
      <c r="WHL39" s="119"/>
      <c r="WHM39" s="119"/>
      <c r="WHN39" s="119"/>
      <c r="WHO39" s="119"/>
      <c r="WHP39" s="119"/>
      <c r="WHQ39" s="119"/>
      <c r="WHR39" s="119"/>
      <c r="WHS39" s="119"/>
      <c r="WHT39" s="119"/>
      <c r="WHU39" s="119"/>
      <c r="WHV39" s="119"/>
      <c r="WHW39" s="119"/>
      <c r="WHX39" s="119"/>
      <c r="WHY39" s="119"/>
      <c r="WHZ39" s="119"/>
      <c r="WIA39" s="119"/>
      <c r="WIB39" s="119"/>
      <c r="WIC39" s="119"/>
      <c r="WID39" s="119"/>
      <c r="WIE39" s="119"/>
      <c r="WIF39" s="119"/>
      <c r="WIG39" s="119"/>
      <c r="WIH39" s="119"/>
      <c r="WII39" s="119"/>
      <c r="WIJ39" s="119"/>
      <c r="WIK39" s="119"/>
      <c r="WIL39" s="119"/>
      <c r="WIM39" s="119"/>
      <c r="WIN39" s="119"/>
      <c r="WIO39" s="119"/>
      <c r="WIP39" s="119"/>
      <c r="WIQ39" s="119"/>
      <c r="WIR39" s="119"/>
      <c r="WIS39" s="119"/>
      <c r="WIT39" s="119"/>
      <c r="WIU39" s="119"/>
      <c r="WIV39" s="119"/>
      <c r="WIW39" s="119"/>
      <c r="WIX39" s="119"/>
      <c r="WIY39" s="119"/>
      <c r="WIZ39" s="119"/>
      <c r="WJA39" s="119"/>
      <c r="WJB39" s="119"/>
      <c r="WJC39" s="119"/>
      <c r="WJD39" s="119"/>
      <c r="WJE39" s="119"/>
      <c r="WJF39" s="119"/>
      <c r="WJG39" s="119"/>
      <c r="WJH39" s="119"/>
      <c r="WJI39" s="119"/>
      <c r="WJJ39" s="119"/>
      <c r="WJK39" s="119"/>
      <c r="WJL39" s="119"/>
      <c r="WJM39" s="119"/>
      <c r="WJN39" s="119"/>
      <c r="WJO39" s="119"/>
      <c r="WJP39" s="119"/>
      <c r="WJQ39" s="119"/>
      <c r="WJR39" s="119"/>
      <c r="WJS39" s="119"/>
      <c r="WJT39" s="119"/>
      <c r="WJU39" s="119"/>
      <c r="WJV39" s="119"/>
      <c r="WJW39" s="119"/>
      <c r="WJX39" s="119"/>
      <c r="WJY39" s="119"/>
      <c r="WJZ39" s="119"/>
      <c r="WKA39" s="119"/>
      <c r="WKB39" s="119"/>
      <c r="WKC39" s="119"/>
      <c r="WKD39" s="119"/>
      <c r="WKE39" s="119"/>
      <c r="WKF39" s="119"/>
      <c r="WKG39" s="119"/>
      <c r="WKH39" s="119"/>
      <c r="WKI39" s="119"/>
      <c r="WKJ39" s="119"/>
      <c r="WKK39" s="119"/>
      <c r="WKL39" s="119"/>
      <c r="WKM39" s="119"/>
      <c r="WKN39" s="119"/>
      <c r="WKO39" s="119"/>
      <c r="WKP39" s="119"/>
      <c r="WKQ39" s="119"/>
      <c r="WKR39" s="119"/>
      <c r="WKS39" s="119"/>
      <c r="WKT39" s="119"/>
      <c r="WKU39" s="119"/>
      <c r="WKV39" s="119"/>
      <c r="WKW39" s="119"/>
      <c r="WKX39" s="119"/>
      <c r="WKY39" s="119"/>
      <c r="WKZ39" s="119"/>
      <c r="WLA39" s="119"/>
      <c r="WLB39" s="119"/>
      <c r="WLC39" s="119"/>
      <c r="WLD39" s="119"/>
      <c r="WLE39" s="119"/>
      <c r="WLF39" s="119"/>
      <c r="WLG39" s="119"/>
      <c r="WLH39" s="119"/>
      <c r="WLI39" s="119"/>
      <c r="WLJ39" s="119"/>
      <c r="WLK39" s="119"/>
      <c r="WLL39" s="119"/>
      <c r="WLM39" s="119"/>
      <c r="WLN39" s="119"/>
      <c r="WLO39" s="119"/>
      <c r="WLP39" s="119"/>
      <c r="WLQ39" s="119"/>
      <c r="WLR39" s="119"/>
      <c r="WLS39" s="119"/>
      <c r="WLT39" s="119"/>
      <c r="WLU39" s="119"/>
      <c r="WLV39" s="119"/>
      <c r="WLW39" s="119"/>
      <c r="WLX39" s="119"/>
      <c r="WLY39" s="119"/>
      <c r="WLZ39" s="119"/>
      <c r="WMA39" s="119"/>
      <c r="WMB39" s="119"/>
      <c r="WMC39" s="119"/>
      <c r="WMD39" s="119"/>
      <c r="WME39" s="119"/>
      <c r="WMF39" s="119"/>
      <c r="WMG39" s="119"/>
      <c r="WMH39" s="119"/>
      <c r="WMI39" s="119"/>
      <c r="WMJ39" s="119"/>
      <c r="WMK39" s="119"/>
      <c r="WML39" s="119"/>
      <c r="WMM39" s="119"/>
      <c r="WMN39" s="119"/>
      <c r="WMO39" s="119"/>
      <c r="WMP39" s="119"/>
      <c r="WMQ39" s="119"/>
      <c r="WMR39" s="119"/>
      <c r="WMS39" s="119"/>
      <c r="WMT39" s="119"/>
      <c r="WMU39" s="119"/>
      <c r="WMV39" s="119"/>
      <c r="WMW39" s="119"/>
      <c r="WMX39" s="119"/>
      <c r="WMY39" s="119"/>
      <c r="WMZ39" s="119"/>
      <c r="WNA39" s="119"/>
      <c r="WNB39" s="119"/>
      <c r="WNC39" s="119"/>
      <c r="WND39" s="119"/>
      <c r="WNE39" s="119"/>
      <c r="WNF39" s="119"/>
      <c r="WNG39" s="119"/>
      <c r="WNH39" s="119"/>
      <c r="WNI39" s="119"/>
      <c r="WNJ39" s="119"/>
      <c r="WNK39" s="119"/>
      <c r="WNL39" s="119"/>
      <c r="WNM39" s="119"/>
      <c r="WNN39" s="119"/>
      <c r="WNO39" s="119"/>
      <c r="WNP39" s="119"/>
      <c r="WNQ39" s="119"/>
      <c r="WNR39" s="119"/>
      <c r="WNS39" s="119"/>
      <c r="WNT39" s="119"/>
      <c r="WNU39" s="119"/>
      <c r="WNV39" s="119"/>
      <c r="WNW39" s="119"/>
      <c r="WNX39" s="119"/>
      <c r="WNY39" s="119"/>
      <c r="WNZ39" s="119"/>
      <c r="WOA39" s="119"/>
      <c r="WOB39" s="119"/>
      <c r="WOC39" s="119"/>
      <c r="WOD39" s="119"/>
      <c r="WOE39" s="119"/>
      <c r="WOF39" s="119"/>
      <c r="WOG39" s="119"/>
      <c r="WOH39" s="119"/>
      <c r="WOI39" s="119"/>
      <c r="WOJ39" s="119"/>
      <c r="WOK39" s="119"/>
      <c r="WOL39" s="119"/>
      <c r="WOM39" s="119"/>
      <c r="WON39" s="119"/>
      <c r="WOO39" s="119"/>
      <c r="WOP39" s="119"/>
      <c r="WOQ39" s="119"/>
      <c r="WOR39" s="119"/>
      <c r="WOS39" s="119"/>
      <c r="WOT39" s="119"/>
      <c r="WOU39" s="119"/>
      <c r="WOV39" s="119"/>
      <c r="WOW39" s="119"/>
      <c r="WOX39" s="119"/>
      <c r="WOY39" s="119"/>
      <c r="WOZ39" s="119"/>
      <c r="WPA39" s="119"/>
      <c r="WPB39" s="119"/>
      <c r="WPC39" s="119"/>
      <c r="WPD39" s="119"/>
      <c r="WPE39" s="119"/>
      <c r="WPF39" s="119"/>
      <c r="WPG39" s="119"/>
      <c r="WPH39" s="119"/>
      <c r="WPI39" s="119"/>
      <c r="WPJ39" s="119"/>
      <c r="WPK39" s="119"/>
      <c r="WPL39" s="119"/>
      <c r="WPM39" s="119"/>
      <c r="WPN39" s="119"/>
      <c r="WPO39" s="119"/>
      <c r="WPP39" s="119"/>
      <c r="WPQ39" s="119"/>
      <c r="WPR39" s="119"/>
      <c r="WPS39" s="119"/>
      <c r="WPT39" s="119"/>
      <c r="WPU39" s="119"/>
      <c r="WPV39" s="119"/>
      <c r="WPW39" s="119"/>
      <c r="WPX39" s="119"/>
      <c r="WPY39" s="119"/>
      <c r="WPZ39" s="119"/>
      <c r="WQA39" s="119"/>
      <c r="WQB39" s="119"/>
      <c r="WQC39" s="119"/>
      <c r="WQD39" s="119"/>
      <c r="WQE39" s="119"/>
      <c r="WQF39" s="119"/>
      <c r="WQG39" s="119"/>
      <c r="WQH39" s="119"/>
      <c r="WQI39" s="119"/>
      <c r="WQJ39" s="119"/>
      <c r="WQK39" s="119"/>
      <c r="WQL39" s="119"/>
      <c r="WQM39" s="119"/>
      <c r="WQN39" s="119"/>
      <c r="WQO39" s="119"/>
      <c r="WQP39" s="119"/>
      <c r="WQQ39" s="119"/>
      <c r="WQR39" s="119"/>
      <c r="WQS39" s="119"/>
      <c r="WQT39" s="119"/>
      <c r="WQU39" s="119"/>
      <c r="WQV39" s="119"/>
      <c r="WQW39" s="119"/>
      <c r="WQX39" s="119"/>
      <c r="WQY39" s="119"/>
      <c r="WQZ39" s="119"/>
      <c r="WRA39" s="119"/>
      <c r="WRB39" s="119"/>
      <c r="WRC39" s="119"/>
      <c r="WRD39" s="119"/>
      <c r="WRE39" s="119"/>
      <c r="WRF39" s="119"/>
      <c r="WRG39" s="119"/>
      <c r="WRH39" s="119"/>
      <c r="WRI39" s="119"/>
      <c r="WRJ39" s="119"/>
      <c r="WRK39" s="119"/>
      <c r="WRL39" s="119"/>
      <c r="WRM39" s="119"/>
      <c r="WRN39" s="119"/>
      <c r="WRO39" s="119"/>
      <c r="WRP39" s="119"/>
      <c r="WRQ39" s="119"/>
      <c r="WRR39" s="119"/>
      <c r="WRS39" s="119"/>
      <c r="WRT39" s="119"/>
      <c r="WRU39" s="119"/>
      <c r="WRV39" s="119"/>
      <c r="WRW39" s="119"/>
      <c r="WRX39" s="119"/>
      <c r="WRY39" s="119"/>
      <c r="WRZ39" s="119"/>
      <c r="WSA39" s="119"/>
      <c r="WSB39" s="119"/>
      <c r="WSC39" s="119"/>
      <c r="WSD39" s="119"/>
      <c r="WSE39" s="119"/>
      <c r="WSF39" s="119"/>
      <c r="WSG39" s="119"/>
      <c r="WSH39" s="119"/>
      <c r="WSI39" s="119"/>
      <c r="WSJ39" s="119"/>
      <c r="WSK39" s="119"/>
      <c r="WSL39" s="119"/>
      <c r="WSM39" s="119"/>
      <c r="WSN39" s="119"/>
      <c r="WSO39" s="119"/>
      <c r="WSP39" s="119"/>
      <c r="WSQ39" s="119"/>
      <c r="WSR39" s="119"/>
      <c r="WSS39" s="119"/>
      <c r="WST39" s="119"/>
      <c r="WSU39" s="119"/>
      <c r="WSV39" s="119"/>
      <c r="WSW39" s="119"/>
      <c r="WSX39" s="119"/>
      <c r="WSY39" s="119"/>
      <c r="WSZ39" s="119"/>
      <c r="WTA39" s="119"/>
      <c r="WTB39" s="119"/>
      <c r="WTC39" s="119"/>
      <c r="WTD39" s="119"/>
      <c r="WTE39" s="119"/>
      <c r="WTF39" s="119"/>
      <c r="WTG39" s="119"/>
      <c r="WTH39" s="119"/>
      <c r="WTI39" s="119"/>
      <c r="WTJ39" s="119"/>
      <c r="WTK39" s="119"/>
      <c r="WTL39" s="119"/>
      <c r="WTM39" s="119"/>
      <c r="WTN39" s="119"/>
      <c r="WTO39" s="119"/>
      <c r="WTP39" s="119"/>
      <c r="WTQ39" s="119"/>
      <c r="WTR39" s="119"/>
      <c r="WTS39" s="119"/>
      <c r="WTT39" s="119"/>
      <c r="WTU39" s="119"/>
      <c r="WTV39" s="119"/>
      <c r="WTW39" s="119"/>
      <c r="WTX39" s="119"/>
      <c r="WTY39" s="119"/>
      <c r="WTZ39" s="119"/>
      <c r="WUA39" s="119"/>
      <c r="WUB39" s="119"/>
      <c r="WUC39" s="119"/>
      <c r="WUD39" s="119"/>
      <c r="WUE39" s="119"/>
      <c r="WUF39" s="119"/>
      <c r="WUG39" s="119"/>
      <c r="WUH39" s="119"/>
      <c r="WUI39" s="119"/>
      <c r="WUJ39" s="119"/>
      <c r="WUK39" s="119"/>
      <c r="WUL39" s="119"/>
      <c r="WUM39" s="119"/>
      <c r="WUN39" s="119"/>
      <c r="WUO39" s="119"/>
      <c r="WUP39" s="119"/>
      <c r="WUQ39" s="119"/>
      <c r="WUR39" s="119"/>
      <c r="WUS39" s="119"/>
      <c r="WUT39" s="119"/>
      <c r="WUU39" s="119"/>
      <c r="WUV39" s="119"/>
      <c r="WUW39" s="119"/>
      <c r="WUX39" s="119"/>
      <c r="WUY39" s="119"/>
      <c r="WUZ39" s="119"/>
      <c r="WVA39" s="119"/>
      <c r="WVB39" s="119"/>
      <c r="WVC39" s="119"/>
      <c r="WVD39" s="119"/>
      <c r="WVE39" s="119"/>
      <c r="WVF39" s="119"/>
      <c r="WVG39" s="119"/>
      <c r="WVH39" s="119"/>
      <c r="WVI39" s="119"/>
      <c r="WVJ39" s="119"/>
      <c r="WVK39" s="119"/>
      <c r="WVL39" s="119"/>
      <c r="WVM39" s="119"/>
      <c r="WVN39" s="119"/>
      <c r="WVO39" s="119"/>
      <c r="WVP39" s="119"/>
      <c r="WVQ39" s="119"/>
      <c r="WVR39" s="119"/>
      <c r="WVS39" s="119"/>
      <c r="WVT39" s="119"/>
      <c r="WVU39" s="119"/>
      <c r="WVV39" s="119"/>
      <c r="WVW39" s="119"/>
      <c r="WVX39" s="119"/>
      <c r="WVY39" s="119"/>
      <c r="WVZ39" s="119"/>
      <c r="WWA39" s="119"/>
      <c r="WWB39" s="119"/>
      <c r="WWC39" s="119"/>
      <c r="WWD39" s="119"/>
      <c r="WWE39" s="119"/>
      <c r="WWF39" s="119"/>
      <c r="WWG39" s="119"/>
      <c r="WWH39" s="119"/>
      <c r="WWI39" s="119"/>
      <c r="WWJ39" s="119"/>
      <c r="WWK39" s="119"/>
      <c r="WWL39" s="119"/>
      <c r="WWM39" s="119"/>
      <c r="WWN39" s="119"/>
      <c r="WWO39" s="119"/>
      <c r="WWP39" s="119"/>
      <c r="WWQ39" s="119"/>
      <c r="WWR39" s="119"/>
      <c r="WWS39" s="119"/>
      <c r="WWT39" s="119"/>
      <c r="WWU39" s="119"/>
      <c r="WWV39" s="119"/>
      <c r="WWW39" s="119"/>
      <c r="WWX39" s="119"/>
      <c r="WWY39" s="119"/>
      <c r="WWZ39" s="119"/>
      <c r="WXA39" s="119"/>
      <c r="WXB39" s="119"/>
      <c r="WXC39" s="119"/>
      <c r="WXD39" s="119"/>
      <c r="WXE39" s="119"/>
      <c r="WXF39" s="119"/>
      <c r="WXG39" s="119"/>
      <c r="WXH39" s="119"/>
      <c r="WXI39" s="119"/>
      <c r="WXJ39" s="119"/>
      <c r="WXK39" s="119"/>
      <c r="WXL39" s="119"/>
      <c r="WXM39" s="119"/>
      <c r="WXN39" s="119"/>
      <c r="WXO39" s="119"/>
      <c r="WXP39" s="119"/>
      <c r="WXQ39" s="119"/>
      <c r="WXR39" s="119"/>
      <c r="WXS39" s="119"/>
      <c r="WXT39" s="119"/>
      <c r="WXU39" s="119"/>
      <c r="WXV39" s="119"/>
      <c r="WXW39" s="119"/>
      <c r="WXX39" s="119"/>
      <c r="WXY39" s="119"/>
      <c r="WXZ39" s="119"/>
      <c r="WYA39" s="119"/>
      <c r="WYB39" s="119"/>
      <c r="WYC39" s="119"/>
      <c r="WYD39" s="119"/>
      <c r="WYE39" s="119"/>
      <c r="WYF39" s="119"/>
      <c r="WYG39" s="119"/>
      <c r="WYH39" s="119"/>
      <c r="WYI39" s="119"/>
      <c r="WYJ39" s="119"/>
      <c r="WYK39" s="119"/>
      <c r="WYL39" s="119"/>
      <c r="WYM39" s="119"/>
      <c r="WYN39" s="119"/>
      <c r="WYO39" s="119"/>
      <c r="WYP39" s="119"/>
      <c r="WYQ39" s="119"/>
      <c r="WYR39" s="119"/>
      <c r="WYS39" s="119"/>
      <c r="WYT39" s="119"/>
      <c r="WYU39" s="119"/>
      <c r="WYV39" s="119"/>
      <c r="WYW39" s="119"/>
      <c r="WYX39" s="119"/>
      <c r="WYY39" s="119"/>
      <c r="WYZ39" s="119"/>
      <c r="WZA39" s="119"/>
      <c r="WZB39" s="119"/>
      <c r="WZC39" s="119"/>
      <c r="WZD39" s="119"/>
      <c r="WZE39" s="119"/>
      <c r="WZF39" s="119"/>
      <c r="WZG39" s="119"/>
      <c r="WZH39" s="119"/>
      <c r="WZI39" s="119"/>
      <c r="WZJ39" s="119"/>
      <c r="WZK39" s="119"/>
      <c r="WZL39" s="119"/>
      <c r="WZM39" s="119"/>
      <c r="WZN39" s="119"/>
      <c r="WZO39" s="119"/>
      <c r="WZP39" s="119"/>
      <c r="WZQ39" s="119"/>
      <c r="WZR39" s="119"/>
      <c r="WZS39" s="119"/>
      <c r="WZT39" s="119"/>
      <c r="WZU39" s="119"/>
      <c r="WZV39" s="119"/>
      <c r="WZW39" s="119"/>
      <c r="WZX39" s="119"/>
      <c r="WZY39" s="119"/>
      <c r="WZZ39" s="119"/>
      <c r="XAA39" s="119"/>
      <c r="XAB39" s="119"/>
      <c r="XAC39" s="119"/>
      <c r="XAD39" s="119"/>
      <c r="XAE39" s="119"/>
      <c r="XAF39" s="119"/>
      <c r="XAG39" s="119"/>
      <c r="XAH39" s="119"/>
      <c r="XAI39" s="119"/>
      <c r="XAJ39" s="119"/>
      <c r="XAK39" s="119"/>
      <c r="XAL39" s="119"/>
      <c r="XAM39" s="119"/>
      <c r="XAN39" s="119"/>
      <c r="XAO39" s="119"/>
      <c r="XAP39" s="119"/>
      <c r="XAQ39" s="119"/>
      <c r="XAR39" s="119"/>
      <c r="XAS39" s="119"/>
      <c r="XAT39" s="119"/>
      <c r="XAU39" s="119"/>
      <c r="XAV39" s="119"/>
      <c r="XAW39" s="119"/>
      <c r="XAX39" s="119"/>
      <c r="XAY39" s="119"/>
      <c r="XAZ39" s="119"/>
      <c r="XBA39" s="119"/>
      <c r="XBB39" s="119"/>
      <c r="XBC39" s="119"/>
      <c r="XBD39" s="119"/>
      <c r="XBE39" s="119"/>
      <c r="XBF39" s="119"/>
      <c r="XBG39" s="119"/>
      <c r="XBH39" s="119"/>
      <c r="XBI39" s="119"/>
      <c r="XBJ39" s="119"/>
      <c r="XBK39" s="119"/>
      <c r="XBL39" s="119"/>
      <c r="XBM39" s="119"/>
      <c r="XBN39" s="119"/>
      <c r="XBO39" s="119"/>
      <c r="XBP39" s="119"/>
      <c r="XBQ39" s="119"/>
      <c r="XBR39" s="119"/>
      <c r="XBS39" s="119"/>
      <c r="XBT39" s="119"/>
      <c r="XBU39" s="119"/>
      <c r="XBV39" s="119"/>
      <c r="XBW39" s="119"/>
      <c r="XBX39" s="119"/>
      <c r="XBY39" s="119"/>
      <c r="XBZ39" s="119"/>
      <c r="XCA39" s="119"/>
      <c r="XCB39" s="119"/>
      <c r="XCC39" s="119"/>
      <c r="XCD39" s="119"/>
      <c r="XCE39" s="119"/>
      <c r="XCF39" s="119"/>
      <c r="XCG39" s="119"/>
      <c r="XCH39" s="119"/>
      <c r="XCI39" s="119"/>
      <c r="XCJ39" s="119"/>
      <c r="XCK39" s="119"/>
      <c r="XCL39" s="119"/>
      <c r="XCM39" s="119"/>
      <c r="XCN39" s="119"/>
      <c r="XCO39" s="119"/>
      <c r="XCP39" s="119"/>
      <c r="XCQ39" s="119"/>
      <c r="XCR39" s="119"/>
      <c r="XCS39" s="119"/>
      <c r="XCT39" s="119"/>
      <c r="XCU39" s="119"/>
      <c r="XCV39" s="119"/>
      <c r="XCW39" s="119"/>
      <c r="XCX39" s="119"/>
      <c r="XCY39" s="119"/>
      <c r="XCZ39" s="119"/>
      <c r="XDA39" s="119"/>
      <c r="XDB39" s="119"/>
      <c r="XDC39" s="119"/>
      <c r="XDD39" s="119"/>
      <c r="XDE39" s="119"/>
      <c r="XDF39" s="119"/>
      <c r="XDG39" s="119"/>
      <c r="XDH39" s="119"/>
      <c r="XDI39" s="119"/>
      <c r="XDJ39" s="119"/>
      <c r="XDK39" s="119"/>
      <c r="XDL39" s="119"/>
      <c r="XDM39" s="119"/>
      <c r="XDN39" s="119"/>
      <c r="XDO39" s="119"/>
      <c r="XDP39" s="119"/>
      <c r="XDQ39" s="119"/>
      <c r="XDR39" s="119"/>
      <c r="XDS39" s="119"/>
      <c r="XDT39" s="119"/>
      <c r="XDU39" s="119"/>
      <c r="XDV39" s="119"/>
      <c r="XDW39" s="119"/>
      <c r="XDX39" s="119"/>
      <c r="XDY39" s="119"/>
      <c r="XDZ39" s="119"/>
      <c r="XEA39" s="119"/>
      <c r="XEB39" s="119"/>
      <c r="XEC39" s="119"/>
      <c r="XED39" s="119"/>
      <c r="XEE39" s="119"/>
      <c r="XEF39" s="119"/>
      <c r="XEG39" s="119"/>
      <c r="XEH39" s="119"/>
      <c r="XEI39" s="119"/>
      <c r="XEJ39" s="119"/>
      <c r="XEK39" s="119"/>
      <c r="XEL39" s="119"/>
      <c r="XEM39" s="119"/>
      <c r="XEN39" s="119"/>
      <c r="XEO39" s="119"/>
      <c r="XEP39" s="119"/>
      <c r="XEQ39" s="119"/>
      <c r="XER39" s="119"/>
      <c r="XES39" s="119"/>
      <c r="XET39" s="119"/>
      <c r="XEU39" s="119"/>
      <c r="XEV39" s="119"/>
      <c r="XEW39" s="119"/>
      <c r="XEX39" s="119"/>
      <c r="XEY39" s="119"/>
      <c r="XEZ39" s="119"/>
      <c r="XFA39" s="119"/>
      <c r="XFB39" s="119"/>
      <c r="XFC39" s="119"/>
      <c r="XFD39" s="119"/>
    </row>
    <row r="40" spans="1:16384" ht="23" hidden="1">
      <c r="B40" s="199"/>
      <c r="C40" s="200"/>
      <c r="D40" s="200"/>
      <c r="E40" s="200"/>
      <c r="F40" s="201"/>
      <c r="I40" s="201"/>
      <c r="J40" s="201"/>
      <c r="K40" s="201"/>
      <c r="L40" s="201"/>
      <c r="P40" s="378" t="str">
        <f>IF('c6a1'!H3=0,"",'c6a1'!H3)</f>
        <v/>
      </c>
      <c r="Q40" s="376">
        <f>'c6a1'!$R$77</f>
        <v>1</v>
      </c>
    </row>
    <row r="41" spans="1:16384" ht="23" hidden="1">
      <c r="B41" s="199"/>
      <c r="C41" s="344"/>
      <c r="D41" s="345"/>
      <c r="E41" s="345"/>
      <c r="F41" s="344"/>
      <c r="G41" s="344"/>
      <c r="H41" s="202"/>
      <c r="I41" s="202"/>
      <c r="J41" s="202"/>
      <c r="K41" s="202"/>
      <c r="L41" s="202"/>
      <c r="P41" s="379" t="str">
        <f>IF('c6a2'!H3=0,"",'c6a2'!H3)</f>
        <v/>
      </c>
      <c r="Q41" s="376">
        <f>'c6a2'!R77</f>
        <v>1</v>
      </c>
    </row>
    <row r="42" spans="1:16384" ht="23" hidden="1">
      <c r="B42" s="199"/>
      <c r="C42" s="200"/>
      <c r="D42" s="345"/>
      <c r="E42" s="345"/>
      <c r="F42" s="345"/>
      <c r="G42" s="344"/>
      <c r="H42" s="202"/>
      <c r="I42" s="202"/>
      <c r="J42" s="202"/>
      <c r="K42" s="202"/>
      <c r="L42" s="202"/>
      <c r="P42" s="379" t="str">
        <f>IF('c6a3'!H3=0,"",'c6a3'!H3)</f>
        <v/>
      </c>
      <c r="Q42" s="376">
        <f>'c6a3'!R77</f>
        <v>1</v>
      </c>
    </row>
    <row r="43" spans="1:16384" ht="23" hidden="1">
      <c r="B43" s="199"/>
      <c r="C43" s="178"/>
      <c r="D43" s="178"/>
      <c r="E43" s="178"/>
      <c r="F43" s="345"/>
      <c r="G43" s="200"/>
      <c r="H43" s="199"/>
      <c r="I43" s="203"/>
      <c r="J43" s="203"/>
      <c r="K43" s="203"/>
      <c r="L43" s="203"/>
      <c r="P43" s="379" t="str">
        <f>IF('c6a4'!H3=0,"",'c6a4'!H3)</f>
        <v/>
      </c>
      <c r="Q43" s="376">
        <f>'c6a4'!R77</f>
        <v>1</v>
      </c>
    </row>
    <row r="44" spans="1:16384" ht="20" hidden="1">
      <c r="C44" s="178"/>
      <c r="D44" s="178"/>
      <c r="E44" s="178"/>
      <c r="F44" s="204"/>
      <c r="G44" s="198"/>
      <c r="H44" s="161"/>
      <c r="I44" s="205"/>
      <c r="J44" s="205"/>
      <c r="K44" s="205"/>
      <c r="L44" s="205"/>
      <c r="M44" s="200"/>
      <c r="O44" s="200"/>
      <c r="P44" s="379" t="str">
        <f>IF('c6a5'!H3=0,"",'c6a5'!H3)</f>
        <v/>
      </c>
      <c r="Q44" s="376">
        <f>'c6a5'!R77</f>
        <v>1</v>
      </c>
      <c r="T44" s="200"/>
      <c r="U44" s="200"/>
      <c r="V44" s="200"/>
      <c r="W44" s="200"/>
      <c r="X44" s="200"/>
      <c r="Y44" s="200"/>
      <c r="Z44" s="200"/>
      <c r="AA44" s="200"/>
    </row>
    <row r="45" spans="1:16384" ht="20" hidden="1">
      <c r="F45" s="204"/>
      <c r="G45" s="198"/>
      <c r="H45" s="161"/>
      <c r="I45" s="205"/>
      <c r="J45" s="205"/>
      <c r="K45" s="205"/>
      <c r="L45" s="205"/>
      <c r="M45" s="200"/>
      <c r="O45" s="200"/>
      <c r="P45" s="379" t="str">
        <f>IF('c6a6'!H3=0,"",'c6a6'!H3)</f>
        <v/>
      </c>
      <c r="Q45" s="382">
        <f>'c6a6'!R77</f>
        <v>1</v>
      </c>
      <c r="T45" s="200"/>
      <c r="U45" s="200"/>
      <c r="V45" s="200"/>
      <c r="W45" s="200"/>
      <c r="X45" s="200"/>
      <c r="Y45" s="200"/>
      <c r="Z45" s="200"/>
      <c r="AA45" s="200"/>
    </row>
    <row r="46" spans="1:16384" ht="20" hidden="1">
      <c r="F46" s="204"/>
      <c r="G46" s="161"/>
      <c r="H46" s="161"/>
      <c r="I46" s="205"/>
      <c r="J46" s="205"/>
      <c r="K46" s="205"/>
      <c r="L46" s="205"/>
      <c r="M46" s="200"/>
      <c r="O46" s="200"/>
      <c r="P46" s="379" t="str">
        <f>IF('c6a7'!H3=0,"",'c6a7'!H3)</f>
        <v/>
      </c>
      <c r="Q46" s="376">
        <f>'c6a7'!R77</f>
        <v>1</v>
      </c>
      <c r="T46" s="200"/>
      <c r="U46" s="200"/>
      <c r="V46" s="200"/>
      <c r="W46" s="200"/>
      <c r="X46" s="200"/>
      <c r="Y46" s="200"/>
      <c r="Z46" s="200"/>
      <c r="AA46" s="200"/>
    </row>
    <row r="47" spans="1:16384" ht="20" hidden="1">
      <c r="F47" s="204"/>
      <c r="G47" s="161"/>
      <c r="H47" s="161"/>
      <c r="I47" s="205"/>
      <c r="J47" s="205"/>
      <c r="K47" s="205"/>
      <c r="L47" s="205"/>
      <c r="M47" s="200"/>
      <c r="O47" s="200"/>
      <c r="P47" s="379" t="str">
        <f>IF('c6a8'!H3=0,"",'c6a8'!H3)</f>
        <v/>
      </c>
      <c r="Q47" s="376">
        <f>'c6a8'!R77</f>
        <v>1</v>
      </c>
      <c r="T47" s="200"/>
      <c r="U47" s="200"/>
      <c r="V47" s="200"/>
      <c r="W47" s="200"/>
      <c r="X47" s="200"/>
      <c r="Y47" s="200"/>
      <c r="Z47" s="200"/>
      <c r="AA47" s="200"/>
    </row>
    <row r="48" spans="1:16384" ht="21" hidden="1" thickBot="1">
      <c r="F48" s="204"/>
      <c r="G48" s="206"/>
      <c r="H48" s="206"/>
      <c r="I48" s="205"/>
      <c r="J48" s="205"/>
      <c r="K48" s="205"/>
      <c r="L48" s="205"/>
      <c r="M48" s="200"/>
      <c r="O48" s="200"/>
      <c r="P48" s="379" t="str">
        <f>IF('c6a9'!H3=0,"",'c6a9'!H3)</f>
        <v/>
      </c>
      <c r="Q48" s="376">
        <f>'c6a9'!R77</f>
        <v>1</v>
      </c>
      <c r="T48" s="200"/>
      <c r="U48" s="200"/>
      <c r="V48" s="200"/>
      <c r="W48" s="200"/>
      <c r="X48" s="200"/>
      <c r="Y48" s="200"/>
      <c r="Z48" s="200"/>
      <c r="AA48" s="200"/>
    </row>
    <row r="49" spans="2:27" ht="12" hidden="1" customHeight="1">
      <c r="F49" s="207"/>
      <c r="G49" s="208"/>
      <c r="H49" s="209"/>
      <c r="I49" s="210"/>
      <c r="J49" s="210"/>
      <c r="K49" s="210"/>
      <c r="L49" s="210"/>
      <c r="M49" s="200"/>
      <c r="O49" s="200"/>
      <c r="P49" s="380" t="str">
        <f>IF('c6a10'!H3=0,"",'c6a10'!H3)</f>
        <v/>
      </c>
      <c r="Q49" s="376">
        <f>'c6a10'!R77</f>
        <v>1</v>
      </c>
      <c r="T49" s="200"/>
      <c r="U49" s="200"/>
      <c r="V49" s="200"/>
      <c r="W49" s="200"/>
      <c r="X49" s="200"/>
      <c r="Y49" s="200"/>
      <c r="Z49" s="200"/>
      <c r="AA49" s="200"/>
    </row>
    <row r="50" spans="2:27" ht="12" hidden="1" customHeight="1">
      <c r="G50" s="211"/>
      <c r="H50" s="161"/>
      <c r="M50" s="200"/>
      <c r="O50" s="200"/>
      <c r="P50" s="161"/>
      <c r="Q50" s="161"/>
      <c r="T50" s="200"/>
      <c r="U50" s="200"/>
      <c r="V50" s="200"/>
      <c r="W50" s="200"/>
      <c r="X50" s="200"/>
      <c r="Y50" s="200"/>
      <c r="Z50" s="200"/>
      <c r="AA50" s="200"/>
    </row>
    <row r="51" spans="2:27" ht="12" hidden="1" customHeight="1" thickBot="1">
      <c r="G51" s="212"/>
      <c r="H51" s="161"/>
      <c r="M51" s="200"/>
      <c r="O51" s="200"/>
      <c r="P51" s="161"/>
      <c r="Q51" s="161"/>
      <c r="T51" s="200"/>
      <c r="U51" s="200"/>
      <c r="V51" s="200"/>
      <c r="W51" s="200"/>
      <c r="X51" s="200"/>
      <c r="Y51" s="200"/>
      <c r="Z51" s="200"/>
      <c r="AA51" s="200"/>
    </row>
    <row r="52" spans="2:27" ht="12" hidden="1" customHeight="1">
      <c r="G52" s="213"/>
      <c r="H52" s="161"/>
      <c r="M52" s="200"/>
      <c r="O52" s="200"/>
      <c r="P52" s="161"/>
      <c r="Q52" s="161"/>
      <c r="T52" s="200"/>
      <c r="U52" s="200"/>
      <c r="V52" s="200"/>
      <c r="W52" s="200"/>
      <c r="X52" s="200"/>
      <c r="Y52" s="200"/>
      <c r="Z52" s="200"/>
      <c r="AA52" s="200"/>
    </row>
    <row r="53" spans="2:27" ht="12" hidden="1" customHeight="1">
      <c r="M53" s="200"/>
      <c r="O53" s="200"/>
      <c r="P53" s="161"/>
      <c r="Q53" s="161"/>
      <c r="T53" s="200"/>
      <c r="U53" s="200"/>
      <c r="V53" s="200"/>
      <c r="W53" s="200"/>
      <c r="X53" s="200"/>
      <c r="Y53" s="200"/>
      <c r="Z53" s="200"/>
      <c r="AA53" s="200"/>
    </row>
    <row r="54" spans="2:27" ht="12" hidden="1" customHeight="1">
      <c r="M54" s="200"/>
      <c r="O54" s="200"/>
      <c r="P54" s="161"/>
      <c r="Q54" s="161"/>
      <c r="T54" s="200"/>
      <c r="U54" s="200"/>
      <c r="V54" s="200"/>
      <c r="W54" s="200"/>
      <c r="X54" s="200"/>
      <c r="Y54" s="200"/>
      <c r="Z54" s="200"/>
      <c r="AA54" s="200"/>
    </row>
    <row r="55" spans="2:27" ht="12" hidden="1" customHeight="1">
      <c r="M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</row>
    <row r="56" spans="2:27" ht="12" hidden="1" customHeight="1">
      <c r="M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</row>
    <row r="57" spans="2:27" hidden="1">
      <c r="B57" s="121" t="str">
        <f>"Resumo dos planos táticos - "&amp;Referência!D11</f>
        <v xml:space="preserve">Resumo dos planos táticos - </v>
      </c>
      <c r="M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</row>
    <row r="58" spans="2:27" ht="12" hidden="1" customHeight="1">
      <c r="M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</row>
    <row r="59" spans="2:27" ht="12" hidden="1" customHeight="1">
      <c r="M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</row>
    <row r="60" spans="2:27" ht="12" hidden="1" customHeight="1">
      <c r="M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</row>
    <row r="61" spans="2:27" ht="12" hidden="1" customHeight="1">
      <c r="M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</row>
    <row r="62" spans="2:27" ht="12" hidden="1" customHeight="1">
      <c r="M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</row>
    <row r="63" spans="2:27" ht="12" hidden="1" customHeight="1">
      <c r="M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</row>
    <row r="64" spans="2:27" ht="12" hidden="1" customHeight="1">
      <c r="M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</row>
    <row r="65" spans="2:27" ht="12" hidden="1" customHeight="1">
      <c r="M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</row>
    <row r="66" spans="2:27" ht="12" hidden="1" customHeight="1">
      <c r="M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</row>
    <row r="67" spans="2:27" ht="12" hidden="1" customHeight="1">
      <c r="M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</row>
    <row r="68" spans="2:27" ht="12" hidden="1" customHeight="1">
      <c r="M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</row>
    <row r="69" spans="2:27" ht="12" hidden="1" customHeight="1">
      <c r="C69" s="166"/>
      <c r="D69" s="166"/>
      <c r="E69" s="166"/>
      <c r="M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</row>
    <row r="70" spans="2:27" ht="12" hidden="1" customHeight="1">
      <c r="B70" s="166"/>
      <c r="C70" s="166"/>
      <c r="D70" s="166"/>
      <c r="E70" s="166"/>
      <c r="F70" s="166"/>
      <c r="M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</row>
    <row r="71" spans="2:27" ht="12" hidden="1" customHeight="1">
      <c r="B71" s="166"/>
      <c r="C71" s="166"/>
      <c r="D71" s="199"/>
      <c r="E71" s="199"/>
      <c r="F71" s="166"/>
      <c r="M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</row>
    <row r="72" spans="2:27" ht="12" hidden="1" customHeight="1">
      <c r="B72" s="166"/>
      <c r="C72" s="166"/>
      <c r="D72" s="199"/>
      <c r="E72" s="199"/>
      <c r="F72" s="199"/>
      <c r="G72" s="161"/>
      <c r="H72" s="161"/>
      <c r="M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</row>
    <row r="73" spans="2:27" ht="12" hidden="1" customHeight="1">
      <c r="B73" s="166"/>
      <c r="C73" s="166"/>
      <c r="D73" s="199"/>
      <c r="E73" s="199"/>
      <c r="F73" s="199"/>
      <c r="G73" s="161"/>
      <c r="H73" s="161"/>
      <c r="M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</row>
    <row r="74" spans="2:27" ht="12" hidden="1" customHeight="1">
      <c r="B74" s="166"/>
      <c r="C74" s="166"/>
      <c r="D74" s="199"/>
      <c r="E74" s="199"/>
      <c r="F74" s="199"/>
      <c r="G74" s="161"/>
      <c r="H74" s="161"/>
      <c r="M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</row>
    <row r="75" spans="2:27" ht="12" hidden="1" customHeight="1">
      <c r="B75" s="166"/>
      <c r="C75" s="166"/>
      <c r="D75" s="199"/>
      <c r="E75" s="199"/>
      <c r="F75" s="199"/>
      <c r="G75" s="161"/>
      <c r="H75" s="161"/>
      <c r="M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</row>
    <row r="76" spans="2:27" ht="12" hidden="1" customHeight="1">
      <c r="B76" s="166"/>
      <c r="C76" s="166"/>
      <c r="D76" s="199"/>
      <c r="E76" s="199"/>
      <c r="F76" s="199"/>
      <c r="G76" s="161"/>
      <c r="H76" s="161"/>
      <c r="M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</row>
    <row r="77" spans="2:27" ht="12" hidden="1" customHeight="1">
      <c r="B77" s="166"/>
      <c r="C77" s="166"/>
      <c r="D77" s="199"/>
      <c r="E77" s="199"/>
      <c r="F77" s="199"/>
      <c r="G77" s="161"/>
      <c r="H77" s="161"/>
      <c r="M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</row>
    <row r="78" spans="2:27" ht="12" hidden="1" customHeight="1">
      <c r="B78" s="166"/>
      <c r="C78" s="166"/>
      <c r="D78" s="199"/>
      <c r="E78" s="199"/>
      <c r="F78" s="199"/>
      <c r="G78" s="161"/>
      <c r="H78" s="161"/>
      <c r="M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</row>
    <row r="79" spans="2:27" ht="12" hidden="1" customHeight="1">
      <c r="B79" s="166"/>
      <c r="C79" s="166"/>
      <c r="D79" s="199"/>
      <c r="E79" s="199"/>
      <c r="F79" s="199"/>
      <c r="G79" s="161"/>
      <c r="H79" s="161"/>
      <c r="M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</row>
    <row r="80" spans="2:27" ht="12" hidden="1" customHeight="1">
      <c r="B80" s="166"/>
      <c r="C80" s="166"/>
      <c r="D80" s="199"/>
      <c r="E80" s="199"/>
      <c r="F80" s="199"/>
      <c r="G80" s="161"/>
      <c r="H80" s="161"/>
      <c r="M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</row>
    <row r="81" spans="2:27" ht="12" hidden="1" customHeight="1">
      <c r="B81" s="166"/>
      <c r="C81" s="166"/>
      <c r="D81" s="199"/>
      <c r="E81" s="199"/>
      <c r="F81" s="199"/>
      <c r="G81" s="161"/>
      <c r="H81" s="161"/>
      <c r="M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</row>
    <row r="82" spans="2:27" ht="12" hidden="1" customHeight="1">
      <c r="B82" s="166"/>
      <c r="C82" s="166"/>
      <c r="D82" s="199"/>
      <c r="E82" s="199"/>
      <c r="F82" s="199"/>
      <c r="G82" s="161"/>
      <c r="H82" s="161"/>
      <c r="M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</row>
    <row r="83" spans="2:27" ht="12" hidden="1" customHeight="1">
      <c r="B83" s="166"/>
      <c r="C83" s="166"/>
      <c r="D83" s="199"/>
      <c r="E83" s="199"/>
      <c r="F83" s="199"/>
      <c r="G83" s="161"/>
      <c r="H83" s="161"/>
      <c r="M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</row>
    <row r="84" spans="2:27" ht="12" hidden="1" customHeight="1">
      <c r="B84" s="166"/>
      <c r="C84" s="166"/>
      <c r="D84" s="199"/>
      <c r="E84" s="199"/>
      <c r="F84" s="199"/>
      <c r="G84" s="161"/>
      <c r="H84" s="161"/>
      <c r="M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</row>
    <row r="85" spans="2:27" ht="12" hidden="1" customHeight="1">
      <c r="B85" s="166"/>
      <c r="C85" s="166"/>
      <c r="D85" s="199"/>
      <c r="E85" s="199"/>
      <c r="F85" s="199"/>
      <c r="G85" s="161"/>
      <c r="H85" s="161"/>
      <c r="M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</row>
    <row r="86" spans="2:27" ht="12" hidden="1" customHeight="1">
      <c r="B86" s="166"/>
      <c r="C86" s="166"/>
      <c r="D86" s="199"/>
      <c r="E86" s="199"/>
      <c r="F86" s="199"/>
      <c r="G86" s="161"/>
      <c r="H86" s="161"/>
      <c r="M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</row>
    <row r="87" spans="2:27" ht="14.25" hidden="1" customHeight="1">
      <c r="B87" s="166"/>
      <c r="C87" s="166"/>
      <c r="D87" s="199"/>
      <c r="E87" s="199"/>
      <c r="F87" s="199"/>
      <c r="G87" s="161"/>
      <c r="H87" s="161"/>
      <c r="M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</row>
    <row r="88" spans="2:27" ht="12" hidden="1" customHeight="1">
      <c r="B88" s="166"/>
      <c r="C88" s="166"/>
      <c r="D88" s="199"/>
      <c r="E88" s="199"/>
      <c r="F88" s="199"/>
      <c r="G88" s="161"/>
      <c r="H88" s="161"/>
      <c r="M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</row>
    <row r="89" spans="2:27" ht="12" hidden="1" customHeight="1">
      <c r="B89" s="166"/>
      <c r="C89" s="166"/>
      <c r="D89" s="199"/>
      <c r="E89" s="199"/>
      <c r="F89" s="199"/>
      <c r="G89" s="161"/>
      <c r="H89" s="161"/>
      <c r="M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</row>
    <row r="90" spans="2:27" ht="12" hidden="1" customHeight="1">
      <c r="B90" s="166"/>
      <c r="C90" s="166"/>
      <c r="D90" s="199"/>
      <c r="E90" s="199"/>
      <c r="F90" s="199"/>
      <c r="G90" s="161"/>
      <c r="H90" s="161"/>
      <c r="M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</row>
    <row r="91" spans="2:27" ht="12" hidden="1" customHeight="1">
      <c r="B91" s="166"/>
      <c r="C91" s="166"/>
      <c r="D91" s="199"/>
      <c r="E91" s="199"/>
      <c r="F91" s="199"/>
      <c r="G91" s="161"/>
      <c r="H91" s="161"/>
      <c r="M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</row>
    <row r="92" spans="2:27" ht="12" hidden="1" customHeight="1">
      <c r="B92" s="166"/>
      <c r="C92" s="166"/>
      <c r="D92" s="199"/>
      <c r="E92" s="199"/>
      <c r="F92" s="199"/>
      <c r="G92" s="161"/>
      <c r="H92" s="161"/>
      <c r="M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</row>
    <row r="93" spans="2:27" ht="12" hidden="1" customHeight="1">
      <c r="B93" s="166"/>
      <c r="C93" s="166"/>
      <c r="D93" s="199"/>
      <c r="E93" s="199"/>
      <c r="F93" s="199"/>
      <c r="G93" s="161"/>
      <c r="H93" s="161"/>
      <c r="M93" s="200"/>
      <c r="N93" s="214"/>
      <c r="O93" s="200"/>
      <c r="P93" s="200"/>
      <c r="Q93" s="200"/>
      <c r="R93" s="214"/>
      <c r="S93" s="200"/>
      <c r="T93" s="200"/>
      <c r="U93" s="214"/>
      <c r="V93" s="200"/>
      <c r="W93" s="200"/>
      <c r="X93" s="214"/>
      <c r="Y93" s="200"/>
      <c r="Z93" s="200"/>
      <c r="AA93" s="200"/>
    </row>
    <row r="94" spans="2:27" ht="12" hidden="1" customHeight="1">
      <c r="B94" s="166"/>
      <c r="C94" s="166"/>
      <c r="D94" s="199"/>
      <c r="E94" s="199"/>
      <c r="F94" s="199"/>
      <c r="G94" s="161"/>
      <c r="H94" s="161"/>
      <c r="M94" s="215"/>
      <c r="O94" s="200"/>
      <c r="P94" s="200"/>
      <c r="Q94" s="215"/>
      <c r="R94" s="200"/>
      <c r="S94" s="200"/>
      <c r="T94" s="215"/>
      <c r="U94" s="200"/>
      <c r="V94" s="200"/>
      <c r="W94" s="215"/>
      <c r="X94" s="200"/>
      <c r="Y94" s="200"/>
      <c r="Z94" s="200"/>
      <c r="AA94" s="200"/>
    </row>
    <row r="95" spans="2:27" hidden="1">
      <c r="B95" s="166"/>
      <c r="C95" s="166"/>
      <c r="D95" s="199"/>
      <c r="E95" s="199"/>
      <c r="F95" s="199"/>
      <c r="G95" s="161"/>
      <c r="H95" s="161"/>
      <c r="M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</row>
    <row r="96" spans="2:27" hidden="1">
      <c r="B96" s="166"/>
      <c r="C96" s="166"/>
      <c r="D96" s="199"/>
      <c r="E96" s="199"/>
      <c r="F96" s="199"/>
      <c r="G96" s="161"/>
      <c r="H96" s="161"/>
      <c r="M96" s="200" t="s">
        <v>148</v>
      </c>
      <c r="N96" s="200">
        <f>B33</f>
        <v>0.99999999999999989</v>
      </c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</row>
    <row r="97" spans="2:31" hidden="1">
      <c r="B97" s="166"/>
      <c r="C97" s="166"/>
      <c r="D97" s="199"/>
      <c r="E97" s="199"/>
      <c r="F97" s="199"/>
      <c r="G97" s="161"/>
      <c r="H97" s="161"/>
      <c r="M97" s="200"/>
      <c r="O97" s="200">
        <f>Referência!D7</f>
        <v>0</v>
      </c>
      <c r="P97" s="200"/>
      <c r="Q97" s="200">
        <f>Referência!D8</f>
        <v>0</v>
      </c>
      <c r="R97" s="200">
        <f>Referência!D9</f>
        <v>0</v>
      </c>
      <c r="S97" s="200">
        <f>Referência!D10</f>
        <v>0</v>
      </c>
      <c r="T97" s="200">
        <f>Referência!D11</f>
        <v>0</v>
      </c>
      <c r="U97" s="200">
        <f>Referência!D12</f>
        <v>0</v>
      </c>
      <c r="V97" s="200">
        <f>Referência!D13</f>
        <v>0</v>
      </c>
      <c r="W97" s="200">
        <f>Referência!D14</f>
        <v>0</v>
      </c>
      <c r="X97" s="200" t="str">
        <f>Referência!D15</f>
        <v>Miscelânea</v>
      </c>
      <c r="Y97" s="200"/>
      <c r="Z97" s="200"/>
      <c r="AA97" s="200"/>
    </row>
    <row r="98" spans="2:31" ht="13" hidden="1" thickBot="1">
      <c r="B98" s="166"/>
      <c r="C98" s="166"/>
      <c r="D98" s="199"/>
      <c r="E98" s="199"/>
      <c r="F98" s="199"/>
      <c r="G98" s="161"/>
      <c r="H98" s="161"/>
    </row>
    <row r="99" spans="2:31" ht="13" hidden="1" thickBot="1">
      <c r="B99" s="166"/>
      <c r="C99" s="166"/>
      <c r="D99" s="199"/>
      <c r="E99" s="199"/>
      <c r="F99" s="199"/>
      <c r="G99" s="161"/>
      <c r="H99" s="161"/>
      <c r="M99" s="347" t="s">
        <v>103</v>
      </c>
      <c r="N99" s="348" t="s">
        <v>15</v>
      </c>
      <c r="O99" s="199" t="s">
        <v>16</v>
      </c>
      <c r="Q99" s="199" t="s">
        <v>17</v>
      </c>
      <c r="R99" s="199" t="s">
        <v>18</v>
      </c>
      <c r="S99" s="199" t="s">
        <v>19</v>
      </c>
      <c r="T99" s="199" t="s">
        <v>20</v>
      </c>
      <c r="U99" s="199" t="s">
        <v>21</v>
      </c>
      <c r="V99" s="199" t="s">
        <v>22</v>
      </c>
      <c r="W99" s="199" t="s">
        <v>23</v>
      </c>
      <c r="X99" s="199" t="s">
        <v>24</v>
      </c>
      <c r="Y99" s="199" t="s">
        <v>25</v>
      </c>
      <c r="Z99" s="199" t="s">
        <v>26</v>
      </c>
      <c r="AA99" s="199" t="s">
        <v>29</v>
      </c>
      <c r="AC99" s="199">
        <f>'c6a1'!O51</f>
        <v>0</v>
      </c>
      <c r="AE99" s="199">
        <f>'c6a1'!O51</f>
        <v>0</v>
      </c>
    </row>
    <row r="100" spans="2:31" hidden="1">
      <c r="B100" s="166"/>
      <c r="C100" s="166"/>
      <c r="D100" s="199"/>
      <c r="E100" s="199"/>
      <c r="F100" s="199"/>
      <c r="G100" s="161"/>
      <c r="H100" s="161"/>
      <c r="L100" s="199" t="s">
        <v>182</v>
      </c>
      <c r="M100" s="216">
        <f>'c6a1'!H3</f>
        <v>0</v>
      </c>
      <c r="N100" s="200">
        <f>'c6a1'!C54</f>
        <v>0</v>
      </c>
      <c r="O100" s="349">
        <f>'c6a1'!D54</f>
        <v>0</v>
      </c>
      <c r="P100" s="349"/>
      <c r="Q100" s="349">
        <f>'c6a1'!E54</f>
        <v>0</v>
      </c>
      <c r="R100" s="349">
        <f>'c6a1'!F54</f>
        <v>0</v>
      </c>
      <c r="S100" s="349">
        <f>'c6a1'!G54</f>
        <v>0</v>
      </c>
      <c r="T100" s="349">
        <f>'c6a1'!H54</f>
        <v>0</v>
      </c>
      <c r="U100" s="349">
        <f>'c6a1'!I54</f>
        <v>0</v>
      </c>
      <c r="V100" s="349">
        <f>'c6a1'!J54</f>
        <v>0</v>
      </c>
      <c r="W100" s="349">
        <f>'c6a1'!K54</f>
        <v>0</v>
      </c>
      <c r="X100" s="349">
        <f>'c6a1'!L54</f>
        <v>0</v>
      </c>
      <c r="Y100" s="349">
        <f>'c6a1'!M54</f>
        <v>0</v>
      </c>
      <c r="Z100" s="217">
        <f>'c6a1'!N54</f>
        <v>0</v>
      </c>
      <c r="AA100" s="217">
        <f>'c6a1'!O54</f>
        <v>0</v>
      </c>
      <c r="AB100" s="217"/>
      <c r="AC100" s="217">
        <f>AA100</f>
        <v>0</v>
      </c>
      <c r="AD100" s="217">
        <f>AE99</f>
        <v>0</v>
      </c>
      <c r="AE100" s="218">
        <f>AC99+AC100</f>
        <v>0</v>
      </c>
    </row>
    <row r="101" spans="2:31" hidden="1">
      <c r="B101" s="166"/>
      <c r="C101" s="166"/>
      <c r="D101" s="199"/>
      <c r="E101" s="199"/>
      <c r="F101" s="199"/>
      <c r="G101" s="161"/>
      <c r="H101" s="161"/>
      <c r="L101" s="199" t="s">
        <v>183</v>
      </c>
      <c r="M101" s="219">
        <f>'c6a2'!H3</f>
        <v>0</v>
      </c>
      <c r="N101" s="200">
        <f>'c6a2'!C54</f>
        <v>0</v>
      </c>
      <c r="O101" s="350">
        <f>'c6a2'!D54</f>
        <v>0</v>
      </c>
      <c r="P101" s="350"/>
      <c r="Q101" s="350">
        <f>'c6a2'!E54</f>
        <v>0</v>
      </c>
      <c r="R101" s="350">
        <f>'c6a2'!F54</f>
        <v>0</v>
      </c>
      <c r="S101" s="350">
        <f>'c6a2'!G54</f>
        <v>0</v>
      </c>
      <c r="T101" s="350">
        <f>'c6a2'!H54</f>
        <v>0</v>
      </c>
      <c r="U101" s="350">
        <f>'c6a2'!I54</f>
        <v>0</v>
      </c>
      <c r="V101" s="350">
        <f>'c6a2'!J54</f>
        <v>0</v>
      </c>
      <c r="W101" s="350">
        <f>'c6a2'!K54</f>
        <v>0</v>
      </c>
      <c r="X101" s="350">
        <f>'c6a2'!L54</f>
        <v>0</v>
      </c>
      <c r="Y101" s="350">
        <f>'c6a2'!M54</f>
        <v>0</v>
      </c>
      <c r="Z101" s="200">
        <f>'c6a2'!N54</f>
        <v>0</v>
      </c>
      <c r="AA101" s="200">
        <f>'c6a2'!O54</f>
        <v>0</v>
      </c>
      <c r="AB101" s="220"/>
      <c r="AC101" s="200">
        <f t="shared" ref="AC101:AC108" si="6">AA101</f>
        <v>0</v>
      </c>
      <c r="AD101" s="200">
        <f>AC99+AC100</f>
        <v>0</v>
      </c>
      <c r="AE101" s="221">
        <f t="shared" ref="AE101:AE109" si="7">AE100+AC101</f>
        <v>0</v>
      </c>
    </row>
    <row r="102" spans="2:31" hidden="1">
      <c r="B102" s="166"/>
      <c r="C102" s="166"/>
      <c r="D102" s="199"/>
      <c r="E102" s="199"/>
      <c r="F102" s="199"/>
      <c r="G102" s="161"/>
      <c r="H102" s="161"/>
      <c r="L102" s="199" t="s">
        <v>184</v>
      </c>
      <c r="M102" s="219">
        <f>'c6a3'!H3</f>
        <v>0</v>
      </c>
      <c r="N102" s="222">
        <f>'c6a3'!C54</f>
        <v>0</v>
      </c>
      <c r="O102" s="222">
        <f>'c6a3'!D54</f>
        <v>0</v>
      </c>
      <c r="P102" s="222"/>
      <c r="Q102" s="222">
        <f>'c6a3'!E54</f>
        <v>0</v>
      </c>
      <c r="R102" s="222">
        <f>'c6a3'!F54</f>
        <v>0</v>
      </c>
      <c r="S102" s="222">
        <f>'c6a3'!G54</f>
        <v>0</v>
      </c>
      <c r="T102" s="222">
        <f>'c6a3'!H54</f>
        <v>0</v>
      </c>
      <c r="U102" s="222">
        <f>'c6a3'!I54</f>
        <v>0</v>
      </c>
      <c r="V102" s="222">
        <f>'c6a3'!J54</f>
        <v>0</v>
      </c>
      <c r="W102" s="222">
        <f>'c6a3'!K54</f>
        <v>0</v>
      </c>
      <c r="X102" s="222">
        <f>'c6a3'!L54</f>
        <v>0</v>
      </c>
      <c r="Y102" s="222">
        <f>'c6a3'!M54</f>
        <v>0</v>
      </c>
      <c r="Z102" s="222">
        <f>'c6a3'!N54</f>
        <v>0</v>
      </c>
      <c r="AA102" s="200">
        <f>'c6a3'!O54</f>
        <v>0</v>
      </c>
      <c r="AB102" s="220"/>
      <c r="AC102" s="223">
        <f t="shared" si="6"/>
        <v>0</v>
      </c>
      <c r="AD102" s="224">
        <f t="shared" ref="AD102:AD109" si="8">AD101+AC101</f>
        <v>0</v>
      </c>
      <c r="AE102" s="351">
        <f t="shared" si="7"/>
        <v>0</v>
      </c>
    </row>
    <row r="103" spans="2:31" hidden="1">
      <c r="B103" s="166"/>
      <c r="C103" s="166"/>
      <c r="D103" s="199"/>
      <c r="E103" s="199"/>
      <c r="F103" s="199"/>
      <c r="G103" s="161"/>
      <c r="H103" s="161"/>
      <c r="L103" s="199" t="s">
        <v>185</v>
      </c>
      <c r="M103" s="219">
        <f>'c6a4'!H3</f>
        <v>0</v>
      </c>
      <c r="N103" s="225">
        <f>'c6a4'!C54</f>
        <v>0</v>
      </c>
      <c r="O103" s="225">
        <f>'c6a4'!D54</f>
        <v>0</v>
      </c>
      <c r="P103" s="225"/>
      <c r="Q103" s="225">
        <f>'c6a4'!E54</f>
        <v>0</v>
      </c>
      <c r="R103" s="225">
        <f>'c6a4'!F54</f>
        <v>0</v>
      </c>
      <c r="S103" s="225">
        <f>'c6a4'!G54</f>
        <v>0</v>
      </c>
      <c r="T103" s="225">
        <f>'c6a4'!H54</f>
        <v>0</v>
      </c>
      <c r="U103" s="225">
        <f>'c6a4'!I54</f>
        <v>0</v>
      </c>
      <c r="V103" s="225">
        <f>'c6a4'!J54</f>
        <v>0</v>
      </c>
      <c r="W103" s="225">
        <f>'c6a4'!K54</f>
        <v>0</v>
      </c>
      <c r="X103" s="225">
        <f>'c6a4'!L54</f>
        <v>0</v>
      </c>
      <c r="Y103" s="225">
        <f>'c6a4'!M54</f>
        <v>0</v>
      </c>
      <c r="Z103" s="225">
        <f>'c6a4'!N54</f>
        <v>0</v>
      </c>
      <c r="AA103" s="225">
        <f>'c6a4'!O54</f>
        <v>0</v>
      </c>
      <c r="AB103" s="220"/>
      <c r="AC103" s="223">
        <f t="shared" si="6"/>
        <v>0</v>
      </c>
      <c r="AD103" s="224">
        <f t="shared" si="8"/>
        <v>0</v>
      </c>
      <c r="AE103" s="226">
        <f t="shared" si="7"/>
        <v>0</v>
      </c>
    </row>
    <row r="104" spans="2:31" hidden="1">
      <c r="B104" s="166"/>
      <c r="C104" s="166"/>
      <c r="D104" s="199"/>
      <c r="E104" s="199"/>
      <c r="F104" s="199"/>
      <c r="G104" s="161"/>
      <c r="H104" s="161"/>
      <c r="L104" s="199" t="s">
        <v>186</v>
      </c>
      <c r="M104" s="219">
        <f>'c6a5'!H3</f>
        <v>0</v>
      </c>
      <c r="N104" s="225">
        <f>'c6a5'!C54</f>
        <v>0</v>
      </c>
      <c r="O104" s="225">
        <f>'c6a5'!D54</f>
        <v>0</v>
      </c>
      <c r="P104" s="225"/>
      <c r="Q104" s="225">
        <f>'c6a5'!E54</f>
        <v>0</v>
      </c>
      <c r="R104" s="225">
        <f>'c6a5'!F54</f>
        <v>0</v>
      </c>
      <c r="S104" s="225">
        <f>'c6a5'!G54</f>
        <v>0</v>
      </c>
      <c r="T104" s="225">
        <f>'c6a5'!H54</f>
        <v>0</v>
      </c>
      <c r="U104" s="225">
        <f>'c6a5'!I54</f>
        <v>0</v>
      </c>
      <c r="V104" s="225">
        <f>'c6a5'!J54</f>
        <v>0</v>
      </c>
      <c r="W104" s="225">
        <f>'c6a5'!K54</f>
        <v>0</v>
      </c>
      <c r="X104" s="225">
        <f>'c6a5'!L54</f>
        <v>0</v>
      </c>
      <c r="Y104" s="225">
        <f>'c6a5'!M54</f>
        <v>0</v>
      </c>
      <c r="Z104" s="225">
        <f>'c6a5'!N54</f>
        <v>0</v>
      </c>
      <c r="AA104" s="225">
        <f>'c6a5'!O54</f>
        <v>0</v>
      </c>
      <c r="AB104" s="220"/>
      <c r="AC104" s="223">
        <f t="shared" si="6"/>
        <v>0</v>
      </c>
      <c r="AD104" s="224">
        <f t="shared" si="8"/>
        <v>0</v>
      </c>
      <c r="AE104" s="226">
        <f t="shared" si="7"/>
        <v>0</v>
      </c>
    </row>
    <row r="105" spans="2:31" hidden="1">
      <c r="B105" s="166"/>
      <c r="C105" s="166"/>
      <c r="D105" s="199"/>
      <c r="E105" s="199"/>
      <c r="F105" s="199"/>
      <c r="G105" s="161"/>
      <c r="H105" s="161"/>
      <c r="L105" s="199" t="s">
        <v>187</v>
      </c>
      <c r="M105" s="219">
        <f>'c6a6'!H3</f>
        <v>0</v>
      </c>
      <c r="N105" s="225">
        <f>'c6a6'!C54</f>
        <v>0</v>
      </c>
      <c r="O105" s="225">
        <f>'c6a6'!D54</f>
        <v>0</v>
      </c>
      <c r="P105" s="225"/>
      <c r="Q105" s="225">
        <f>'c6a6'!E54</f>
        <v>0</v>
      </c>
      <c r="R105" s="225">
        <f>'c6a6'!F54</f>
        <v>0</v>
      </c>
      <c r="S105" s="225">
        <f>'c6a6'!G54</f>
        <v>0</v>
      </c>
      <c r="T105" s="225">
        <f>'c6a6'!H54</f>
        <v>0</v>
      </c>
      <c r="U105" s="225">
        <f>'c6a6'!I54</f>
        <v>0</v>
      </c>
      <c r="V105" s="225">
        <f>'c6a6'!J54</f>
        <v>0</v>
      </c>
      <c r="W105" s="225">
        <f>'c6a6'!K54</f>
        <v>0</v>
      </c>
      <c r="X105" s="225">
        <f>'c6a6'!L54</f>
        <v>0</v>
      </c>
      <c r="Y105" s="225">
        <f>'c6a6'!M54</f>
        <v>0</v>
      </c>
      <c r="Z105" s="225">
        <f>'c6a6'!N54</f>
        <v>0</v>
      </c>
      <c r="AA105" s="225">
        <f>'c6a6'!O54</f>
        <v>0</v>
      </c>
      <c r="AB105" s="220"/>
      <c r="AC105" s="223">
        <f t="shared" si="6"/>
        <v>0</v>
      </c>
      <c r="AD105" s="224">
        <f t="shared" si="8"/>
        <v>0</v>
      </c>
      <c r="AE105" s="226">
        <f t="shared" si="7"/>
        <v>0</v>
      </c>
    </row>
    <row r="106" spans="2:31" hidden="1">
      <c r="B106" s="166"/>
      <c r="C106" s="166"/>
      <c r="D106" s="199"/>
      <c r="E106" s="199"/>
      <c r="F106" s="199"/>
      <c r="G106" s="161"/>
      <c r="H106" s="161"/>
      <c r="L106" s="199" t="s">
        <v>188</v>
      </c>
      <c r="M106" s="219">
        <f>'c6a7'!H3</f>
        <v>0</v>
      </c>
      <c r="N106" s="225">
        <f>'c6a7'!C54</f>
        <v>0</v>
      </c>
      <c r="O106" s="225">
        <f>'c6a7'!D54</f>
        <v>0</v>
      </c>
      <c r="P106" s="225"/>
      <c r="Q106" s="225">
        <f>'c6a7'!E54</f>
        <v>0</v>
      </c>
      <c r="R106" s="225">
        <f>'c6a7'!F54</f>
        <v>0</v>
      </c>
      <c r="S106" s="225">
        <f>'c6a7'!G54</f>
        <v>0</v>
      </c>
      <c r="T106" s="225">
        <f>'c6a7'!H54</f>
        <v>0</v>
      </c>
      <c r="U106" s="225">
        <f>'c6a7'!I54</f>
        <v>0</v>
      </c>
      <c r="V106" s="225">
        <f>'c6a7'!J54</f>
        <v>0</v>
      </c>
      <c r="W106" s="225">
        <f>'c6a7'!K54</f>
        <v>0</v>
      </c>
      <c r="X106" s="225">
        <f>'c6a7'!L54</f>
        <v>0</v>
      </c>
      <c r="Y106" s="225">
        <f>'c6a7'!M54</f>
        <v>0</v>
      </c>
      <c r="Z106" s="225">
        <f>'c6a7'!N54</f>
        <v>0</v>
      </c>
      <c r="AA106" s="225">
        <f>'c6a7'!O54</f>
        <v>0</v>
      </c>
      <c r="AB106" s="220"/>
      <c r="AC106" s="223">
        <f t="shared" si="6"/>
        <v>0</v>
      </c>
      <c r="AD106" s="224">
        <f t="shared" si="8"/>
        <v>0</v>
      </c>
      <c r="AE106" s="226">
        <f t="shared" si="7"/>
        <v>0</v>
      </c>
    </row>
    <row r="107" spans="2:31" hidden="1">
      <c r="B107" s="166"/>
      <c r="C107" s="166"/>
      <c r="D107" s="199"/>
      <c r="E107" s="199"/>
      <c r="F107" s="199"/>
      <c r="G107" s="161"/>
      <c r="H107" s="161"/>
      <c r="L107" s="199" t="s">
        <v>189</v>
      </c>
      <c r="M107" s="219">
        <f>'c6a8'!H3</f>
        <v>0</v>
      </c>
      <c r="N107" s="225">
        <f>'c6a8'!C54</f>
        <v>0</v>
      </c>
      <c r="O107" s="225">
        <f>'c6a8'!D54</f>
        <v>0</v>
      </c>
      <c r="P107" s="225"/>
      <c r="Q107" s="225">
        <f>'c6a8'!E54</f>
        <v>0</v>
      </c>
      <c r="R107" s="225">
        <f>'c6a8'!F54</f>
        <v>0</v>
      </c>
      <c r="S107" s="225">
        <f>'c6a8'!G54</f>
        <v>0</v>
      </c>
      <c r="T107" s="225">
        <f>'c6a8'!H54</f>
        <v>0</v>
      </c>
      <c r="U107" s="225">
        <f>'c6a8'!I54</f>
        <v>0</v>
      </c>
      <c r="V107" s="225">
        <f>'c6a8'!J54</f>
        <v>0</v>
      </c>
      <c r="W107" s="225">
        <f>'c6a8'!K54</f>
        <v>0</v>
      </c>
      <c r="X107" s="225">
        <f>'c6a8'!L54</f>
        <v>0</v>
      </c>
      <c r="Y107" s="225">
        <f>'c6a8'!M54</f>
        <v>0</v>
      </c>
      <c r="Z107" s="225">
        <f>'c6a8'!N54</f>
        <v>0</v>
      </c>
      <c r="AA107" s="225">
        <f>'c6a8'!O54</f>
        <v>0</v>
      </c>
      <c r="AB107" s="220"/>
      <c r="AC107" s="223">
        <f t="shared" si="6"/>
        <v>0</v>
      </c>
      <c r="AD107" s="224">
        <f t="shared" si="8"/>
        <v>0</v>
      </c>
      <c r="AE107" s="226">
        <f t="shared" si="7"/>
        <v>0</v>
      </c>
    </row>
    <row r="108" spans="2:31" hidden="1">
      <c r="B108" s="166"/>
      <c r="C108" s="166"/>
      <c r="D108" s="199"/>
      <c r="E108" s="199"/>
      <c r="F108" s="199"/>
      <c r="G108" s="161"/>
      <c r="H108" s="161"/>
      <c r="L108" s="199" t="s">
        <v>190</v>
      </c>
      <c r="M108" s="219">
        <f>'c6a9'!H3</f>
        <v>0</v>
      </c>
      <c r="N108" s="225">
        <f>'c6a9'!C54</f>
        <v>0</v>
      </c>
      <c r="O108" s="225">
        <f>'c6a9'!D54</f>
        <v>0</v>
      </c>
      <c r="P108" s="225"/>
      <c r="Q108" s="225">
        <f>'c6a9'!E54</f>
        <v>0</v>
      </c>
      <c r="R108" s="225">
        <f>'c6a9'!F54</f>
        <v>0</v>
      </c>
      <c r="S108" s="225">
        <f>'c6a9'!G54</f>
        <v>0</v>
      </c>
      <c r="T108" s="225">
        <f>'c6a9'!H54</f>
        <v>0</v>
      </c>
      <c r="U108" s="225">
        <f>'c6a9'!I54</f>
        <v>0</v>
      </c>
      <c r="V108" s="225">
        <f>'c6a9'!J54</f>
        <v>0</v>
      </c>
      <c r="W108" s="225">
        <f>'c6a9'!K54</f>
        <v>0</v>
      </c>
      <c r="X108" s="225">
        <f>'c6a9'!L54</f>
        <v>0</v>
      </c>
      <c r="Y108" s="225">
        <f>'c6a9'!M54</f>
        <v>0</v>
      </c>
      <c r="Z108" s="225">
        <f>'c6a9'!N54</f>
        <v>0</v>
      </c>
      <c r="AA108" s="225">
        <f>'c6a9'!O54</f>
        <v>0</v>
      </c>
      <c r="AB108" s="220"/>
      <c r="AC108" s="223">
        <f t="shared" si="6"/>
        <v>0</v>
      </c>
      <c r="AD108" s="224">
        <f t="shared" si="8"/>
        <v>0</v>
      </c>
      <c r="AE108" s="226">
        <f t="shared" si="7"/>
        <v>0</v>
      </c>
    </row>
    <row r="109" spans="2:31" hidden="1">
      <c r="B109" s="166"/>
      <c r="C109" s="166"/>
      <c r="D109" s="199"/>
      <c r="E109" s="199"/>
      <c r="F109" s="199"/>
      <c r="G109" s="161"/>
      <c r="H109" s="161"/>
      <c r="L109" s="199" t="s">
        <v>191</v>
      </c>
      <c r="M109" s="219">
        <f>'c6a10'!H3</f>
        <v>0</v>
      </c>
      <c r="N109" s="225">
        <f>'c6a10'!C54</f>
        <v>0</v>
      </c>
      <c r="O109" s="225">
        <f>'c6a10'!D54</f>
        <v>0</v>
      </c>
      <c r="P109" s="225"/>
      <c r="Q109" s="225">
        <f>'c6a10'!E54</f>
        <v>0</v>
      </c>
      <c r="R109" s="225">
        <f>'c6a10'!F54</f>
        <v>0</v>
      </c>
      <c r="S109" s="225">
        <f>'c6a10'!G54</f>
        <v>0</v>
      </c>
      <c r="T109" s="225">
        <f>'c6a10'!H54</f>
        <v>0</v>
      </c>
      <c r="U109" s="225">
        <f>'c6a10'!I54</f>
        <v>0</v>
      </c>
      <c r="V109" s="225">
        <f>'c6a10'!J54</f>
        <v>0</v>
      </c>
      <c r="W109" s="225">
        <f>'c6a10'!K54</f>
        <v>0</v>
      </c>
      <c r="X109" s="225">
        <f>'c6a10'!L54</f>
        <v>0</v>
      </c>
      <c r="Y109" s="225">
        <f>'c6a10'!M54</f>
        <v>0</v>
      </c>
      <c r="Z109" s="225">
        <f>'c6a10'!N54</f>
        <v>0</v>
      </c>
      <c r="AA109" s="225">
        <f>'c6a10'!O54</f>
        <v>0</v>
      </c>
      <c r="AB109" s="220"/>
      <c r="AC109" s="223">
        <f>AA109</f>
        <v>0</v>
      </c>
      <c r="AD109" s="224">
        <f t="shared" si="8"/>
        <v>0</v>
      </c>
      <c r="AE109" s="226">
        <f t="shared" si="7"/>
        <v>0</v>
      </c>
    </row>
    <row r="110" spans="2:31" hidden="1">
      <c r="B110" s="166"/>
      <c r="C110" s="166"/>
      <c r="D110" s="199"/>
      <c r="E110" s="199"/>
      <c r="F110" s="199"/>
      <c r="G110" s="161"/>
      <c r="H110" s="161"/>
      <c r="M110" s="219" t="s">
        <v>104</v>
      </c>
      <c r="N110" s="225">
        <f>SUM(N100:N109)</f>
        <v>0</v>
      </c>
      <c r="O110" s="225">
        <f t="shared" ref="O110:AA110" si="9">SUM(O100:O109)</f>
        <v>0</v>
      </c>
      <c r="P110" s="225"/>
      <c r="Q110" s="225">
        <f t="shared" si="9"/>
        <v>0</v>
      </c>
      <c r="R110" s="225">
        <f t="shared" si="9"/>
        <v>0</v>
      </c>
      <c r="S110" s="225">
        <f t="shared" si="9"/>
        <v>0</v>
      </c>
      <c r="T110" s="225">
        <f t="shared" si="9"/>
        <v>0</v>
      </c>
      <c r="U110" s="225">
        <f t="shared" si="9"/>
        <v>0</v>
      </c>
      <c r="V110" s="225">
        <f t="shared" si="9"/>
        <v>0</v>
      </c>
      <c r="W110" s="225">
        <f t="shared" si="9"/>
        <v>0</v>
      </c>
      <c r="X110" s="225">
        <f t="shared" si="9"/>
        <v>0</v>
      </c>
      <c r="Y110" s="225">
        <f t="shared" si="9"/>
        <v>0</v>
      </c>
      <c r="Z110" s="225">
        <f t="shared" si="9"/>
        <v>0</v>
      </c>
      <c r="AA110" s="225">
        <f t="shared" si="9"/>
        <v>0</v>
      </c>
      <c r="AB110" s="220"/>
      <c r="AC110" s="223">
        <f>AD109+AC109</f>
        <v>0</v>
      </c>
      <c r="AD110" s="224"/>
      <c r="AE110" s="226"/>
    </row>
    <row r="111" spans="2:31" hidden="1">
      <c r="B111" s="166"/>
      <c r="C111" s="166"/>
      <c r="D111" s="199"/>
      <c r="E111" s="199"/>
      <c r="F111" s="199"/>
      <c r="G111" s="161"/>
      <c r="H111" s="161"/>
      <c r="M111" s="219" t="s">
        <v>103</v>
      </c>
      <c r="N111" s="225">
        <f>'c6a1'!O51</f>
        <v>0</v>
      </c>
      <c r="O111" s="225"/>
      <c r="P111" s="225"/>
      <c r="Q111" s="225"/>
      <c r="R111" s="225"/>
      <c r="S111" s="225"/>
      <c r="T111" s="225"/>
      <c r="U111" s="225"/>
      <c r="V111" s="225"/>
      <c r="W111" s="225"/>
      <c r="X111" s="225"/>
      <c r="Y111" s="225"/>
      <c r="Z111" s="225"/>
      <c r="AA111" s="225"/>
      <c r="AB111" s="220"/>
      <c r="AC111" s="223"/>
      <c r="AD111" s="224"/>
      <c r="AE111" s="226"/>
    </row>
    <row r="112" spans="2:31" hidden="1">
      <c r="B112" s="166"/>
      <c r="C112" s="166"/>
      <c r="D112" s="199"/>
      <c r="E112" s="199"/>
      <c r="F112" s="199"/>
      <c r="G112" s="161"/>
      <c r="H112" s="161"/>
      <c r="M112" s="219"/>
      <c r="N112" s="225"/>
      <c r="O112" s="225"/>
      <c r="P112" s="225"/>
      <c r="Q112" s="225"/>
      <c r="R112" s="225"/>
      <c r="S112" s="225"/>
      <c r="T112" s="225"/>
      <c r="U112" s="225"/>
      <c r="V112" s="225"/>
      <c r="W112" s="225"/>
      <c r="X112" s="225"/>
      <c r="Y112" s="225"/>
      <c r="Z112" s="225"/>
      <c r="AA112" s="225"/>
      <c r="AB112" s="220"/>
      <c r="AC112" s="223"/>
      <c r="AD112" s="224"/>
      <c r="AE112" s="226"/>
    </row>
    <row r="113" spans="2:33" hidden="1">
      <c r="B113" s="166"/>
      <c r="C113" s="166"/>
      <c r="D113" s="199"/>
      <c r="E113" s="199"/>
      <c r="F113" s="199"/>
      <c r="G113" s="161"/>
      <c r="H113" s="161"/>
      <c r="M113" s="219" t="s">
        <v>103</v>
      </c>
      <c r="N113" s="225"/>
      <c r="O113" s="225">
        <f>R113</f>
        <v>0</v>
      </c>
      <c r="P113" s="225"/>
      <c r="Q113" s="225"/>
      <c r="R113" s="225">
        <f>'c6a1'!O51</f>
        <v>0</v>
      </c>
      <c r="S113" s="225"/>
      <c r="T113" s="225"/>
      <c r="U113" s="225"/>
      <c r="V113" s="225"/>
      <c r="W113" s="225"/>
      <c r="X113" s="225"/>
      <c r="Y113" s="225"/>
      <c r="Z113" s="225"/>
      <c r="AA113" s="225"/>
      <c r="AB113" s="220"/>
      <c r="AC113" s="224"/>
      <c r="AD113" s="224"/>
      <c r="AE113" s="226"/>
    </row>
    <row r="114" spans="2:33" hidden="1">
      <c r="B114" s="166"/>
      <c r="C114" s="166"/>
      <c r="D114" s="199"/>
      <c r="E114" s="199"/>
      <c r="F114" s="199"/>
      <c r="G114" s="161"/>
      <c r="H114" s="161"/>
      <c r="M114" s="219" t="s">
        <v>91</v>
      </c>
      <c r="N114" s="352"/>
      <c r="O114" s="200">
        <f>N110</f>
        <v>0</v>
      </c>
      <c r="P114" s="200"/>
      <c r="Q114" s="200">
        <f>R113</f>
        <v>0</v>
      </c>
      <c r="R114" s="200">
        <f t="shared" ref="R114:R125" si="10">R113+O114</f>
        <v>0</v>
      </c>
      <c r="S114" s="200"/>
      <c r="T114" s="200"/>
      <c r="U114" s="200"/>
      <c r="V114" s="200"/>
      <c r="W114" s="200"/>
      <c r="X114" s="200"/>
      <c r="Y114" s="200"/>
      <c r="Z114" s="200"/>
      <c r="AA114" s="200"/>
      <c r="AB114" s="200"/>
      <c r="AC114" s="200"/>
      <c r="AD114" s="200"/>
      <c r="AE114" s="221"/>
    </row>
    <row r="115" spans="2:33" hidden="1">
      <c r="B115" s="166"/>
      <c r="C115" s="166"/>
      <c r="D115" s="199"/>
      <c r="E115" s="199"/>
      <c r="F115" s="199"/>
      <c r="G115" s="161"/>
      <c r="H115" s="161"/>
      <c r="M115" s="219" t="s">
        <v>92</v>
      </c>
      <c r="O115" s="200">
        <f>O110</f>
        <v>0</v>
      </c>
      <c r="P115" s="200"/>
      <c r="Q115" s="200">
        <f t="shared" ref="Q115:Q125" si="11">R114</f>
        <v>0</v>
      </c>
      <c r="R115" s="200">
        <f t="shared" si="10"/>
        <v>0</v>
      </c>
      <c r="S115" s="200"/>
      <c r="T115" s="200"/>
      <c r="U115" s="200"/>
      <c r="V115" s="200"/>
      <c r="W115" s="200"/>
      <c r="X115" s="200"/>
      <c r="Y115" s="200"/>
      <c r="Z115" s="200"/>
      <c r="AA115" s="200"/>
      <c r="AB115" s="200"/>
      <c r="AC115" s="200"/>
      <c r="AD115" s="200"/>
      <c r="AE115" s="221"/>
    </row>
    <row r="116" spans="2:33" hidden="1">
      <c r="B116" s="166"/>
      <c r="C116" s="166"/>
      <c r="D116" s="199"/>
      <c r="E116" s="199"/>
      <c r="F116" s="199"/>
      <c r="G116" s="161"/>
      <c r="H116" s="161"/>
      <c r="M116" s="219" t="s">
        <v>93</v>
      </c>
      <c r="O116" s="224">
        <f>Q110</f>
        <v>0</v>
      </c>
      <c r="P116" s="224"/>
      <c r="Q116" s="200">
        <f t="shared" si="11"/>
        <v>0</v>
      </c>
      <c r="R116" s="224">
        <f t="shared" si="10"/>
        <v>0</v>
      </c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0"/>
      <c r="AE116" s="221"/>
    </row>
    <row r="117" spans="2:33" hidden="1">
      <c r="B117" s="166"/>
      <c r="C117" s="166"/>
      <c r="D117" s="199"/>
      <c r="E117" s="199"/>
      <c r="F117" s="199"/>
      <c r="G117" s="161"/>
      <c r="H117" s="161"/>
      <c r="M117" s="227" t="s">
        <v>94</v>
      </c>
      <c r="O117" s="225">
        <f>R110</f>
        <v>0</v>
      </c>
      <c r="P117" s="225"/>
      <c r="Q117" s="224">
        <f t="shared" si="11"/>
        <v>0</v>
      </c>
      <c r="R117" s="224">
        <f t="shared" si="10"/>
        <v>0</v>
      </c>
      <c r="S117" s="200"/>
      <c r="T117" s="200"/>
      <c r="U117" s="200"/>
      <c r="V117" s="200"/>
      <c r="W117" s="200"/>
      <c r="X117" s="200"/>
      <c r="Y117" s="200"/>
      <c r="Z117" s="200"/>
      <c r="AA117" s="200"/>
      <c r="AB117" s="200"/>
      <c r="AC117" s="200"/>
      <c r="AD117" s="200"/>
      <c r="AE117" s="221"/>
    </row>
    <row r="118" spans="2:33" hidden="1">
      <c r="B118" s="166"/>
      <c r="C118" s="166"/>
      <c r="D118" s="199"/>
      <c r="E118" s="199"/>
      <c r="F118" s="199"/>
      <c r="G118" s="161"/>
      <c r="H118" s="161"/>
      <c r="M118" s="227" t="s">
        <v>95</v>
      </c>
      <c r="O118" s="225">
        <f>S110</f>
        <v>0</v>
      </c>
      <c r="P118" s="225"/>
      <c r="Q118" s="224">
        <f t="shared" si="11"/>
        <v>0</v>
      </c>
      <c r="R118" s="224">
        <f t="shared" si="10"/>
        <v>0</v>
      </c>
      <c r="S118" s="200"/>
      <c r="T118" s="200"/>
      <c r="U118" s="200"/>
      <c r="V118" s="200"/>
      <c r="W118" s="200"/>
      <c r="X118" s="200"/>
      <c r="Y118" s="200"/>
      <c r="Z118" s="200"/>
      <c r="AA118" s="200"/>
      <c r="AB118" s="200"/>
      <c r="AC118" s="200"/>
      <c r="AD118" s="200"/>
      <c r="AE118" s="221"/>
    </row>
    <row r="119" spans="2:33" hidden="1">
      <c r="B119" s="166"/>
      <c r="C119" s="166"/>
      <c r="D119" s="199"/>
      <c r="E119" s="199"/>
      <c r="F119" s="199"/>
      <c r="G119" s="161"/>
      <c r="H119" s="161"/>
      <c r="M119" s="227" t="s">
        <v>96</v>
      </c>
      <c r="O119" s="225">
        <f>T110</f>
        <v>0</v>
      </c>
      <c r="P119" s="225"/>
      <c r="Q119" s="224">
        <f t="shared" si="11"/>
        <v>0</v>
      </c>
      <c r="R119" s="224">
        <f t="shared" si="10"/>
        <v>0</v>
      </c>
      <c r="S119" s="200"/>
      <c r="T119" s="200"/>
      <c r="U119" s="200"/>
      <c r="V119" s="200"/>
      <c r="W119" s="200"/>
      <c r="X119" s="200"/>
      <c r="Y119" s="200"/>
      <c r="Z119" s="200"/>
      <c r="AA119" s="200"/>
      <c r="AB119" s="200"/>
      <c r="AC119" s="200"/>
      <c r="AD119" s="200"/>
      <c r="AE119" s="221"/>
    </row>
    <row r="120" spans="2:33" hidden="1">
      <c r="B120" s="166"/>
      <c r="C120" s="166"/>
      <c r="D120" s="199"/>
      <c r="E120" s="199"/>
      <c r="F120" s="199"/>
      <c r="G120" s="161"/>
      <c r="H120" s="161"/>
      <c r="M120" s="227" t="s">
        <v>97</v>
      </c>
      <c r="O120" s="225">
        <f>U110</f>
        <v>0</v>
      </c>
      <c r="P120" s="225"/>
      <c r="Q120" s="224">
        <f t="shared" si="11"/>
        <v>0</v>
      </c>
      <c r="R120" s="224">
        <f t="shared" si="10"/>
        <v>0</v>
      </c>
      <c r="S120" s="200"/>
      <c r="T120" s="200"/>
      <c r="U120" s="200"/>
      <c r="V120" s="200"/>
      <c r="W120" s="200"/>
      <c r="X120" s="200"/>
      <c r="Y120" s="200"/>
      <c r="Z120" s="200"/>
      <c r="AA120" s="200"/>
      <c r="AB120" s="200"/>
      <c r="AC120" s="200"/>
      <c r="AD120" s="200"/>
      <c r="AE120" s="221"/>
    </row>
    <row r="121" spans="2:33" hidden="1">
      <c r="B121" s="166"/>
      <c r="C121" s="166"/>
      <c r="D121" s="199"/>
      <c r="E121" s="199"/>
      <c r="F121" s="199"/>
      <c r="G121" s="161"/>
      <c r="H121" s="161"/>
      <c r="M121" s="227" t="s">
        <v>98</v>
      </c>
      <c r="O121" s="225">
        <f>V110</f>
        <v>0</v>
      </c>
      <c r="P121" s="225"/>
      <c r="Q121" s="224">
        <f t="shared" si="11"/>
        <v>0</v>
      </c>
      <c r="R121" s="224">
        <f t="shared" si="10"/>
        <v>0</v>
      </c>
      <c r="S121" s="200"/>
      <c r="T121" s="200"/>
      <c r="U121" s="200"/>
      <c r="V121" s="200"/>
      <c r="W121" s="200"/>
      <c r="X121" s="200"/>
      <c r="Y121" s="200"/>
      <c r="Z121" s="200"/>
      <c r="AA121" s="200"/>
      <c r="AB121" s="200"/>
      <c r="AC121" s="200"/>
      <c r="AD121" s="200"/>
      <c r="AE121" s="221"/>
    </row>
    <row r="122" spans="2:33" hidden="1">
      <c r="B122" s="166"/>
      <c r="C122" s="166"/>
      <c r="D122" s="199"/>
      <c r="E122" s="199"/>
      <c r="F122" s="199"/>
      <c r="G122" s="161"/>
      <c r="H122" s="161"/>
      <c r="M122" s="227" t="s">
        <v>99</v>
      </c>
      <c r="O122" s="225">
        <f>W110</f>
        <v>0</v>
      </c>
      <c r="P122" s="225"/>
      <c r="Q122" s="224">
        <f t="shared" si="11"/>
        <v>0</v>
      </c>
      <c r="R122" s="224">
        <f t="shared" si="10"/>
        <v>0</v>
      </c>
      <c r="S122" s="200"/>
      <c r="T122" s="200"/>
      <c r="U122" s="200"/>
      <c r="V122" s="200"/>
      <c r="W122" s="200"/>
      <c r="X122" s="200"/>
      <c r="Y122" s="200"/>
      <c r="Z122" s="200"/>
      <c r="AA122" s="200"/>
      <c r="AB122" s="200"/>
      <c r="AC122" s="200"/>
      <c r="AD122" s="200"/>
      <c r="AE122" s="221"/>
    </row>
    <row r="123" spans="2:33" hidden="1">
      <c r="B123" s="166"/>
      <c r="C123" s="166"/>
      <c r="D123" s="199"/>
      <c r="E123" s="199"/>
      <c r="F123" s="199"/>
      <c r="G123" s="161"/>
      <c r="H123" s="161"/>
      <c r="M123" s="227" t="s">
        <v>100</v>
      </c>
      <c r="O123" s="225">
        <f>X110</f>
        <v>0</v>
      </c>
      <c r="P123" s="225"/>
      <c r="Q123" s="224">
        <f t="shared" si="11"/>
        <v>0</v>
      </c>
      <c r="R123" s="224">
        <f t="shared" si="10"/>
        <v>0</v>
      </c>
      <c r="S123" s="200"/>
      <c r="T123" s="200"/>
      <c r="U123" s="200"/>
      <c r="V123" s="200"/>
      <c r="W123" s="200"/>
      <c r="X123" s="200"/>
      <c r="Y123" s="200"/>
      <c r="Z123" s="200"/>
      <c r="AA123" s="200"/>
      <c r="AB123" s="200"/>
      <c r="AC123" s="200"/>
      <c r="AD123" s="200"/>
      <c r="AE123" s="221"/>
    </row>
    <row r="124" spans="2:33" hidden="1">
      <c r="B124" s="166"/>
      <c r="C124" s="166"/>
      <c r="D124" s="199"/>
      <c r="E124" s="199"/>
      <c r="F124" s="199"/>
      <c r="G124" s="161"/>
      <c r="H124" s="161"/>
      <c r="M124" s="227" t="s">
        <v>101</v>
      </c>
      <c r="O124" s="225">
        <f>Y110</f>
        <v>0</v>
      </c>
      <c r="P124" s="225"/>
      <c r="Q124" s="224">
        <f t="shared" si="11"/>
        <v>0</v>
      </c>
      <c r="R124" s="224">
        <f t="shared" si="10"/>
        <v>0</v>
      </c>
      <c r="S124" s="200"/>
      <c r="T124" s="200"/>
      <c r="U124" s="200"/>
      <c r="V124" s="200"/>
      <c r="W124" s="200"/>
      <c r="X124" s="200"/>
      <c r="Y124" s="200"/>
      <c r="Z124" s="200"/>
      <c r="AA124" s="200"/>
      <c r="AB124" s="200"/>
      <c r="AC124" s="200"/>
      <c r="AD124" s="200"/>
      <c r="AE124" s="221"/>
    </row>
    <row r="125" spans="2:33" hidden="1">
      <c r="B125" s="166"/>
      <c r="C125" s="166"/>
      <c r="D125" s="199"/>
      <c r="E125" s="199"/>
      <c r="F125" s="199"/>
      <c r="G125" s="161"/>
      <c r="H125" s="161"/>
      <c r="M125" s="227" t="s">
        <v>102</v>
      </c>
      <c r="O125" s="225">
        <f>Z110</f>
        <v>0</v>
      </c>
      <c r="P125" s="225"/>
      <c r="Q125" s="224">
        <f t="shared" si="11"/>
        <v>0</v>
      </c>
      <c r="R125" s="224">
        <f t="shared" si="10"/>
        <v>0</v>
      </c>
      <c r="S125" s="200"/>
      <c r="T125" s="200"/>
      <c r="U125" s="200"/>
      <c r="V125" s="200"/>
      <c r="W125" s="200"/>
      <c r="X125" s="200"/>
      <c r="Y125" s="200"/>
      <c r="Z125" s="200"/>
      <c r="AA125" s="200"/>
      <c r="AB125" s="200"/>
      <c r="AC125" s="200"/>
      <c r="AD125" s="200"/>
      <c r="AE125" s="221"/>
    </row>
    <row r="126" spans="2:33" hidden="1">
      <c r="B126" s="166"/>
      <c r="C126" s="166"/>
      <c r="D126" s="199"/>
      <c r="E126" s="199"/>
      <c r="F126" s="199"/>
      <c r="G126" s="161"/>
      <c r="H126" s="161"/>
      <c r="M126" s="227" t="s">
        <v>104</v>
      </c>
      <c r="O126" s="225">
        <f>O125+Q125</f>
        <v>0</v>
      </c>
      <c r="P126" s="225"/>
      <c r="Q126" s="224"/>
      <c r="R126" s="224"/>
      <c r="S126" s="200"/>
      <c r="T126" s="200"/>
      <c r="U126" s="200"/>
      <c r="V126" s="200"/>
      <c r="W126" s="200"/>
      <c r="X126" s="200"/>
      <c r="Y126" s="200"/>
      <c r="Z126" s="200"/>
      <c r="AA126" s="200"/>
      <c r="AB126" s="200"/>
      <c r="AC126" s="200"/>
      <c r="AD126" s="200" t="s">
        <v>105</v>
      </c>
      <c r="AE126" s="221"/>
    </row>
    <row r="127" spans="2:33" hidden="1">
      <c r="B127" s="166"/>
      <c r="C127" s="166"/>
      <c r="D127" s="199"/>
      <c r="E127" s="199"/>
      <c r="F127" s="199"/>
      <c r="G127" s="161"/>
      <c r="H127" s="161"/>
      <c r="M127" s="227"/>
      <c r="O127" s="225"/>
      <c r="P127" s="225"/>
      <c r="Q127" s="224"/>
      <c r="R127" s="224"/>
      <c r="T127" s="200"/>
      <c r="U127" s="200"/>
      <c r="V127" s="200"/>
      <c r="W127" s="200"/>
      <c r="X127" s="200"/>
      <c r="Y127" s="200"/>
      <c r="Z127" s="200"/>
      <c r="AA127" s="200"/>
      <c r="AB127" s="200"/>
      <c r="AC127" s="200"/>
      <c r="AD127" s="200"/>
      <c r="AE127" s="200"/>
      <c r="AF127" s="221"/>
    </row>
    <row r="128" spans="2:33" hidden="1">
      <c r="B128" s="166"/>
      <c r="C128" s="166"/>
      <c r="D128" s="199"/>
      <c r="E128" s="199"/>
      <c r="F128" s="199"/>
      <c r="G128" s="161"/>
      <c r="H128" s="161"/>
      <c r="M128" s="227"/>
      <c r="O128" s="225"/>
      <c r="P128" s="225"/>
      <c r="Q128" s="224"/>
      <c r="R128" s="224"/>
      <c r="T128" s="200"/>
      <c r="U128" s="200"/>
      <c r="W128" s="200"/>
      <c r="X128" s="200"/>
      <c r="Z128" s="200"/>
      <c r="AA128" s="200"/>
      <c r="AB128" s="200"/>
      <c r="AC128" s="200"/>
      <c r="AD128" s="200"/>
      <c r="AE128" s="200"/>
      <c r="AF128" s="200"/>
      <c r="AG128" s="200"/>
    </row>
    <row r="129" spans="2:39" ht="13" hidden="1" thickBot="1">
      <c r="B129" s="166"/>
      <c r="C129" s="166"/>
      <c r="D129" s="199"/>
      <c r="E129" s="199"/>
      <c r="F129" s="199"/>
      <c r="G129" s="161"/>
      <c r="H129" s="161"/>
      <c r="M129" s="228" t="s">
        <v>108</v>
      </c>
      <c r="O129" s="229"/>
      <c r="P129" s="229"/>
      <c r="Q129" s="230"/>
      <c r="R129" s="230"/>
      <c r="T129" s="230"/>
      <c r="U129" s="230"/>
      <c r="W129" s="230"/>
      <c r="X129" s="230"/>
      <c r="Z129" s="230"/>
      <c r="AA129" s="230"/>
      <c r="AB129" s="230"/>
      <c r="AC129" s="230"/>
      <c r="AD129" s="230"/>
      <c r="AE129" s="230"/>
      <c r="AF129" s="230"/>
      <c r="AG129" s="230"/>
    </row>
    <row r="130" spans="2:39" hidden="1">
      <c r="B130" s="166"/>
      <c r="C130" s="166"/>
      <c r="D130" s="199"/>
      <c r="E130" s="199"/>
      <c r="F130" s="199"/>
      <c r="G130" s="161"/>
      <c r="H130" s="161"/>
    </row>
    <row r="131" spans="2:39" ht="13" hidden="1" thickBot="1">
      <c r="B131" s="166"/>
      <c r="C131" s="166"/>
      <c r="D131" s="199"/>
      <c r="E131" s="199"/>
      <c r="F131" s="199"/>
      <c r="G131" s="161"/>
      <c r="H131" s="161"/>
    </row>
    <row r="132" spans="2:39" hidden="1">
      <c r="B132" s="166"/>
      <c r="C132" s="166"/>
      <c r="D132" s="199"/>
      <c r="E132" s="199"/>
      <c r="F132" s="199"/>
      <c r="G132" s="161"/>
      <c r="H132" s="161"/>
      <c r="M132" s="216"/>
      <c r="N132" s="217"/>
      <c r="O132" s="217"/>
      <c r="Q132" s="217"/>
      <c r="R132" s="217"/>
      <c r="S132" s="217"/>
      <c r="U132" s="217"/>
      <c r="V132" s="217"/>
      <c r="W132" s="217"/>
      <c r="Y132" s="217"/>
      <c r="Z132" s="217"/>
      <c r="AA132" s="217"/>
      <c r="AC132" s="217"/>
      <c r="AD132" s="217"/>
      <c r="AE132" s="217"/>
      <c r="AG132" s="217"/>
      <c r="AH132" s="218"/>
      <c r="AI132" s="217"/>
      <c r="AJ132" s="217"/>
      <c r="AK132" s="217"/>
      <c r="AL132" s="217"/>
      <c r="AM132" s="218"/>
    </row>
    <row r="133" spans="2:39" hidden="1">
      <c r="B133" s="166"/>
      <c r="C133" s="166"/>
      <c r="D133" s="199"/>
      <c r="E133" s="199"/>
      <c r="F133" s="199"/>
      <c r="G133" s="161"/>
      <c r="H133" s="161"/>
      <c r="M133" s="219"/>
      <c r="O133" s="200"/>
      <c r="Q133" s="200"/>
      <c r="R133" s="200"/>
      <c r="S133" s="200"/>
      <c r="U133" s="200"/>
      <c r="V133" s="200"/>
      <c r="W133" s="200"/>
      <c r="Y133" s="200"/>
      <c r="Z133" s="200"/>
      <c r="AA133" s="200"/>
      <c r="AC133" s="200"/>
      <c r="AD133" s="200"/>
      <c r="AE133" s="200"/>
      <c r="AG133" s="200"/>
      <c r="AH133" s="221"/>
      <c r="AI133" s="200"/>
      <c r="AJ133" s="200"/>
      <c r="AK133" s="200"/>
      <c r="AL133" s="200"/>
      <c r="AM133" s="221"/>
    </row>
    <row r="134" spans="2:39" ht="13" hidden="1" thickBot="1">
      <c r="B134" s="166"/>
      <c r="C134" s="166"/>
      <c r="D134" s="199"/>
      <c r="E134" s="199"/>
      <c r="F134" s="199"/>
      <c r="G134" s="161"/>
      <c r="H134" s="161"/>
      <c r="M134" s="219"/>
      <c r="O134" s="200"/>
      <c r="Q134" s="200"/>
      <c r="R134" s="200"/>
      <c r="S134" s="200"/>
      <c r="U134" s="200"/>
      <c r="V134" s="200"/>
      <c r="W134" s="200"/>
      <c r="Y134" s="200"/>
      <c r="Z134" s="200"/>
      <c r="AA134" s="200"/>
      <c r="AC134" s="200"/>
      <c r="AD134" s="200"/>
      <c r="AE134" s="200"/>
      <c r="AG134" s="200"/>
      <c r="AH134" s="221"/>
      <c r="AI134" s="200"/>
      <c r="AJ134" s="200"/>
      <c r="AK134" s="200"/>
      <c r="AL134" s="200"/>
      <c r="AM134" s="221"/>
    </row>
    <row r="135" spans="2:39" hidden="1">
      <c r="B135" s="166"/>
      <c r="C135" s="166"/>
      <c r="D135" s="199"/>
      <c r="E135" s="199"/>
      <c r="F135" s="199"/>
      <c r="G135" s="161"/>
      <c r="H135" s="161"/>
      <c r="M135" s="227"/>
      <c r="N135" s="353" t="s">
        <v>0</v>
      </c>
      <c r="O135" s="354" t="s">
        <v>106</v>
      </c>
      <c r="P135" s="265" t="s">
        <v>176</v>
      </c>
      <c r="Q135" s="373" t="s">
        <v>111</v>
      </c>
      <c r="R135" s="353" t="s">
        <v>1</v>
      </c>
      <c r="S135" s="354" t="s">
        <v>106</v>
      </c>
      <c r="T135" s="265" t="s">
        <v>176</v>
      </c>
      <c r="U135" s="355" t="s">
        <v>111</v>
      </c>
      <c r="V135" s="353" t="s">
        <v>2</v>
      </c>
      <c r="W135" s="354" t="s">
        <v>106</v>
      </c>
      <c r="X135" s="265" t="s">
        <v>176</v>
      </c>
      <c r="Y135" s="373" t="s">
        <v>111</v>
      </c>
      <c r="Z135" s="353" t="s">
        <v>33</v>
      </c>
      <c r="AA135" s="354" t="s">
        <v>106</v>
      </c>
      <c r="AB135" s="265" t="s">
        <v>176</v>
      </c>
      <c r="AC135" s="373" t="s">
        <v>111</v>
      </c>
      <c r="AD135" s="353" t="s">
        <v>32</v>
      </c>
      <c r="AE135" s="354" t="s">
        <v>106</v>
      </c>
      <c r="AF135" s="265" t="s">
        <v>176</v>
      </c>
      <c r="AG135" s="373" t="s">
        <v>111</v>
      </c>
      <c r="AH135" s="356" t="s">
        <v>35</v>
      </c>
      <c r="AI135" s="357" t="s">
        <v>107</v>
      </c>
      <c r="AJ135" s="200" t="str">
        <f>"--&gt;"</f>
        <v>--&gt;</v>
      </c>
      <c r="AK135" s="200"/>
      <c r="AL135" s="200"/>
      <c r="AM135" s="221"/>
    </row>
    <row r="136" spans="2:39" hidden="1">
      <c r="B136" s="166"/>
      <c r="C136" s="166"/>
      <c r="D136" s="199"/>
      <c r="E136" s="199"/>
      <c r="F136" s="199"/>
      <c r="G136" s="161"/>
      <c r="H136" s="161"/>
      <c r="M136" s="227" t="s">
        <v>128</v>
      </c>
      <c r="N136" s="227">
        <f>'c6a1'!B80</f>
        <v>0</v>
      </c>
      <c r="O136" s="358">
        <f>'c6a1'!D78</f>
        <v>0.2</v>
      </c>
      <c r="P136" s="222" t="str">
        <f>IF(N136=0,"",N136)</f>
        <v/>
      </c>
      <c r="Q136" s="359" t="str">
        <f t="shared" ref="Q136:Q145" si="12">IF(N136*O136=0,"",N136*O136)</f>
        <v/>
      </c>
      <c r="R136" s="227">
        <f>'c6a1'!E80</f>
        <v>0</v>
      </c>
      <c r="S136" s="358">
        <f>'c6a1'!G78</f>
        <v>0.2</v>
      </c>
      <c r="T136" s="222" t="str">
        <f>IF(R136=0,"",R136)</f>
        <v/>
      </c>
      <c r="U136" s="359" t="str">
        <f t="shared" ref="U136:U144" si="13">IF(R136*S136=0,"",R136*S136)</f>
        <v/>
      </c>
      <c r="V136" s="227">
        <f>'c6a1'!H80</f>
        <v>0</v>
      </c>
      <c r="W136" s="358">
        <f>'c6a1'!J78</f>
        <v>0.2</v>
      </c>
      <c r="X136" s="222" t="str">
        <f>IF(V136=0,"",V136)</f>
        <v/>
      </c>
      <c r="Y136" s="359" t="str">
        <f t="shared" ref="Y136:Y145" si="14">IF(V136*W136=0,"",V136*W136)</f>
        <v/>
      </c>
      <c r="Z136" s="227">
        <f>'c6a1'!K80</f>
        <v>0</v>
      </c>
      <c r="AA136" s="358">
        <f>'c6a1'!M78</f>
        <v>0.2</v>
      </c>
      <c r="AB136" s="222" t="str">
        <f>IF(Z136=0,"",Z136)</f>
        <v/>
      </c>
      <c r="AC136" s="359" t="str">
        <f t="shared" ref="AC136:AC145" si="15">IF(Z136*AA136=0,"",Z136*AA136)</f>
        <v/>
      </c>
      <c r="AD136" s="227">
        <f>'c6a1'!N80</f>
        <v>5</v>
      </c>
      <c r="AE136" s="358">
        <f>'c6a1'!P78</f>
        <v>0.2</v>
      </c>
      <c r="AF136" s="222">
        <f>IF(AD136=0,"",AD136)</f>
        <v>5</v>
      </c>
      <c r="AG136" s="359">
        <f>IF(AD136*AE136=0,"",AD136*AE136)</f>
        <v>1</v>
      </c>
      <c r="AH136" s="356">
        <f>IFERROR(P135*O135+T135*S135+X135*W135+AB135*AA135+AF135*AE135,N136*O136+R136*S136+V136*W136+Z136*AA136+AD136*AE136)</f>
        <v>1</v>
      </c>
      <c r="AI136" s="360">
        <f t="shared" ref="AI136:AI141" si="16">O136+S136+W136+AA136+AE136</f>
        <v>1</v>
      </c>
      <c r="AJ136" s="200">
        <f>'c6a1'!N80</f>
        <v>5</v>
      </c>
      <c r="AK136" s="200">
        <f>'c6a1'!O80</f>
        <v>0</v>
      </c>
      <c r="AL136" s="200">
        <f>'c6a1'!P80</f>
        <v>0</v>
      </c>
      <c r="AM136" s="221">
        <f>'c6a1'!Q80</f>
        <v>1</v>
      </c>
    </row>
    <row r="137" spans="2:39" hidden="1">
      <c r="B137" s="166"/>
      <c r="C137" s="166"/>
      <c r="D137" s="199"/>
      <c r="E137" s="199"/>
      <c r="F137" s="199"/>
      <c r="G137" s="161"/>
      <c r="H137" s="161"/>
      <c r="M137" s="227" t="s">
        <v>129</v>
      </c>
      <c r="N137" s="227">
        <f>'c6a2'!B80</f>
        <v>0</v>
      </c>
      <c r="O137" s="358">
        <f>'c6a2'!D78</f>
        <v>0.2</v>
      </c>
      <c r="P137" s="222" t="str">
        <f t="shared" ref="P137:P145" si="17">IF(N137=0,"",N137)</f>
        <v/>
      </c>
      <c r="Q137" s="359" t="str">
        <f t="shared" si="12"/>
        <v/>
      </c>
      <c r="R137" s="227">
        <f>'c6a2'!E80</f>
        <v>0</v>
      </c>
      <c r="S137" s="358">
        <f>'c6a2'!G78</f>
        <v>0.2</v>
      </c>
      <c r="T137" s="222" t="str">
        <f t="shared" ref="T137:T145" si="18">IF(R137=0,"",R137)</f>
        <v/>
      </c>
      <c r="U137" s="359" t="str">
        <f t="shared" si="13"/>
        <v/>
      </c>
      <c r="V137" s="227">
        <f>'c6a2'!H80</f>
        <v>0</v>
      </c>
      <c r="W137" s="358">
        <f>'c6a2'!J78</f>
        <v>0.2</v>
      </c>
      <c r="X137" s="222" t="str">
        <f t="shared" ref="X137:X145" si="19">IF(V137=0,"",V137)</f>
        <v/>
      </c>
      <c r="Y137" s="359" t="str">
        <f t="shared" si="14"/>
        <v/>
      </c>
      <c r="Z137" s="227">
        <f>'c6a2'!K80</f>
        <v>0</v>
      </c>
      <c r="AA137" s="358">
        <f>'c6a2'!M78</f>
        <v>0.2</v>
      </c>
      <c r="AB137" s="222" t="str">
        <f t="shared" ref="AB137:AB145" si="20">IF(Z137=0,"",Z137)</f>
        <v/>
      </c>
      <c r="AC137" s="359" t="str">
        <f t="shared" si="15"/>
        <v/>
      </c>
      <c r="AD137" s="227">
        <f>'c6a2'!N80</f>
        <v>5</v>
      </c>
      <c r="AE137" s="358">
        <f>'c6a2'!P78</f>
        <v>0.2</v>
      </c>
      <c r="AF137" s="222">
        <f t="shared" ref="AF137:AF145" si="21">IF(AD137=0,"",AD137)</f>
        <v>5</v>
      </c>
      <c r="AG137" s="359">
        <f t="shared" ref="AG137:AG145" si="22">IF(AD137*AE137=0,"",AD137*AE137)</f>
        <v>1</v>
      </c>
      <c r="AH137" s="356" t="e">
        <f>IFERROR(P136*O136+T136*S136+X136*W136+AB136*AA136+AF136*AE136,P137*O137+T137*S137+X137*W137+AB137*AA137+AF137*AE137)</f>
        <v>#VALUE!</v>
      </c>
      <c r="AI137" s="360">
        <f t="shared" si="16"/>
        <v>1</v>
      </c>
      <c r="AJ137" s="200">
        <f>'c6a2'!N80</f>
        <v>5</v>
      </c>
      <c r="AK137" s="200">
        <f>'c6a2'!O80</f>
        <v>0</v>
      </c>
      <c r="AL137" s="200">
        <f>'c6a2'!P80</f>
        <v>0</v>
      </c>
      <c r="AM137" s="221">
        <f>'c6a2'!Q80</f>
        <v>1</v>
      </c>
    </row>
    <row r="138" spans="2:39" hidden="1">
      <c r="B138" s="166"/>
      <c r="C138" s="166"/>
      <c r="D138" s="199"/>
      <c r="E138" s="199"/>
      <c r="F138" s="199"/>
      <c r="G138" s="161"/>
      <c r="H138" s="161"/>
      <c r="M138" s="227" t="s">
        <v>130</v>
      </c>
      <c r="N138" s="227">
        <f>'c6a3'!B80</f>
        <v>0</v>
      </c>
      <c r="O138" s="358">
        <f>'c6a3'!D78</f>
        <v>0.2</v>
      </c>
      <c r="P138" s="222" t="str">
        <f t="shared" si="17"/>
        <v/>
      </c>
      <c r="Q138" s="359" t="str">
        <f t="shared" si="12"/>
        <v/>
      </c>
      <c r="R138" s="227">
        <f>'c6a3'!E80</f>
        <v>0</v>
      </c>
      <c r="S138" s="358">
        <f>'c1a3'!G78</f>
        <v>0.2</v>
      </c>
      <c r="T138" s="222" t="str">
        <f t="shared" si="18"/>
        <v/>
      </c>
      <c r="U138" s="359" t="str">
        <f t="shared" si="13"/>
        <v/>
      </c>
      <c r="V138" s="227">
        <f>'c6a3'!H80</f>
        <v>0</v>
      </c>
      <c r="W138" s="358">
        <f>'c6a3'!J78</f>
        <v>0.2</v>
      </c>
      <c r="X138" s="222" t="str">
        <f t="shared" si="19"/>
        <v/>
      </c>
      <c r="Y138" s="359" t="str">
        <f t="shared" si="14"/>
        <v/>
      </c>
      <c r="Z138" s="227">
        <f>'c6a3'!K80</f>
        <v>0</v>
      </c>
      <c r="AA138" s="358">
        <f>'c6a3'!M78</f>
        <v>0.2</v>
      </c>
      <c r="AB138" s="222" t="str">
        <f t="shared" si="20"/>
        <v/>
      </c>
      <c r="AC138" s="359" t="str">
        <f t="shared" si="15"/>
        <v/>
      </c>
      <c r="AD138" s="227">
        <f>'c6a3'!N80</f>
        <v>5</v>
      </c>
      <c r="AE138" s="358">
        <f>'c6a3'!P78</f>
        <v>0.2</v>
      </c>
      <c r="AF138" s="222">
        <f t="shared" si="21"/>
        <v>5</v>
      </c>
      <c r="AG138" s="359">
        <f t="shared" si="22"/>
        <v>1</v>
      </c>
      <c r="AH138" s="356">
        <f>IFERROR(P137*O137+T137*S137+X137*W137+AB137*AA137+AF137*AE137,N138*O138+R138*S138+V138*W138+Z138*AA138+AD138*AE138)</f>
        <v>1</v>
      </c>
      <c r="AI138" s="360">
        <f t="shared" si="16"/>
        <v>1</v>
      </c>
      <c r="AJ138" s="200">
        <f>'c6a3'!N80</f>
        <v>5</v>
      </c>
      <c r="AK138" s="200">
        <f>'c6a3'!O80</f>
        <v>0</v>
      </c>
      <c r="AL138" s="200">
        <f>'c6a3'!P80</f>
        <v>0</v>
      </c>
      <c r="AM138" s="221">
        <f>'c6a3'!Q80</f>
        <v>1</v>
      </c>
    </row>
    <row r="139" spans="2:39" hidden="1">
      <c r="B139" s="166"/>
      <c r="C139" s="166"/>
      <c r="D139" s="199"/>
      <c r="E139" s="199"/>
      <c r="F139" s="199"/>
      <c r="G139" s="161"/>
      <c r="H139" s="161"/>
      <c r="M139" s="227" t="s">
        <v>131</v>
      </c>
      <c r="N139" s="227">
        <f>'c6a4'!B80</f>
        <v>0</v>
      </c>
      <c r="O139" s="358">
        <f>'c6a4'!D78</f>
        <v>0.2</v>
      </c>
      <c r="P139" s="222" t="str">
        <f t="shared" si="17"/>
        <v/>
      </c>
      <c r="Q139" s="359" t="str">
        <f>IF(N139*O139=0,"",N139*O139)</f>
        <v/>
      </c>
      <c r="R139" s="227">
        <f>'c6a4'!E80</f>
        <v>0</v>
      </c>
      <c r="S139" s="358">
        <f>'c6a4'!G78</f>
        <v>0.2</v>
      </c>
      <c r="T139" s="222" t="str">
        <f t="shared" si="18"/>
        <v/>
      </c>
      <c r="U139" s="359" t="str">
        <f t="shared" si="13"/>
        <v/>
      </c>
      <c r="V139" s="227">
        <f>'c6a4'!H80</f>
        <v>0</v>
      </c>
      <c r="W139" s="358">
        <f>'c6a4'!J78</f>
        <v>0.2</v>
      </c>
      <c r="X139" s="222" t="str">
        <f t="shared" si="19"/>
        <v/>
      </c>
      <c r="Y139" s="359" t="str">
        <f t="shared" si="14"/>
        <v/>
      </c>
      <c r="Z139" s="227">
        <f>'c6a4'!K80</f>
        <v>0</v>
      </c>
      <c r="AA139" s="358">
        <f>'c6a4'!M78</f>
        <v>0.2</v>
      </c>
      <c r="AB139" s="222" t="str">
        <f t="shared" si="20"/>
        <v/>
      </c>
      <c r="AC139" s="359" t="str">
        <f t="shared" si="15"/>
        <v/>
      </c>
      <c r="AD139" s="227">
        <f>'c6a4'!N80</f>
        <v>5</v>
      </c>
      <c r="AE139" s="358">
        <f>'c6a4'!P78</f>
        <v>0.2</v>
      </c>
      <c r="AF139" s="222">
        <f t="shared" si="21"/>
        <v>5</v>
      </c>
      <c r="AG139" s="359">
        <f t="shared" si="22"/>
        <v>1</v>
      </c>
      <c r="AH139" s="356">
        <f t="shared" ref="AH139:AH145" si="23">IFERROR(P138*O138+T138*S138+X138*W138+AB138*AA138+AF138*AE138,N139*O139+R139*S139+V139*W139+Z139*AA139+AD139*AE139)</f>
        <v>1</v>
      </c>
      <c r="AI139" s="360">
        <f t="shared" si="16"/>
        <v>1</v>
      </c>
      <c r="AJ139" s="234">
        <f>'c6a4'!N80</f>
        <v>5</v>
      </c>
      <c r="AK139" s="234">
        <f>'c6a4'!O80</f>
        <v>0</v>
      </c>
      <c r="AL139" s="234">
        <f>'c6a4'!P80</f>
        <v>0</v>
      </c>
      <c r="AM139" s="233">
        <f>'c6a4'!Q80</f>
        <v>1</v>
      </c>
    </row>
    <row r="140" spans="2:39" hidden="1">
      <c r="B140" s="166"/>
      <c r="C140" s="166"/>
      <c r="D140" s="199"/>
      <c r="E140" s="199"/>
      <c r="F140" s="199"/>
      <c r="G140" s="161"/>
      <c r="H140" s="161"/>
      <c r="M140" s="227" t="s">
        <v>132</v>
      </c>
      <c r="N140" s="227">
        <f>'c6a5'!B80</f>
        <v>0</v>
      </c>
      <c r="O140" s="358">
        <f>'c6a5'!D78</f>
        <v>0.2</v>
      </c>
      <c r="P140" s="222" t="str">
        <f t="shared" si="17"/>
        <v/>
      </c>
      <c r="Q140" s="359" t="str">
        <f t="shared" si="12"/>
        <v/>
      </c>
      <c r="R140" s="227">
        <f>'c6a5'!E80</f>
        <v>0</v>
      </c>
      <c r="S140" s="358">
        <f>'c6a5'!G78</f>
        <v>0.2</v>
      </c>
      <c r="T140" s="222" t="str">
        <f t="shared" si="18"/>
        <v/>
      </c>
      <c r="U140" s="359" t="str">
        <f t="shared" si="13"/>
        <v/>
      </c>
      <c r="V140" s="227">
        <f>'c6a5'!H80</f>
        <v>0</v>
      </c>
      <c r="W140" s="358">
        <f>'c6a5'!J78</f>
        <v>0.2</v>
      </c>
      <c r="X140" s="222" t="str">
        <f t="shared" si="19"/>
        <v/>
      </c>
      <c r="Y140" s="359" t="str">
        <f t="shared" si="14"/>
        <v/>
      </c>
      <c r="Z140" s="227">
        <f>'c6a5'!K80</f>
        <v>0</v>
      </c>
      <c r="AA140" s="358">
        <f>'c6a5'!M78</f>
        <v>0.2</v>
      </c>
      <c r="AB140" s="222" t="str">
        <f t="shared" si="20"/>
        <v/>
      </c>
      <c r="AC140" s="359" t="str">
        <f t="shared" si="15"/>
        <v/>
      </c>
      <c r="AD140" s="227">
        <f>'c6a5'!N80</f>
        <v>5</v>
      </c>
      <c r="AE140" s="358">
        <f>'c6a5'!P78</f>
        <v>0.2</v>
      </c>
      <c r="AF140" s="222">
        <f t="shared" si="21"/>
        <v>5</v>
      </c>
      <c r="AG140" s="359">
        <f t="shared" si="22"/>
        <v>1</v>
      </c>
      <c r="AH140" s="356">
        <f t="shared" si="23"/>
        <v>1</v>
      </c>
      <c r="AI140" s="360">
        <f t="shared" si="16"/>
        <v>1</v>
      </c>
      <c r="AJ140" s="234">
        <f>'c6a5'!N80</f>
        <v>5</v>
      </c>
      <c r="AK140" s="234">
        <f>'c6a5'!O80</f>
        <v>0</v>
      </c>
      <c r="AL140" s="234">
        <f>'c6a5'!P80</f>
        <v>0</v>
      </c>
      <c r="AM140" s="233">
        <f>'c6a5'!Q80</f>
        <v>1</v>
      </c>
    </row>
    <row r="141" spans="2:39" hidden="1">
      <c r="B141" s="166"/>
      <c r="C141" s="166"/>
      <c r="D141" s="199"/>
      <c r="E141" s="199"/>
      <c r="F141" s="199"/>
      <c r="G141" s="161"/>
      <c r="H141" s="161"/>
      <c r="M141" s="227" t="s">
        <v>133</v>
      </c>
      <c r="N141" s="227">
        <f>'c6a6'!B80</f>
        <v>0</v>
      </c>
      <c r="O141" s="358">
        <f>'c6a6'!D78</f>
        <v>0.2</v>
      </c>
      <c r="P141" s="222" t="str">
        <f t="shared" si="17"/>
        <v/>
      </c>
      <c r="Q141" s="359" t="str">
        <f t="shared" si="12"/>
        <v/>
      </c>
      <c r="R141" s="227">
        <f>'c6a6'!E80</f>
        <v>0</v>
      </c>
      <c r="S141" s="358">
        <f>'c6a6'!G78</f>
        <v>0.2</v>
      </c>
      <c r="T141" s="222" t="str">
        <f t="shared" si="18"/>
        <v/>
      </c>
      <c r="U141" s="359" t="str">
        <f t="shared" si="13"/>
        <v/>
      </c>
      <c r="V141" s="227">
        <f>'c6a6'!H80</f>
        <v>0</v>
      </c>
      <c r="W141" s="358">
        <f>'c6a6'!J78</f>
        <v>0.2</v>
      </c>
      <c r="X141" s="222" t="str">
        <f t="shared" si="19"/>
        <v/>
      </c>
      <c r="Y141" s="359" t="str">
        <f t="shared" si="14"/>
        <v/>
      </c>
      <c r="Z141" s="227">
        <f>'c6a6'!K80</f>
        <v>0</v>
      </c>
      <c r="AA141" s="358">
        <f>'c6a6'!M78</f>
        <v>0.2</v>
      </c>
      <c r="AB141" s="222" t="str">
        <f t="shared" si="20"/>
        <v/>
      </c>
      <c r="AC141" s="359" t="str">
        <f t="shared" si="15"/>
        <v/>
      </c>
      <c r="AD141" s="227">
        <f>'c6a6'!N80</f>
        <v>5</v>
      </c>
      <c r="AE141" s="358">
        <f>'c6a6'!P78</f>
        <v>0.2</v>
      </c>
      <c r="AF141" s="222">
        <f t="shared" si="21"/>
        <v>5</v>
      </c>
      <c r="AG141" s="359">
        <f t="shared" si="22"/>
        <v>1</v>
      </c>
      <c r="AH141" s="356">
        <f t="shared" si="23"/>
        <v>1</v>
      </c>
      <c r="AI141" s="360">
        <f t="shared" si="16"/>
        <v>1</v>
      </c>
      <c r="AJ141" s="234">
        <f>'c6a6'!N80</f>
        <v>5</v>
      </c>
      <c r="AK141" s="234">
        <f>'c6a6'!O80</f>
        <v>0</v>
      </c>
      <c r="AL141" s="234">
        <f>'c6a6'!P80</f>
        <v>0</v>
      </c>
      <c r="AM141" s="233">
        <f>'c6a6'!Q80</f>
        <v>1</v>
      </c>
    </row>
    <row r="142" spans="2:39" hidden="1">
      <c r="B142" s="166"/>
      <c r="C142" s="166"/>
      <c r="D142" s="199"/>
      <c r="E142" s="199"/>
      <c r="F142" s="199"/>
      <c r="G142" s="161"/>
      <c r="H142" s="161"/>
      <c r="M142" s="227" t="s">
        <v>134</v>
      </c>
      <c r="N142" s="227">
        <f>'c6a7'!B80</f>
        <v>0</v>
      </c>
      <c r="O142" s="358">
        <f>'c6a7'!D78</f>
        <v>0.2</v>
      </c>
      <c r="P142" s="222" t="str">
        <f t="shared" si="17"/>
        <v/>
      </c>
      <c r="Q142" s="359" t="str">
        <f t="shared" si="12"/>
        <v/>
      </c>
      <c r="R142" s="227">
        <f>'c6a7'!E80</f>
        <v>0</v>
      </c>
      <c r="S142" s="358">
        <f>'c6a7'!G78</f>
        <v>0.2</v>
      </c>
      <c r="T142" s="222" t="str">
        <f t="shared" si="18"/>
        <v/>
      </c>
      <c r="U142" s="359" t="str">
        <f t="shared" si="13"/>
        <v/>
      </c>
      <c r="V142" s="227">
        <f>'c6a7'!H80</f>
        <v>0</v>
      </c>
      <c r="W142" s="358">
        <f>'c6a7'!J78</f>
        <v>0.2</v>
      </c>
      <c r="X142" s="222" t="str">
        <f t="shared" si="19"/>
        <v/>
      </c>
      <c r="Y142" s="359" t="str">
        <f t="shared" si="14"/>
        <v/>
      </c>
      <c r="Z142" s="227">
        <f>'c6a7'!K80</f>
        <v>0</v>
      </c>
      <c r="AA142" s="358">
        <f>'c6a7'!M78</f>
        <v>0.2</v>
      </c>
      <c r="AB142" s="222" t="str">
        <f t="shared" si="20"/>
        <v/>
      </c>
      <c r="AC142" s="359" t="str">
        <f t="shared" si="15"/>
        <v/>
      </c>
      <c r="AD142" s="227">
        <f>'c6a7'!N80</f>
        <v>5</v>
      </c>
      <c r="AE142" s="358">
        <f>'c6a7'!P78</f>
        <v>0.2</v>
      </c>
      <c r="AF142" s="222">
        <f t="shared" si="21"/>
        <v>5</v>
      </c>
      <c r="AG142" s="359">
        <f t="shared" si="22"/>
        <v>1</v>
      </c>
      <c r="AH142" s="356">
        <f t="shared" si="23"/>
        <v>1</v>
      </c>
      <c r="AI142" s="360">
        <f t="shared" ref="AI142:AI145" si="24">O142+S142+W142+AA142+AE142</f>
        <v>1</v>
      </c>
      <c r="AJ142" s="234">
        <f>'c6a7'!N80</f>
        <v>5</v>
      </c>
      <c r="AK142" s="234">
        <f>'c6a7'!O80</f>
        <v>0</v>
      </c>
      <c r="AL142" s="234">
        <f>'c6a7'!P80</f>
        <v>0</v>
      </c>
      <c r="AM142" s="233">
        <f>'c6a7'!Q80</f>
        <v>1</v>
      </c>
    </row>
    <row r="143" spans="2:39" hidden="1">
      <c r="B143" s="166"/>
      <c r="C143" s="166"/>
      <c r="D143" s="199"/>
      <c r="E143" s="199"/>
      <c r="F143" s="199"/>
      <c r="G143" s="161"/>
      <c r="H143" s="161"/>
      <c r="M143" s="227" t="s">
        <v>135</v>
      </c>
      <c r="N143" s="227">
        <f>'c6a8'!B80</f>
        <v>0</v>
      </c>
      <c r="O143" s="358">
        <f>'c6a8'!D78</f>
        <v>0.2</v>
      </c>
      <c r="P143" s="222" t="str">
        <f t="shared" si="17"/>
        <v/>
      </c>
      <c r="Q143" s="359" t="str">
        <f t="shared" si="12"/>
        <v/>
      </c>
      <c r="R143" s="227">
        <f>'c6a8'!E80</f>
        <v>0</v>
      </c>
      <c r="S143" s="358">
        <f>'c6a8'!G78</f>
        <v>0.2</v>
      </c>
      <c r="T143" s="222" t="str">
        <f t="shared" si="18"/>
        <v/>
      </c>
      <c r="U143" s="359" t="str">
        <f t="shared" si="13"/>
        <v/>
      </c>
      <c r="V143" s="227">
        <f>'c6a8'!H80</f>
        <v>0</v>
      </c>
      <c r="W143" s="358">
        <f>'c6a8'!J78</f>
        <v>0.2</v>
      </c>
      <c r="X143" s="222" t="str">
        <f t="shared" si="19"/>
        <v/>
      </c>
      <c r="Y143" s="359" t="str">
        <f t="shared" si="14"/>
        <v/>
      </c>
      <c r="Z143" s="227">
        <f>'c6a8'!K80</f>
        <v>0</v>
      </c>
      <c r="AA143" s="358">
        <f>'c6a8'!M78</f>
        <v>0.2</v>
      </c>
      <c r="AB143" s="222" t="str">
        <f t="shared" si="20"/>
        <v/>
      </c>
      <c r="AC143" s="359" t="str">
        <f t="shared" si="15"/>
        <v/>
      </c>
      <c r="AD143" s="227">
        <f>'c6a8'!N80</f>
        <v>5</v>
      </c>
      <c r="AE143" s="358">
        <f>'c6a8'!P78</f>
        <v>0.2</v>
      </c>
      <c r="AF143" s="222">
        <f t="shared" si="21"/>
        <v>5</v>
      </c>
      <c r="AG143" s="359">
        <f t="shared" si="22"/>
        <v>1</v>
      </c>
      <c r="AH143" s="356">
        <f t="shared" si="23"/>
        <v>1</v>
      </c>
      <c r="AI143" s="360">
        <f t="shared" si="24"/>
        <v>1</v>
      </c>
      <c r="AJ143" s="234">
        <f>'c6a8'!N80</f>
        <v>5</v>
      </c>
      <c r="AK143" s="234">
        <f>'c6a8'!O80</f>
        <v>0</v>
      </c>
      <c r="AL143" s="234">
        <f>'c6a8'!P80</f>
        <v>0</v>
      </c>
      <c r="AM143" s="233">
        <f>'c6a8'!Q80</f>
        <v>1</v>
      </c>
    </row>
    <row r="144" spans="2:39" hidden="1">
      <c r="B144" s="166"/>
      <c r="C144" s="166"/>
      <c r="D144" s="199"/>
      <c r="E144" s="199"/>
      <c r="F144" s="199"/>
      <c r="G144" s="161"/>
      <c r="H144" s="161"/>
      <c r="M144" s="227" t="s">
        <v>136</v>
      </c>
      <c r="N144" s="227">
        <f>'c6a9'!B80</f>
        <v>0</v>
      </c>
      <c r="O144" s="358">
        <f>'c6a9'!D78</f>
        <v>0.2</v>
      </c>
      <c r="P144" s="222" t="str">
        <f t="shared" si="17"/>
        <v/>
      </c>
      <c r="Q144" s="359" t="str">
        <f t="shared" si="12"/>
        <v/>
      </c>
      <c r="R144" s="227">
        <f>'c6a9'!E80</f>
        <v>0</v>
      </c>
      <c r="S144" s="358">
        <f>'c6a9'!G78</f>
        <v>0.2</v>
      </c>
      <c r="T144" s="222" t="str">
        <f t="shared" si="18"/>
        <v/>
      </c>
      <c r="U144" s="359" t="str">
        <f t="shared" si="13"/>
        <v/>
      </c>
      <c r="V144" s="227">
        <f>'c6a9'!H80</f>
        <v>0</v>
      </c>
      <c r="W144" s="358">
        <f>'c6a9'!J78</f>
        <v>0.2</v>
      </c>
      <c r="X144" s="222" t="str">
        <f t="shared" si="19"/>
        <v/>
      </c>
      <c r="Y144" s="359" t="str">
        <f t="shared" si="14"/>
        <v/>
      </c>
      <c r="Z144" s="227">
        <f>'c6a9'!K80</f>
        <v>0</v>
      </c>
      <c r="AA144" s="358">
        <f>'c6a9'!M78</f>
        <v>0.2</v>
      </c>
      <c r="AB144" s="222" t="str">
        <f t="shared" si="20"/>
        <v/>
      </c>
      <c r="AC144" s="359" t="str">
        <f t="shared" si="15"/>
        <v/>
      </c>
      <c r="AD144" s="227">
        <f>'c6a9'!N80</f>
        <v>5</v>
      </c>
      <c r="AE144" s="358">
        <f>'c6a9'!P78</f>
        <v>0.2</v>
      </c>
      <c r="AF144" s="222">
        <f t="shared" si="21"/>
        <v>5</v>
      </c>
      <c r="AG144" s="359">
        <f t="shared" si="22"/>
        <v>1</v>
      </c>
      <c r="AH144" s="356">
        <f t="shared" si="23"/>
        <v>1</v>
      </c>
      <c r="AI144" s="360">
        <f t="shared" si="24"/>
        <v>1</v>
      </c>
      <c r="AJ144" s="234">
        <f>'c6a9'!N80</f>
        <v>5</v>
      </c>
      <c r="AK144" s="234">
        <f>'c6a9'!O80</f>
        <v>0</v>
      </c>
      <c r="AL144" s="234">
        <f>'c6a9'!P80</f>
        <v>0</v>
      </c>
      <c r="AM144" s="233">
        <f>'c6a9'!Q80</f>
        <v>1</v>
      </c>
    </row>
    <row r="145" spans="2:39" hidden="1">
      <c r="B145" s="166"/>
      <c r="C145" s="166"/>
      <c r="D145" s="199"/>
      <c r="E145" s="199"/>
      <c r="F145" s="199"/>
      <c r="G145" s="161"/>
      <c r="H145" s="161"/>
      <c r="M145" s="227" t="s">
        <v>137</v>
      </c>
      <c r="N145" s="227">
        <f>'c6a10'!B80</f>
        <v>0</v>
      </c>
      <c r="O145" s="358">
        <f>'c6a10'!D78</f>
        <v>0.2</v>
      </c>
      <c r="P145" s="222" t="str">
        <f t="shared" si="17"/>
        <v/>
      </c>
      <c r="Q145" s="359" t="str">
        <f t="shared" si="12"/>
        <v/>
      </c>
      <c r="R145" s="227">
        <f>'c1a10'!E80</f>
        <v>0</v>
      </c>
      <c r="S145" s="358">
        <f>'c6a10'!G78</f>
        <v>0.2</v>
      </c>
      <c r="T145" s="222" t="str">
        <f t="shared" si="18"/>
        <v/>
      </c>
      <c r="U145" s="359" t="str">
        <f>IF(R145*S145=0,"",R145*S145)</f>
        <v/>
      </c>
      <c r="V145" s="227">
        <f>'c6a10'!H80</f>
        <v>0</v>
      </c>
      <c r="W145" s="358">
        <f>'c6a10'!J78</f>
        <v>0.2</v>
      </c>
      <c r="X145" s="222" t="str">
        <f t="shared" si="19"/>
        <v/>
      </c>
      <c r="Y145" s="359" t="str">
        <f t="shared" si="14"/>
        <v/>
      </c>
      <c r="Z145" s="227">
        <f>'c6a10'!K80</f>
        <v>0</v>
      </c>
      <c r="AA145" s="358">
        <f>'c6a10'!M78</f>
        <v>0.2</v>
      </c>
      <c r="AB145" s="222" t="str">
        <f t="shared" si="20"/>
        <v/>
      </c>
      <c r="AC145" s="359" t="str">
        <f t="shared" si="15"/>
        <v/>
      </c>
      <c r="AD145" s="227">
        <f>'c6a10'!N80</f>
        <v>5</v>
      </c>
      <c r="AE145" s="358">
        <f>'c6a10'!P78</f>
        <v>0.2</v>
      </c>
      <c r="AF145" s="222">
        <f t="shared" si="21"/>
        <v>5</v>
      </c>
      <c r="AG145" s="359">
        <f t="shared" si="22"/>
        <v>1</v>
      </c>
      <c r="AH145" s="356">
        <f t="shared" si="23"/>
        <v>1</v>
      </c>
      <c r="AI145" s="360">
        <f t="shared" si="24"/>
        <v>1</v>
      </c>
      <c r="AJ145" s="234">
        <f>'c6a10'!N80</f>
        <v>5</v>
      </c>
      <c r="AK145" s="234">
        <f>'c6a10'!O80</f>
        <v>0</v>
      </c>
      <c r="AL145" s="234">
        <f>'c6a10'!P80</f>
        <v>0</v>
      </c>
      <c r="AM145" s="233">
        <f>'c6a10'!Q80</f>
        <v>1</v>
      </c>
    </row>
    <row r="146" spans="2:39" ht="13" hidden="1" thickBot="1">
      <c r="B146" s="166"/>
      <c r="C146" s="166"/>
      <c r="D146" s="199"/>
      <c r="E146" s="199"/>
      <c r="F146" s="199"/>
      <c r="G146" s="161"/>
      <c r="H146" s="161"/>
      <c r="M146" s="227" t="s">
        <v>175</v>
      </c>
      <c r="N146" s="361">
        <f>(N136*O136+N137*O137+N138*O138+N139*O139+N140*O140+N141*O141+N142*O142+N143*O143+N144*O144+N145*O145)/SUM(O136:O145)</f>
        <v>0</v>
      </c>
      <c r="O146" s="362">
        <f>AVERAGE(O136:O145)</f>
        <v>0.19999999999999998</v>
      </c>
      <c r="P146" s="363" t="e">
        <f>AVERAGE(P136:P145)</f>
        <v>#DIV/0!</v>
      </c>
      <c r="Q146" s="364" t="e">
        <f>AVERAGE(Q136:Q145)</f>
        <v>#DIV/0!</v>
      </c>
      <c r="R146" s="365">
        <f>(R136*S136+R137*S137+R138*S138+R139*S139+R140*S140+R141*S141+R142*S142+R143*S143+R144*S144+R145*S145)/SUM(S136:S145)</f>
        <v>0</v>
      </c>
      <c r="S146" s="366">
        <f>AVERAGE(S136:S145)</f>
        <v>0.19999999999999998</v>
      </c>
      <c r="T146" s="366" t="e">
        <f>AVERAGE(T136:T145)</f>
        <v>#DIV/0!</v>
      </c>
      <c r="U146" s="367" t="e">
        <f>AVERAGE(U136:U145)</f>
        <v>#DIV/0!</v>
      </c>
      <c r="V146" s="365">
        <f>(V136*W136+V137*W137+V138*W138+V139*W139+V140*W140+V141*W141+V142*W142+V143*W143+V144*W144+V145*W145)/SUM(W136:W145)</f>
        <v>0</v>
      </c>
      <c r="W146" s="366">
        <f>AVERAGE(W136:W145)</f>
        <v>0.19999999999999998</v>
      </c>
      <c r="X146" s="366" t="e">
        <f>AVERAGE(X136:X145)</f>
        <v>#DIV/0!</v>
      </c>
      <c r="Y146" s="367" t="e">
        <f>AVERAGE(Y136:Y145)</f>
        <v>#DIV/0!</v>
      </c>
      <c r="Z146" s="365">
        <f>(Z136*AA136+Z137*AA137+Z138*AA138+Z139*AA139+Z140*AA140+Z141*AA141+Z142*AA142+Z143*AA143+Z144*AA144+Z145*AA145)/SUM(AA136:AA145)</f>
        <v>0</v>
      </c>
      <c r="AA146" s="366">
        <f>AVERAGE(AA136:AA145)</f>
        <v>0.19999999999999998</v>
      </c>
      <c r="AB146" s="366" t="e">
        <f>AVERAGE(AB136:AB145)</f>
        <v>#DIV/0!</v>
      </c>
      <c r="AC146" s="367" t="e">
        <f>AVERAGE(AC136:AC145)</f>
        <v>#DIV/0!</v>
      </c>
      <c r="AD146" s="365">
        <f>(AD136*AE136+AD137*AE137+AD138*AE138+AD139*AE139+AD140*AE140+AD141*AE141+AD142*AE142+AD143*AE143+AD144*AE144+AD145*AE145)/SUM(AE136:AE145)</f>
        <v>5.0000000000000009</v>
      </c>
      <c r="AE146" s="366">
        <f>AVERAGE(AE136:AE145)</f>
        <v>0.19999999999999998</v>
      </c>
      <c r="AF146" s="366">
        <f>AVERAGE(AF136:AF145)</f>
        <v>5</v>
      </c>
      <c r="AG146" s="367">
        <f>AVERAGE(AG136:AG145)</f>
        <v>1</v>
      </c>
      <c r="AH146" s="346"/>
      <c r="AI146" s="356" t="e">
        <f>(AH136*AI136+AH137*AI137+AH138*AI138+AH139*AI139+AH140*AI140+AH141*AI141+AH142*AI142+AH143*AI143+AH144*AI144+AH145*AI145)/SUM(AI136:AI145)</f>
        <v>#VALUE!</v>
      </c>
      <c r="AJ146" s="234"/>
      <c r="AK146" s="234"/>
      <c r="AL146" s="234"/>
      <c r="AM146" s="233"/>
    </row>
    <row r="147" spans="2:39" hidden="1">
      <c r="B147" s="166"/>
      <c r="C147" s="166"/>
      <c r="D147" s="199"/>
      <c r="E147" s="199"/>
      <c r="F147" s="199"/>
      <c r="G147" s="161"/>
      <c r="H147" s="161"/>
      <c r="M147" s="227"/>
      <c r="N147" s="222"/>
      <c r="O147" s="358"/>
      <c r="Q147" s="358"/>
      <c r="R147" s="222"/>
      <c r="S147" s="358"/>
      <c r="U147" s="200"/>
      <c r="V147" s="222"/>
      <c r="W147" s="358"/>
      <c r="Y147" s="200"/>
      <c r="Z147" s="222"/>
      <c r="AA147" s="358"/>
      <c r="AC147" s="200"/>
      <c r="AD147" s="222"/>
      <c r="AE147" s="358"/>
      <c r="AG147" s="200"/>
      <c r="AH147" s="356">
        <f>N146*O146+R146*S146+V146*W146+Z146*AA146+AD146*AE146</f>
        <v>1</v>
      </c>
      <c r="AI147" s="360"/>
      <c r="AJ147" s="234"/>
      <c r="AK147" s="234"/>
      <c r="AL147" s="234"/>
      <c r="AM147" s="233">
        <f>'c1a1'!R78</f>
        <v>0</v>
      </c>
    </row>
    <row r="148" spans="2:39" ht="13" hidden="1" thickBot="1">
      <c r="B148" s="166"/>
      <c r="C148" s="166"/>
      <c r="D148" s="199"/>
      <c r="E148" s="199"/>
      <c r="F148" s="199"/>
      <c r="G148" s="161"/>
      <c r="H148" s="161"/>
      <c r="M148" s="235"/>
      <c r="N148" s="237"/>
      <c r="O148" s="236"/>
      <c r="Q148" s="236"/>
      <c r="R148" s="237"/>
      <c r="S148" s="236"/>
      <c r="U148" s="230"/>
      <c r="V148" s="237"/>
      <c r="W148" s="236"/>
      <c r="Y148" s="230"/>
      <c r="Z148" s="237"/>
      <c r="AA148" s="236"/>
      <c r="AC148" s="230"/>
      <c r="AD148" s="237"/>
      <c r="AE148" s="236"/>
      <c r="AG148" s="230"/>
      <c r="AH148" s="368"/>
      <c r="AI148" s="369" t="e">
        <f>IF(AI146=AH147,"","ERRO!")</f>
        <v>#VALUE!</v>
      </c>
      <c r="AJ148" s="239"/>
      <c r="AK148" s="239"/>
      <c r="AL148" s="239"/>
      <c r="AM148" s="238"/>
    </row>
    <row r="149" spans="2:39" ht="13" hidden="1" thickBot="1">
      <c r="B149" s="166"/>
      <c r="C149" s="166"/>
      <c r="D149" s="199"/>
      <c r="E149" s="199"/>
      <c r="F149" s="199"/>
      <c r="G149" s="161"/>
      <c r="H149" s="161"/>
      <c r="M149" s="235"/>
      <c r="N149" s="237" t="str">
        <f>"--&gt;"</f>
        <v>--&gt;</v>
      </c>
      <c r="O149" s="236"/>
      <c r="Q149" s="236"/>
      <c r="R149" s="237"/>
      <c r="S149" s="236"/>
      <c r="U149" s="230"/>
      <c r="V149" s="237"/>
      <c r="W149" s="236"/>
      <c r="Y149" s="230"/>
      <c r="Z149" s="237"/>
      <c r="AA149" s="236"/>
      <c r="AC149" s="230"/>
      <c r="AD149" s="237"/>
      <c r="AE149" s="236"/>
      <c r="AG149" s="230"/>
      <c r="AH149" s="240"/>
      <c r="AI149" s="230"/>
      <c r="AJ149" s="230"/>
      <c r="AK149" s="230"/>
      <c r="AL149" s="230"/>
      <c r="AM149" s="231"/>
    </row>
    <row r="150" spans="2:39" hidden="1">
      <c r="B150" s="166"/>
      <c r="C150" s="166"/>
      <c r="D150" s="199"/>
      <c r="E150" s="199"/>
      <c r="F150" s="199"/>
      <c r="G150" s="161"/>
      <c r="H150" s="161"/>
      <c r="M150" s="199" t="s">
        <v>115</v>
      </c>
      <c r="AH150" s="241"/>
      <c r="AM150" s="242"/>
    </row>
    <row r="151" spans="2:39" hidden="1">
      <c r="B151" s="166"/>
      <c r="C151" s="166"/>
      <c r="D151" s="199"/>
      <c r="E151" s="199"/>
      <c r="F151" s="199"/>
      <c r="G151" s="161"/>
      <c r="H151" s="161"/>
      <c r="M151" s="243" t="s">
        <v>91</v>
      </c>
      <c r="N151" s="222" t="s">
        <v>92</v>
      </c>
      <c r="O151" s="243" t="s">
        <v>93</v>
      </c>
      <c r="Q151" s="243"/>
      <c r="R151" s="243" t="s">
        <v>94</v>
      </c>
      <c r="S151" s="243" t="s">
        <v>95</v>
      </c>
      <c r="U151" s="243"/>
      <c r="V151" s="243" t="s">
        <v>96</v>
      </c>
      <c r="W151" s="243" t="s">
        <v>97</v>
      </c>
      <c r="Y151" s="243"/>
      <c r="Z151" s="243" t="s">
        <v>98</v>
      </c>
      <c r="AA151" s="243" t="s">
        <v>99</v>
      </c>
      <c r="AC151" s="243"/>
      <c r="AD151" s="243" t="s">
        <v>100</v>
      </c>
      <c r="AE151" s="243" t="s">
        <v>101</v>
      </c>
      <c r="AG151" s="243"/>
      <c r="AH151" s="243" t="s">
        <v>102</v>
      </c>
      <c r="AI151" s="290" t="s">
        <v>29</v>
      </c>
      <c r="AJ151" s="243"/>
    </row>
    <row r="152" spans="2:39" hidden="1">
      <c r="B152" s="166"/>
      <c r="C152" s="166"/>
      <c r="D152" s="199"/>
      <c r="E152" s="199" t="s">
        <v>116</v>
      </c>
      <c r="F152" s="199"/>
      <c r="G152" s="161"/>
      <c r="H152" s="161"/>
      <c r="L152" s="199" t="s">
        <v>128</v>
      </c>
      <c r="M152" s="243">
        <f>'c6a1'!C47</f>
        <v>0</v>
      </c>
      <c r="N152" s="222">
        <f>'c6a1'!D47</f>
        <v>0</v>
      </c>
      <c r="O152" s="243">
        <f>'c6a1'!E47</f>
        <v>0</v>
      </c>
      <c r="Q152" s="243"/>
      <c r="R152" s="243">
        <f>'c6a1'!F47</f>
        <v>0</v>
      </c>
      <c r="S152" s="243">
        <f>'c6a1'!G47</f>
        <v>0</v>
      </c>
      <c r="U152" s="243"/>
      <c r="V152" s="243">
        <f>'c6a1'!H47</f>
        <v>0</v>
      </c>
      <c r="W152" s="243">
        <f>'c6a1'!I47</f>
        <v>0</v>
      </c>
      <c r="Y152" s="243"/>
      <c r="Z152" s="243">
        <f>'c6a1'!J47</f>
        <v>0</v>
      </c>
      <c r="AA152" s="243">
        <f>'c6a1'!K47</f>
        <v>0</v>
      </c>
      <c r="AC152" s="243"/>
      <c r="AD152" s="243">
        <f>'c6a1'!L47</f>
        <v>0</v>
      </c>
      <c r="AE152" s="243">
        <f>'c6a1'!M47</f>
        <v>0</v>
      </c>
      <c r="AG152" s="243"/>
      <c r="AH152" s="243">
        <f>'c6a1'!N47</f>
        <v>0</v>
      </c>
      <c r="AI152" s="243">
        <f t="shared" ref="AI152:AI161" si="25">SUM(M152:AH152)</f>
        <v>0</v>
      </c>
      <c r="AJ152" s="243"/>
    </row>
    <row r="153" spans="2:39" hidden="1">
      <c r="B153" s="166"/>
      <c r="C153" s="166"/>
      <c r="D153" s="199"/>
      <c r="E153" s="199" t="s">
        <v>117</v>
      </c>
      <c r="F153" s="199"/>
      <c r="G153" s="161"/>
      <c r="H153" s="161"/>
      <c r="L153" s="199" t="s">
        <v>129</v>
      </c>
      <c r="M153" s="243">
        <f>'c6a2'!C47</f>
        <v>0</v>
      </c>
      <c r="N153" s="222">
        <f>'c6a2'!D47</f>
        <v>0</v>
      </c>
      <c r="O153" s="243">
        <f>'c6a2'!E47</f>
        <v>0</v>
      </c>
      <c r="Q153" s="243"/>
      <c r="R153" s="243">
        <f>'c6a2'!F47</f>
        <v>0</v>
      </c>
      <c r="S153" s="243">
        <f>'c6a2'!G47</f>
        <v>0</v>
      </c>
      <c r="U153" s="243"/>
      <c r="V153" s="243">
        <f>'c6a2'!H47</f>
        <v>0</v>
      </c>
      <c r="W153" s="243">
        <f>'c6a2'!I47</f>
        <v>0</v>
      </c>
      <c r="Y153" s="243"/>
      <c r="Z153" s="243">
        <f>'c6a2'!J47</f>
        <v>0</v>
      </c>
      <c r="AA153" s="243">
        <f>'c6a2'!K47</f>
        <v>0</v>
      </c>
      <c r="AC153" s="243"/>
      <c r="AD153" s="243">
        <f>'c6a2'!L47</f>
        <v>0</v>
      </c>
      <c r="AE153" s="243">
        <f>'c6a2'!M47</f>
        <v>0</v>
      </c>
      <c r="AG153" s="243"/>
      <c r="AH153" s="243">
        <f>'c6a2'!N47</f>
        <v>0</v>
      </c>
      <c r="AI153" s="243">
        <f t="shared" si="25"/>
        <v>0</v>
      </c>
      <c r="AJ153" s="243"/>
    </row>
    <row r="154" spans="2:39" hidden="1">
      <c r="B154" s="166"/>
      <c r="C154" s="166"/>
      <c r="D154" s="199"/>
      <c r="E154" s="199" t="s">
        <v>118</v>
      </c>
      <c r="F154" s="199"/>
      <c r="G154" s="161"/>
      <c r="H154" s="161"/>
      <c r="L154" s="199" t="s">
        <v>130</v>
      </c>
      <c r="M154" s="243">
        <f>'c6a3'!C47</f>
        <v>0</v>
      </c>
      <c r="N154" s="222">
        <f>'c6a3'!D47</f>
        <v>0</v>
      </c>
      <c r="O154" s="243">
        <f>'c6a3'!E47</f>
        <v>0</v>
      </c>
      <c r="Q154" s="243"/>
      <c r="R154" s="243">
        <f>'c6a3'!F47</f>
        <v>0</v>
      </c>
      <c r="S154" s="243">
        <f>'c6a3'!G47</f>
        <v>0</v>
      </c>
      <c r="U154" s="243"/>
      <c r="V154" s="243">
        <f>'c6a3'!H47</f>
        <v>0</v>
      </c>
      <c r="W154" s="243">
        <f>'c6a3'!I47</f>
        <v>0</v>
      </c>
      <c r="Y154" s="243"/>
      <c r="Z154" s="243">
        <f>'c6a3'!J47</f>
        <v>0</v>
      </c>
      <c r="AA154" s="243">
        <f>'c6a3'!K47</f>
        <v>0</v>
      </c>
      <c r="AC154" s="243"/>
      <c r="AD154" s="243">
        <f>'c6a3'!L47</f>
        <v>0</v>
      </c>
      <c r="AE154" s="243">
        <f>'c6a3'!M47</f>
        <v>0</v>
      </c>
      <c r="AG154" s="243"/>
      <c r="AH154" s="243">
        <f>'c6a3'!N47</f>
        <v>0</v>
      </c>
      <c r="AI154" s="243">
        <f t="shared" si="25"/>
        <v>0</v>
      </c>
      <c r="AJ154" s="243"/>
    </row>
    <row r="155" spans="2:39" hidden="1">
      <c r="B155" s="166"/>
      <c r="C155" s="166"/>
      <c r="D155" s="199"/>
      <c r="E155" s="199" t="s">
        <v>119</v>
      </c>
      <c r="F155" s="199"/>
      <c r="G155" s="161"/>
      <c r="H155" s="161"/>
      <c r="L155" s="199" t="s">
        <v>131</v>
      </c>
      <c r="M155" s="243">
        <f>'c6a4'!C47</f>
        <v>0</v>
      </c>
      <c r="N155" s="222">
        <f>'c6a4'!D47</f>
        <v>0</v>
      </c>
      <c r="O155" s="243">
        <f>'c6a4'!E47</f>
        <v>0</v>
      </c>
      <c r="Q155" s="243"/>
      <c r="R155" s="243">
        <f>'c6a4'!F47</f>
        <v>0</v>
      </c>
      <c r="S155" s="243">
        <f>'c6a4'!G47</f>
        <v>0</v>
      </c>
      <c r="U155" s="243"/>
      <c r="V155" s="243">
        <f>'c6a4'!H47</f>
        <v>0</v>
      </c>
      <c r="W155" s="243">
        <f>'c6a4'!I47</f>
        <v>0</v>
      </c>
      <c r="Y155" s="243"/>
      <c r="Z155" s="243">
        <f>'c6a4'!J47</f>
        <v>0</v>
      </c>
      <c r="AA155" s="243">
        <f>'c6a4'!K47</f>
        <v>0</v>
      </c>
      <c r="AC155" s="243"/>
      <c r="AD155" s="243">
        <f>'c6a4'!L47</f>
        <v>0</v>
      </c>
      <c r="AE155" s="243">
        <f>'c6a4'!M47</f>
        <v>0</v>
      </c>
      <c r="AG155" s="243"/>
      <c r="AH155" s="243">
        <f>'c6a4'!N47</f>
        <v>0</v>
      </c>
      <c r="AI155" s="243">
        <f t="shared" si="25"/>
        <v>0</v>
      </c>
      <c r="AJ155" s="243"/>
    </row>
    <row r="156" spans="2:39" hidden="1">
      <c r="B156" s="166"/>
      <c r="C156" s="166"/>
      <c r="D156" s="199"/>
      <c r="E156" s="199" t="s">
        <v>120</v>
      </c>
      <c r="F156" s="199"/>
      <c r="G156" s="161"/>
      <c r="H156" s="161"/>
      <c r="L156" s="199" t="s">
        <v>132</v>
      </c>
      <c r="M156" s="243">
        <f>'c6a5'!C47</f>
        <v>0</v>
      </c>
      <c r="N156" s="222">
        <f>'c6a5'!D47</f>
        <v>0</v>
      </c>
      <c r="O156" s="243">
        <f>'c6a5'!E47</f>
        <v>0</v>
      </c>
      <c r="Q156" s="243"/>
      <c r="R156" s="243">
        <f>'c6a5'!F47</f>
        <v>0</v>
      </c>
      <c r="S156" s="243">
        <f>'c6a5'!G47</f>
        <v>0</v>
      </c>
      <c r="U156" s="243"/>
      <c r="V156" s="243">
        <f>'c6a5'!H47</f>
        <v>0</v>
      </c>
      <c r="W156" s="243">
        <f>'c6a5'!I47</f>
        <v>0</v>
      </c>
      <c r="Y156" s="243"/>
      <c r="Z156" s="243">
        <f>'c6a5'!J47</f>
        <v>0</v>
      </c>
      <c r="AA156" s="243">
        <f>'c6a5'!K47</f>
        <v>0</v>
      </c>
      <c r="AC156" s="243"/>
      <c r="AD156" s="243">
        <f>'c6a5'!L47</f>
        <v>0</v>
      </c>
      <c r="AE156" s="243">
        <f>'c6a5'!M47</f>
        <v>0</v>
      </c>
      <c r="AG156" s="243"/>
      <c r="AH156" s="243">
        <f>'c6a5'!N47</f>
        <v>0</v>
      </c>
      <c r="AI156" s="243">
        <f t="shared" si="25"/>
        <v>0</v>
      </c>
      <c r="AJ156" s="243"/>
    </row>
    <row r="157" spans="2:39" hidden="1">
      <c r="B157" s="166"/>
      <c r="C157" s="166"/>
      <c r="D157" s="199"/>
      <c r="E157" s="199" t="s">
        <v>121</v>
      </c>
      <c r="F157" s="199"/>
      <c r="G157" s="161"/>
      <c r="H157" s="161"/>
      <c r="L157" s="199" t="s">
        <v>133</v>
      </c>
      <c r="M157" s="243">
        <f>'c6a6'!C47</f>
        <v>0</v>
      </c>
      <c r="N157" s="222">
        <f>'c6a6'!D47</f>
        <v>0</v>
      </c>
      <c r="O157" s="243">
        <f>'c6a6'!E47</f>
        <v>0</v>
      </c>
      <c r="Q157" s="243"/>
      <c r="R157" s="243">
        <f>'c6a6'!F47</f>
        <v>0</v>
      </c>
      <c r="S157" s="243">
        <f>'c6a6'!G47</f>
        <v>0</v>
      </c>
      <c r="U157" s="243"/>
      <c r="V157" s="243">
        <f>'c6a6'!H47</f>
        <v>0</v>
      </c>
      <c r="W157" s="243">
        <f>'c6a6'!I47</f>
        <v>0</v>
      </c>
      <c r="Y157" s="243"/>
      <c r="Z157" s="243">
        <f>'c6a6'!J47</f>
        <v>0</v>
      </c>
      <c r="AA157" s="243">
        <f>'c6a6'!K47</f>
        <v>0</v>
      </c>
      <c r="AC157" s="243"/>
      <c r="AD157" s="243">
        <f>'c6a6'!L47</f>
        <v>0</v>
      </c>
      <c r="AE157" s="243">
        <f>'c6a6'!M47</f>
        <v>0</v>
      </c>
      <c r="AG157" s="243"/>
      <c r="AH157" s="243">
        <f>'c6a6'!N47</f>
        <v>0</v>
      </c>
      <c r="AI157" s="243">
        <f t="shared" si="25"/>
        <v>0</v>
      </c>
      <c r="AJ157" s="243"/>
    </row>
    <row r="158" spans="2:39" hidden="1">
      <c r="B158" s="166"/>
      <c r="C158" s="166"/>
      <c r="D158" s="166"/>
      <c r="E158" s="199" t="s">
        <v>122</v>
      </c>
      <c r="F158" s="199"/>
      <c r="G158" s="161"/>
      <c r="H158" s="161"/>
      <c r="L158" s="199" t="s">
        <v>134</v>
      </c>
      <c r="M158" s="243">
        <f>'c6a7'!C47</f>
        <v>0</v>
      </c>
      <c r="N158" s="222">
        <f>'c6a7'!D47</f>
        <v>0</v>
      </c>
      <c r="O158" s="243">
        <f>'c6a7'!E47</f>
        <v>0</v>
      </c>
      <c r="Q158" s="243"/>
      <c r="R158" s="243">
        <f>'c6a7'!F47</f>
        <v>0</v>
      </c>
      <c r="S158" s="243">
        <f>'c6a7'!G47</f>
        <v>0</v>
      </c>
      <c r="U158" s="243"/>
      <c r="V158" s="243">
        <f>'c6a7'!H47</f>
        <v>0</v>
      </c>
      <c r="W158" s="243">
        <f>'c6a7'!I47</f>
        <v>0</v>
      </c>
      <c r="Y158" s="243"/>
      <c r="Z158" s="243">
        <f>'c6a7'!J47</f>
        <v>0</v>
      </c>
      <c r="AA158" s="243">
        <f>'c6a7'!K47</f>
        <v>0</v>
      </c>
      <c r="AC158" s="243"/>
      <c r="AD158" s="243">
        <f>'c6a7'!L47</f>
        <v>0</v>
      </c>
      <c r="AE158" s="243">
        <f>'c6a7'!M47</f>
        <v>0</v>
      </c>
      <c r="AG158" s="243"/>
      <c r="AH158" s="243">
        <f>'c6a7'!N47</f>
        <v>0</v>
      </c>
      <c r="AI158" s="243">
        <f t="shared" si="25"/>
        <v>0</v>
      </c>
      <c r="AJ158" s="243"/>
    </row>
    <row r="159" spans="2:39" hidden="1">
      <c r="B159" s="166"/>
      <c r="C159" s="166"/>
      <c r="D159" s="166"/>
      <c r="E159" s="199" t="s">
        <v>123</v>
      </c>
      <c r="F159" s="199"/>
      <c r="G159" s="161"/>
      <c r="H159" s="161"/>
      <c r="L159" s="199" t="s">
        <v>135</v>
      </c>
      <c r="M159" s="243">
        <f>'c6a8'!C47</f>
        <v>0</v>
      </c>
      <c r="N159" s="222">
        <f>'c6a8'!D47</f>
        <v>0</v>
      </c>
      <c r="O159" s="243">
        <f>'c6a8'!E47</f>
        <v>0</v>
      </c>
      <c r="Q159" s="243"/>
      <c r="R159" s="243">
        <f>'c6a8'!F47</f>
        <v>0</v>
      </c>
      <c r="S159" s="243">
        <f>'c6a8'!G47</f>
        <v>0</v>
      </c>
      <c r="U159" s="243"/>
      <c r="V159" s="243">
        <f>'c6a8'!H47</f>
        <v>0</v>
      </c>
      <c r="W159" s="243">
        <f>'c6a8'!I47</f>
        <v>0</v>
      </c>
      <c r="Y159" s="243"/>
      <c r="Z159" s="243">
        <f>'c6a8'!J47</f>
        <v>0</v>
      </c>
      <c r="AA159" s="243">
        <f>'c6a8'!K47</f>
        <v>0</v>
      </c>
      <c r="AC159" s="243"/>
      <c r="AD159" s="243">
        <f>'c6a8'!L47</f>
        <v>0</v>
      </c>
      <c r="AE159" s="243">
        <f>'c6a8'!M47</f>
        <v>0</v>
      </c>
      <c r="AG159" s="243"/>
      <c r="AH159" s="243">
        <f>'c6a8'!N47</f>
        <v>0</v>
      </c>
      <c r="AI159" s="243">
        <f t="shared" si="25"/>
        <v>0</v>
      </c>
      <c r="AJ159" s="243"/>
    </row>
    <row r="160" spans="2:39" hidden="1">
      <c r="B160" s="166"/>
      <c r="C160" s="166"/>
      <c r="D160" s="166"/>
      <c r="E160" s="199" t="s">
        <v>124</v>
      </c>
      <c r="F160" s="199"/>
      <c r="G160" s="161"/>
      <c r="H160" s="161"/>
      <c r="L160" s="199" t="s">
        <v>136</v>
      </c>
      <c r="M160" s="243">
        <f>'c6a9'!C47</f>
        <v>0</v>
      </c>
      <c r="N160" s="222">
        <f>'c6a9'!D47</f>
        <v>0</v>
      </c>
      <c r="O160" s="243">
        <f>'c6a9'!E47</f>
        <v>0</v>
      </c>
      <c r="Q160" s="243"/>
      <c r="R160" s="243">
        <f>'c6a9'!F47</f>
        <v>0</v>
      </c>
      <c r="S160" s="243">
        <f>'c6a9'!G47</f>
        <v>0</v>
      </c>
      <c r="U160" s="243"/>
      <c r="V160" s="243">
        <f>'c6a9'!H47</f>
        <v>0</v>
      </c>
      <c r="W160" s="243">
        <f>'c6a9'!I47</f>
        <v>0</v>
      </c>
      <c r="Y160" s="243"/>
      <c r="Z160" s="243">
        <f>'c6a9'!J47</f>
        <v>0</v>
      </c>
      <c r="AA160" s="243">
        <f>'c6a9'!K47</f>
        <v>0</v>
      </c>
      <c r="AC160" s="243"/>
      <c r="AD160" s="243">
        <f>'c6a9'!L47</f>
        <v>0</v>
      </c>
      <c r="AE160" s="243">
        <f>'c6a9'!M47</f>
        <v>0</v>
      </c>
      <c r="AG160" s="243"/>
      <c r="AH160" s="243">
        <f>'c6a9'!N47</f>
        <v>0</v>
      </c>
      <c r="AI160" s="243">
        <f t="shared" si="25"/>
        <v>0</v>
      </c>
      <c r="AJ160" s="243"/>
    </row>
    <row r="161" spans="2:38" hidden="1">
      <c r="B161" s="166"/>
      <c r="C161" s="166"/>
      <c r="D161" s="166"/>
      <c r="E161" s="199" t="s">
        <v>125</v>
      </c>
      <c r="F161" s="199"/>
      <c r="G161" s="161"/>
      <c r="H161" s="161"/>
      <c r="L161" s="199" t="s">
        <v>137</v>
      </c>
      <c r="M161" s="243">
        <f>'c6a10'!C47</f>
        <v>0</v>
      </c>
      <c r="N161" s="222">
        <f>'c6a10'!D47</f>
        <v>0</v>
      </c>
      <c r="O161" s="243">
        <f>'c6a10'!E47</f>
        <v>0</v>
      </c>
      <c r="Q161" s="243"/>
      <c r="R161" s="243">
        <f>'c6a10'!F47</f>
        <v>0</v>
      </c>
      <c r="S161" s="243">
        <f>'c6a10'!G47</f>
        <v>0</v>
      </c>
      <c r="U161" s="243"/>
      <c r="V161" s="243">
        <f>'c6a10'!H47</f>
        <v>0</v>
      </c>
      <c r="W161" s="243">
        <f>'c6a10'!I47</f>
        <v>0</v>
      </c>
      <c r="Y161" s="243"/>
      <c r="Z161" s="243">
        <f>'c6a10'!J47</f>
        <v>0</v>
      </c>
      <c r="AA161" s="243">
        <f>'c6a10'!K47</f>
        <v>0</v>
      </c>
      <c r="AC161" s="243"/>
      <c r="AD161" s="243">
        <f>'c6a10'!L47</f>
        <v>0</v>
      </c>
      <c r="AE161" s="243">
        <f>'c6a10'!M47</f>
        <v>0</v>
      </c>
      <c r="AG161" s="243"/>
      <c r="AH161" s="243">
        <f>'c6a10'!N47</f>
        <v>0</v>
      </c>
      <c r="AI161" s="243">
        <f t="shared" si="25"/>
        <v>0</v>
      </c>
      <c r="AJ161" s="243"/>
    </row>
    <row r="162" spans="2:38" hidden="1">
      <c r="B162" s="166"/>
      <c r="C162" s="166"/>
      <c r="D162" s="166"/>
      <c r="E162" s="199" t="s">
        <v>104</v>
      </c>
      <c r="F162" s="199"/>
      <c r="G162" s="161"/>
      <c r="H162" s="161"/>
      <c r="L162" s="199" t="s">
        <v>138</v>
      </c>
      <c r="M162" s="243">
        <f>SUM(M152:M161)</f>
        <v>0</v>
      </c>
      <c r="N162" s="222">
        <f t="shared" ref="N162:O162" si="26">SUM(N152:N161)</f>
        <v>0</v>
      </c>
      <c r="O162" s="243">
        <f t="shared" si="26"/>
        <v>0</v>
      </c>
      <c r="Q162" s="243"/>
      <c r="R162" s="243">
        <f>SUM(R152:R161)</f>
        <v>0</v>
      </c>
      <c r="S162" s="243">
        <f>SUM(S152:S161)</f>
        <v>0</v>
      </c>
      <c r="U162" s="243"/>
      <c r="V162" s="243">
        <f>SUM(V152:V161)</f>
        <v>0</v>
      </c>
      <c r="W162" s="243">
        <f>SUM(W152:W161)</f>
        <v>0</v>
      </c>
      <c r="Y162" s="243"/>
      <c r="Z162" s="243">
        <f>SUM(Z152:Z161)</f>
        <v>0</v>
      </c>
      <c r="AA162" s="243">
        <f>SUM(AA152:AA161)</f>
        <v>0</v>
      </c>
      <c r="AC162" s="243"/>
      <c r="AD162" s="243">
        <f>SUM(AD152:AD161)</f>
        <v>0</v>
      </c>
      <c r="AE162" s="243">
        <f>SUM(AE152:AE161)</f>
        <v>0</v>
      </c>
      <c r="AG162" s="243"/>
      <c r="AH162" s="243">
        <f>SUM(AH152:AH161)</f>
        <v>0</v>
      </c>
      <c r="AI162" s="243">
        <f>SUM(AI152:AI161)</f>
        <v>0</v>
      </c>
      <c r="AJ162" s="370"/>
      <c r="AL162" s="242"/>
    </row>
    <row r="163" spans="2:38" hidden="1">
      <c r="B163" s="166"/>
      <c r="C163" s="166"/>
      <c r="D163" s="166"/>
      <c r="E163" s="199"/>
      <c r="F163" s="199"/>
      <c r="G163" s="161"/>
      <c r="H163" s="161"/>
      <c r="M163" s="243"/>
      <c r="N163" s="222"/>
      <c r="O163" s="243"/>
      <c r="Q163" s="243"/>
      <c r="R163" s="243"/>
      <c r="S163" s="243"/>
      <c r="U163" s="243"/>
      <c r="V163" s="243"/>
      <c r="W163" s="243"/>
      <c r="Y163" s="243"/>
      <c r="Z163" s="243"/>
      <c r="AA163" s="243"/>
      <c r="AC163" s="243"/>
      <c r="AD163" s="243"/>
      <c r="AE163" s="243"/>
      <c r="AG163" s="243"/>
      <c r="AH163" s="243"/>
      <c r="AI163" s="243"/>
      <c r="AJ163" s="370"/>
      <c r="AL163" s="242"/>
    </row>
    <row r="164" spans="2:38" hidden="1">
      <c r="B164" s="166"/>
      <c r="C164" s="166"/>
      <c r="D164" s="166"/>
      <c r="E164" s="244"/>
      <c r="F164" s="199"/>
      <c r="G164" s="161"/>
      <c r="H164" s="161"/>
      <c r="M164" s="243"/>
      <c r="N164" s="222"/>
      <c r="O164" s="243"/>
      <c r="Q164" s="243"/>
      <c r="R164" s="243"/>
      <c r="S164" s="243"/>
      <c r="V164" s="243"/>
      <c r="W164" s="243"/>
      <c r="Z164" s="243"/>
      <c r="AA164" s="243"/>
      <c r="AD164" s="243"/>
      <c r="AE164" s="243"/>
      <c r="AH164" s="243"/>
      <c r="AI164" s="243"/>
      <c r="AJ164" s="242"/>
      <c r="AL164" s="242"/>
    </row>
    <row r="165" spans="2:38" hidden="1">
      <c r="B165" s="166"/>
      <c r="C165" s="166"/>
      <c r="D165" s="166"/>
      <c r="E165" s="166"/>
      <c r="F165" s="244"/>
      <c r="G165" s="245"/>
      <c r="H165" s="245"/>
      <c r="I165" s="244"/>
      <c r="J165" s="244"/>
      <c r="K165" s="244"/>
      <c r="L165" s="244"/>
      <c r="M165" s="371"/>
      <c r="N165" s="372"/>
      <c r="O165" s="371"/>
      <c r="Q165" s="371"/>
      <c r="R165" s="371"/>
      <c r="S165" s="371"/>
      <c r="V165" s="371"/>
      <c r="W165" s="371"/>
      <c r="Y165" s="371"/>
      <c r="Z165" s="371"/>
      <c r="AA165" s="371"/>
      <c r="AC165" s="371"/>
      <c r="AD165" s="371"/>
      <c r="AE165" s="246"/>
      <c r="AH165" s="242"/>
      <c r="AJ165" s="242"/>
    </row>
    <row r="166" spans="2:38" hidden="1">
      <c r="B166" s="166"/>
      <c r="C166" s="166"/>
      <c r="D166" s="166"/>
      <c r="E166" s="166"/>
      <c r="F166" s="166"/>
      <c r="G166" s="166"/>
      <c r="H166" s="166"/>
      <c r="N166" s="247"/>
      <c r="Q166" s="242"/>
      <c r="R166" s="242"/>
      <c r="V166" s="242"/>
      <c r="W166" s="242"/>
      <c r="Z166" s="242"/>
      <c r="AA166" s="242"/>
      <c r="AD166" s="242"/>
      <c r="AE166" s="242"/>
      <c r="AH166" s="242"/>
    </row>
    <row r="167" spans="2:38" hidden="1">
      <c r="B167" s="166"/>
      <c r="C167" s="166"/>
      <c r="D167" s="166"/>
      <c r="E167" s="166"/>
      <c r="F167" s="166"/>
      <c r="G167" s="166"/>
      <c r="H167" s="166"/>
      <c r="N167" s="247"/>
      <c r="Q167" s="242"/>
      <c r="R167" s="242"/>
      <c r="U167" s="242"/>
      <c r="V167" s="242"/>
      <c r="Y167" s="242"/>
      <c r="Z167" s="242"/>
      <c r="AB167" s="242"/>
      <c r="AC167" s="242"/>
      <c r="AE167" s="242"/>
    </row>
    <row r="168" spans="2:38" hidden="1">
      <c r="B168" s="166"/>
      <c r="C168" s="166"/>
      <c r="D168" s="166"/>
      <c r="E168" s="166"/>
      <c r="F168" s="166"/>
      <c r="G168" s="166"/>
      <c r="H168" s="166"/>
      <c r="N168" s="247"/>
      <c r="Q168" s="242"/>
      <c r="R168" s="242"/>
      <c r="T168" s="242"/>
      <c r="U168" s="242"/>
      <c r="W168" s="242"/>
      <c r="X168" s="242"/>
      <c r="Z168" s="242"/>
      <c r="AA168" s="242"/>
      <c r="AC168" s="242"/>
    </row>
    <row r="169" spans="2:38" hidden="1">
      <c r="B169" s="166"/>
      <c r="C169" s="166"/>
      <c r="D169" s="166"/>
      <c r="E169" s="166"/>
      <c r="F169" s="166"/>
      <c r="G169" s="166"/>
      <c r="H169" s="166"/>
      <c r="N169" s="247"/>
      <c r="Q169" s="242"/>
      <c r="R169" s="242"/>
      <c r="T169" s="242"/>
      <c r="U169" s="242"/>
      <c r="W169" s="242"/>
      <c r="X169" s="242"/>
      <c r="Z169" s="242"/>
      <c r="AA169" s="242"/>
      <c r="AC169" s="242"/>
    </row>
    <row r="170" spans="2:38" hidden="1">
      <c r="B170" s="166"/>
      <c r="C170" s="166"/>
      <c r="D170" s="166"/>
      <c r="E170" s="166"/>
      <c r="F170" s="166"/>
      <c r="G170" s="166"/>
      <c r="H170" s="166"/>
      <c r="N170" s="247"/>
      <c r="Q170" s="242"/>
      <c r="R170" s="242"/>
      <c r="T170" s="242"/>
      <c r="U170" s="242"/>
      <c r="W170" s="242"/>
      <c r="X170" s="242"/>
      <c r="Z170" s="242"/>
      <c r="AA170" s="242"/>
      <c r="AC170" s="242"/>
    </row>
    <row r="171" spans="2:38" hidden="1">
      <c r="B171" s="166"/>
      <c r="C171" s="166"/>
      <c r="D171" s="166"/>
      <c r="E171" s="166"/>
      <c r="F171" s="166"/>
      <c r="G171" s="166"/>
      <c r="H171" s="166"/>
      <c r="N171" s="247"/>
      <c r="Q171" s="242"/>
      <c r="R171" s="242"/>
      <c r="T171" s="242"/>
      <c r="U171" s="242"/>
      <c r="W171" s="242"/>
      <c r="X171" s="242"/>
      <c r="Z171" s="242"/>
      <c r="AA171" s="242"/>
      <c r="AC171" s="242"/>
    </row>
    <row r="172" spans="2:38" hidden="1">
      <c r="B172" s="166"/>
      <c r="C172" s="166"/>
      <c r="D172" s="166"/>
      <c r="E172" s="166"/>
      <c r="F172" s="166"/>
      <c r="G172" s="166"/>
      <c r="H172" s="166"/>
    </row>
    <row r="173" spans="2:38" hidden="1">
      <c r="B173" s="166"/>
      <c r="F173" s="166"/>
      <c r="G173" s="166"/>
      <c r="H173" s="166"/>
    </row>
  </sheetData>
  <sheetProtection password="EAEB" sheet="1" objects="1" scenarios="1"/>
  <mergeCells count="2">
    <mergeCell ref="B33:D34"/>
    <mergeCell ref="B31:D32"/>
  </mergeCells>
  <conditionalFormatting sqref="D24:D28">
    <cfRule type="iconSet" priority="52">
      <iconSet>
        <cfvo type="percent" val="0"/>
        <cfvo type="num" val="2"/>
        <cfvo type="num" val="4"/>
      </iconSet>
    </cfRule>
  </conditionalFormatting>
  <conditionalFormatting sqref="B33 F36:F37 I36:L37">
    <cfRule type="iconSet" priority="51">
      <iconSet>
        <cfvo type="percent" val="0"/>
        <cfvo type="num" val="2"/>
        <cfvo type="num" val="4"/>
      </iconSet>
    </cfRule>
  </conditionalFormatting>
  <conditionalFormatting sqref="D39:F40">
    <cfRule type="iconSet" priority="50">
      <iconSet>
        <cfvo type="percent" val="0"/>
        <cfvo type="num" val="2"/>
        <cfvo type="num" val="4"/>
      </iconSet>
    </cfRule>
  </conditionalFormatting>
  <conditionalFormatting sqref="P40:P49">
    <cfRule type="iconSet" priority="48">
      <iconSet>
        <cfvo type="percent" val="0"/>
        <cfvo type="num" val="2"/>
        <cfvo type="num" val="4"/>
      </iconSet>
    </cfRule>
  </conditionalFormatting>
  <conditionalFormatting sqref="B33">
    <cfRule type="iconSet" priority="37">
      <iconSet>
        <cfvo type="percent" val="0"/>
        <cfvo type="num" val="2"/>
        <cfvo type="num" val="4"/>
      </iconSet>
    </cfRule>
  </conditionalFormatting>
  <conditionalFormatting sqref="F42:F43 D41:E42">
    <cfRule type="iconSet" priority="36">
      <iconSet>
        <cfvo type="percent" val="0"/>
        <cfvo type="num" val="2"/>
        <cfvo type="num" val="4"/>
      </iconSet>
    </cfRule>
  </conditionalFormatting>
  <conditionalFormatting sqref="B33 E33:E34 F40 I40:L40">
    <cfRule type="iconSet" priority="35">
      <iconSet>
        <cfvo type="percent" val="0"/>
        <cfvo type="num" val="2"/>
        <cfvo type="num" val="4"/>
      </iconSet>
    </cfRule>
  </conditionalFormatting>
  <conditionalFormatting sqref="B33:E34 F40 I40:L40">
    <cfRule type="iconSet" priority="33">
      <iconSet>
        <cfvo type="percent" val="0"/>
        <cfvo type="num" val="2"/>
        <cfvo type="num" val="4"/>
      </iconSet>
    </cfRule>
  </conditionalFormatting>
  <conditionalFormatting sqref="B33:E34">
    <cfRule type="iconSet" priority="28">
      <iconSet>
        <cfvo type="percent" val="0"/>
        <cfvo type="num" val="2"/>
        <cfvo type="num" val="4"/>
      </iconSet>
    </cfRule>
  </conditionalFormatting>
  <conditionalFormatting sqref="E33:E34 B33">
    <cfRule type="iconSet" priority="20">
      <iconSet>
        <cfvo type="percent" val="0"/>
        <cfvo type="num" val="2"/>
        <cfvo type="num" val="4"/>
      </iconSet>
    </cfRule>
  </conditionalFormatting>
  <conditionalFormatting sqref="K24:K33">
    <cfRule type="iconSet" priority="7">
      <iconSet>
        <cfvo type="percent" val="0"/>
        <cfvo type="num" val="2"/>
        <cfvo type="num" val="4"/>
      </iconSet>
    </cfRule>
  </conditionalFormatting>
  <conditionalFormatting sqref="J24:J33">
    <cfRule type="iconSet" priority="6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8" enableFormatConditionsCalculation="0"/>
  <dimension ref="A1:XFD173"/>
  <sheetViews>
    <sheetView showGridLines="0" showRowColHeaders="0" zoomScale="70" zoomScaleNormal="70" zoomScalePageLayoutView="70" workbookViewId="0"/>
  </sheetViews>
  <sheetFormatPr baseColWidth="10" defaultColWidth="0" defaultRowHeight="12" customHeight="1" zeroHeight="1" x14ac:dyDescent="0"/>
  <cols>
    <col min="1" max="1" width="2.83203125" style="199" customWidth="1"/>
    <col min="2" max="2" width="35.5" style="121" bestFit="1" customWidth="1"/>
    <col min="3" max="4" width="18.6640625" style="121" customWidth="1"/>
    <col min="5" max="5" width="25.5" style="121" bestFit="1" customWidth="1"/>
    <col min="6" max="6" width="6.1640625" style="121" customWidth="1"/>
    <col min="7" max="7" width="43.5" style="121" customWidth="1"/>
    <col min="8" max="8" width="25.5" style="121" customWidth="1"/>
    <col min="9" max="9" width="5.83203125" style="199" customWidth="1"/>
    <col min="10" max="10" width="38.5" style="199" customWidth="1"/>
    <col min="11" max="11" width="25.5" style="199" customWidth="1"/>
    <col min="12" max="12" width="6.33203125" style="199" customWidth="1"/>
    <col min="13" max="13" width="6.1640625" style="199" customWidth="1"/>
    <col min="14" max="14" width="5.83203125" style="200" customWidth="1"/>
    <col min="15" max="16" width="21.83203125" style="199" hidden="1" customWidth="1"/>
    <col min="17" max="17" width="23.5" style="199" hidden="1" customWidth="1"/>
    <col min="18" max="18" width="18.1640625" style="199" hidden="1" customWidth="1"/>
    <col min="19" max="19" width="19.6640625" style="199" hidden="1" customWidth="1"/>
    <col min="20" max="20" width="22.6640625" style="199" hidden="1" customWidth="1"/>
    <col min="21" max="24" width="11.5" style="199" hidden="1" customWidth="1"/>
    <col min="25" max="25" width="11.83203125" style="199" hidden="1" customWidth="1"/>
    <col min="26" max="27" width="11.5" style="199" hidden="1" customWidth="1"/>
    <col min="28" max="28" width="9.5" style="199" hidden="1" customWidth="1"/>
    <col min="29" max="29" width="13.1640625" style="199" hidden="1" customWidth="1"/>
    <col min="30" max="30" width="13.83203125" style="199" hidden="1" customWidth="1"/>
    <col min="31" max="31" width="14" style="199" hidden="1" customWidth="1"/>
    <col min="32" max="16384" width="0" style="199" hidden="1"/>
  </cols>
  <sheetData>
    <row r="1" spans="1:16" s="178" customFormat="1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20"/>
    </row>
    <row r="2" spans="1:16" s="178" customFormat="1">
      <c r="A2" s="119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0"/>
    </row>
    <row r="3" spans="1:16" s="178" customFormat="1">
      <c r="A3" s="119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0"/>
    </row>
    <row r="4" spans="1:16" s="178" customFormat="1">
      <c r="A4" s="119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0"/>
    </row>
    <row r="5" spans="1:16" s="178" customFormat="1">
      <c r="A5" s="119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0"/>
    </row>
    <row r="6" spans="1:16" s="178" customFormat="1">
      <c r="A6" s="119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0"/>
      <c r="O6" s="196"/>
      <c r="P6" s="196"/>
    </row>
    <row r="7" spans="1:16" s="178" customFormat="1">
      <c r="A7" s="119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2"/>
      <c r="O7" s="196"/>
      <c r="P7" s="196"/>
    </row>
    <row r="8" spans="1:16" s="178" customFormat="1">
      <c r="A8" s="119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2"/>
      <c r="O8" s="196"/>
      <c r="P8" s="196"/>
    </row>
    <row r="9" spans="1:16" s="178" customFormat="1">
      <c r="A9" s="119"/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2"/>
      <c r="O9" s="196"/>
      <c r="P9" s="196"/>
    </row>
    <row r="10" spans="1:16" s="178" customFormat="1">
      <c r="A10" s="119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2"/>
      <c r="O10" s="196"/>
      <c r="P10" s="196"/>
    </row>
    <row r="11" spans="1:16" s="178" customFormat="1">
      <c r="A11" s="119"/>
      <c r="B11" s="121"/>
      <c r="C11" s="121"/>
      <c r="D11" s="123"/>
      <c r="E11" s="121"/>
      <c r="F11" s="121"/>
      <c r="G11" s="121"/>
      <c r="H11" s="121"/>
      <c r="I11" s="121"/>
      <c r="J11" s="121"/>
      <c r="K11" s="121"/>
      <c r="L11" s="121"/>
      <c r="M11" s="121"/>
      <c r="N11" s="122"/>
      <c r="O11" s="196"/>
      <c r="P11" s="196"/>
    </row>
    <row r="12" spans="1:16" s="178" customFormat="1">
      <c r="A12" s="119"/>
      <c r="B12" s="121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0"/>
    </row>
    <row r="13" spans="1:16" s="178" customFormat="1">
      <c r="A13" s="119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0"/>
    </row>
    <row r="14" spans="1:16" s="178" customFormat="1">
      <c r="A14" s="119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0"/>
    </row>
    <row r="15" spans="1:16" s="178" customFormat="1">
      <c r="A15" s="119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0"/>
    </row>
    <row r="16" spans="1:16" s="178" customFormat="1" ht="24.75" customHeight="1">
      <c r="A16" s="119"/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0"/>
    </row>
    <row r="17" spans="1:19" s="178" customFormat="1">
      <c r="A17" s="119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0"/>
    </row>
    <row r="18" spans="1:19" s="178" customFormat="1">
      <c r="A18" s="119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0"/>
      <c r="Q18" s="197"/>
    </row>
    <row r="19" spans="1:19" s="178" customFormat="1">
      <c r="A19" s="119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0"/>
    </row>
    <row r="20" spans="1:19" s="178" customFormat="1">
      <c r="A20" s="119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0"/>
    </row>
    <row r="21" spans="1:19" s="178" customFormat="1">
      <c r="A21" s="119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0"/>
    </row>
    <row r="22" spans="1:19" s="178" customFormat="1">
      <c r="A22" s="119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0"/>
    </row>
    <row r="23" spans="1:19" s="178" customFormat="1" ht="21.75" customHeight="1">
      <c r="A23" s="119"/>
      <c r="B23" s="124" t="s">
        <v>109</v>
      </c>
      <c r="C23" s="125" t="s">
        <v>106</v>
      </c>
      <c r="D23" s="125" t="s">
        <v>110</v>
      </c>
      <c r="E23" s="381" t="s">
        <v>111</v>
      </c>
      <c r="F23" s="121"/>
      <c r="G23" s="126" t="s">
        <v>113</v>
      </c>
      <c r="H23" s="127">
        <f>SUM(AC100:AC109)</f>
        <v>0</v>
      </c>
      <c r="I23" s="121"/>
      <c r="J23" s="124" t="s">
        <v>126</v>
      </c>
      <c r="K23" s="124" t="s">
        <v>110</v>
      </c>
      <c r="L23" s="121"/>
      <c r="M23" s="128"/>
      <c r="N23" s="129"/>
    </row>
    <row r="24" spans="1:19" s="178" customFormat="1" ht="21" customHeight="1">
      <c r="A24" s="119"/>
      <c r="B24" s="130" t="s">
        <v>0</v>
      </c>
      <c r="C24" s="131">
        <f>O146</f>
        <v>0.19999999999999998</v>
      </c>
      <c r="D24" s="132" t="str">
        <f>IFERROR(P146,"")</f>
        <v/>
      </c>
      <c r="E24" s="141">
        <f t="shared" ref="E24:E28" si="0">IFERROR(C24*D24,0)</f>
        <v>0</v>
      </c>
      <c r="F24" s="121"/>
      <c r="G24" s="134" t="s">
        <v>114</v>
      </c>
      <c r="H24" s="135">
        <f>AI162</f>
        <v>0</v>
      </c>
      <c r="I24" s="121"/>
      <c r="J24" s="136" t="str">
        <f t="shared" ref="J24:J33" si="1">VLOOKUP(O24,$R$24:$S$33,2,FALSE)</f>
        <v/>
      </c>
      <c r="K24" s="137">
        <f>ROUNDDOWN(O24,2)</f>
        <v>1</v>
      </c>
      <c r="O24" s="8">
        <f>LARGE($R$24:$R$33,1)</f>
        <v>1.0000000098999999</v>
      </c>
      <c r="P24" s="375">
        <f t="shared" ref="P24:P33" si="2">Q40</f>
        <v>1</v>
      </c>
      <c r="Q24" s="8">
        <f>1.0000000099</f>
        <v>1.0000000098999999</v>
      </c>
      <c r="R24" s="8">
        <f>P24*Q24</f>
        <v>1.0000000098999999</v>
      </c>
      <c r="S24" s="374" t="str">
        <f t="shared" ref="S24:S33" si="3">P40</f>
        <v/>
      </c>
    </row>
    <row r="25" spans="1:19" s="178" customFormat="1" ht="21" customHeight="1">
      <c r="A25" s="119"/>
      <c r="B25" s="138" t="s">
        <v>1</v>
      </c>
      <c r="C25" s="139">
        <f>S146</f>
        <v>0.19999999999999998</v>
      </c>
      <c r="D25" s="140" t="str">
        <f>IFERROR(T146,"")</f>
        <v/>
      </c>
      <c r="E25" s="141">
        <f>IFERROR(C25*D25,0)</f>
        <v>0</v>
      </c>
      <c r="F25" s="121"/>
      <c r="G25" s="142" t="s">
        <v>112</v>
      </c>
      <c r="H25" s="143">
        <f>H23-H24</f>
        <v>0</v>
      </c>
      <c r="I25" s="121"/>
      <c r="J25" s="136" t="str">
        <f t="shared" si="1"/>
        <v/>
      </c>
      <c r="K25" s="137">
        <f t="shared" ref="K25:K33" si="4">ROUNDDOWN(O25,2)</f>
        <v>1</v>
      </c>
      <c r="O25" s="8">
        <f>LARGE($R$24:$R$33,2)</f>
        <v>1.0000000091000001</v>
      </c>
      <c r="P25" s="375">
        <f t="shared" si="2"/>
        <v>1</v>
      </c>
      <c r="Q25" s="8">
        <f>1.0000000091</f>
        <v>1.0000000091000001</v>
      </c>
      <c r="R25" s="8">
        <f t="shared" ref="R25:R33" si="5">P25*Q25</f>
        <v>1.0000000091000001</v>
      </c>
      <c r="S25" s="374" t="str">
        <f t="shared" si="3"/>
        <v/>
      </c>
    </row>
    <row r="26" spans="1:19" s="178" customFormat="1" ht="21" customHeight="1">
      <c r="A26" s="119"/>
      <c r="B26" s="138" t="s">
        <v>2</v>
      </c>
      <c r="C26" s="139">
        <f>W146</f>
        <v>0.19999999999999998</v>
      </c>
      <c r="D26" s="140" t="str">
        <f>IFERROR(X146,"")</f>
        <v/>
      </c>
      <c r="E26" s="141">
        <f t="shared" si="0"/>
        <v>0</v>
      </c>
      <c r="F26" s="121"/>
      <c r="G26" s="145"/>
      <c r="H26" s="146"/>
      <c r="I26" s="121"/>
      <c r="J26" s="136" t="str">
        <f t="shared" si="1"/>
        <v/>
      </c>
      <c r="K26" s="137">
        <f t="shared" si="4"/>
        <v>1</v>
      </c>
      <c r="O26" s="8">
        <f>LARGE($R$24:$R$33,3)</f>
        <v>1.0000000088000001</v>
      </c>
      <c r="P26" s="375">
        <f t="shared" si="2"/>
        <v>1</v>
      </c>
      <c r="Q26" s="8">
        <f>1.0000000088</f>
        <v>1.0000000088000001</v>
      </c>
      <c r="R26" s="8">
        <f t="shared" si="5"/>
        <v>1.0000000088000001</v>
      </c>
      <c r="S26" s="374" t="str">
        <f t="shared" si="3"/>
        <v/>
      </c>
    </row>
    <row r="27" spans="1:19" s="178" customFormat="1" ht="21" customHeight="1">
      <c r="A27" s="119"/>
      <c r="B27" s="138" t="s">
        <v>33</v>
      </c>
      <c r="C27" s="139">
        <f>AA146</f>
        <v>0.19999999999999998</v>
      </c>
      <c r="D27" s="140" t="str">
        <f>IFERROR(AB146,"")</f>
        <v/>
      </c>
      <c r="E27" s="141">
        <f t="shared" si="0"/>
        <v>0</v>
      </c>
      <c r="F27" s="121"/>
      <c r="G27" s="145"/>
      <c r="H27" s="330" t="str">
        <f>IF(B33=AH147,"","ERRO!")</f>
        <v/>
      </c>
      <c r="I27" s="121"/>
      <c r="J27" s="136" t="str">
        <f t="shared" si="1"/>
        <v/>
      </c>
      <c r="K27" s="137">
        <f t="shared" si="4"/>
        <v>1</v>
      </c>
      <c r="O27" s="8">
        <f>LARGE($R$24:$R$33,4)</f>
        <v>1.0000000077</v>
      </c>
      <c r="P27" s="375">
        <f t="shared" si="2"/>
        <v>1</v>
      </c>
      <c r="Q27" s="8">
        <f>1.0000000077</f>
        <v>1.0000000077</v>
      </c>
      <c r="R27" s="8">
        <f t="shared" si="5"/>
        <v>1.0000000077</v>
      </c>
      <c r="S27" s="374" t="str">
        <f t="shared" si="3"/>
        <v/>
      </c>
    </row>
    <row r="28" spans="1:19" s="178" customFormat="1" ht="21" customHeight="1">
      <c r="A28" s="119"/>
      <c r="B28" s="147" t="s">
        <v>32</v>
      </c>
      <c r="C28" s="148">
        <f>AE146</f>
        <v>0.19999999999999998</v>
      </c>
      <c r="D28" s="149">
        <f>IFERROR(AF146,"")</f>
        <v>5</v>
      </c>
      <c r="E28" s="150">
        <f t="shared" si="0"/>
        <v>0.99999999999999989</v>
      </c>
      <c r="F28" s="121"/>
      <c r="I28" s="121"/>
      <c r="J28" s="136" t="str">
        <f t="shared" si="1"/>
        <v/>
      </c>
      <c r="K28" s="137">
        <f t="shared" si="4"/>
        <v>1</v>
      </c>
      <c r="O28" s="8">
        <f>LARGE($R$24:$R$33,5)</f>
        <v>1.0000000066000001</v>
      </c>
      <c r="P28" s="375">
        <f t="shared" si="2"/>
        <v>1</v>
      </c>
      <c r="Q28" s="8">
        <f>1.0000000066</f>
        <v>1.0000000066000001</v>
      </c>
      <c r="R28" s="8">
        <f t="shared" si="5"/>
        <v>1.0000000066000001</v>
      </c>
      <c r="S28" s="374" t="str">
        <f t="shared" si="3"/>
        <v/>
      </c>
    </row>
    <row r="29" spans="1:19" s="178" customFormat="1" ht="21" customHeight="1">
      <c r="A29" s="119"/>
      <c r="B29" s="152" t="s">
        <v>29</v>
      </c>
      <c r="C29" s="153">
        <f>SUM(C24:C28)</f>
        <v>0.99999999999999989</v>
      </c>
      <c r="D29" s="154"/>
      <c r="E29" s="164">
        <f>IF(SUM(E24:E28)=0,"",SUM(E24:E28))</f>
        <v>0.99999999999999989</v>
      </c>
      <c r="F29" s="121"/>
      <c r="I29" s="121"/>
      <c r="J29" s="136" t="str">
        <f t="shared" si="1"/>
        <v/>
      </c>
      <c r="K29" s="137">
        <f t="shared" si="4"/>
        <v>1</v>
      </c>
      <c r="O29" s="8">
        <f>LARGE($R$24:$R$33,6)</f>
        <v>1.0000000055</v>
      </c>
      <c r="P29" s="375">
        <f t="shared" si="2"/>
        <v>1</v>
      </c>
      <c r="Q29" s="8">
        <f>1.0000000055</f>
        <v>1.0000000055</v>
      </c>
      <c r="R29" s="8">
        <f t="shared" si="5"/>
        <v>1.0000000055</v>
      </c>
      <c r="S29" s="374" t="str">
        <f t="shared" si="3"/>
        <v/>
      </c>
    </row>
    <row r="30" spans="1:19" s="178" customFormat="1" ht="21" customHeight="1">
      <c r="A30" s="119"/>
      <c r="B30" s="121"/>
      <c r="C30" s="121"/>
      <c r="D30" s="121"/>
      <c r="E30" s="121"/>
      <c r="F30" s="121"/>
      <c r="I30" s="121"/>
      <c r="J30" s="136" t="str">
        <f t="shared" si="1"/>
        <v/>
      </c>
      <c r="K30" s="137">
        <f t="shared" si="4"/>
        <v>1</v>
      </c>
      <c r="O30" s="8">
        <f>LARGE($R$24:$R$33,7)</f>
        <v>1.0000000043999999</v>
      </c>
      <c r="P30" s="375">
        <f t="shared" si="2"/>
        <v>1</v>
      </c>
      <c r="Q30" s="8">
        <f>1.0000000044</f>
        <v>1.0000000043999999</v>
      </c>
      <c r="R30" s="8">
        <f t="shared" si="5"/>
        <v>1.0000000043999999</v>
      </c>
      <c r="S30" s="374" t="str">
        <f t="shared" si="3"/>
        <v/>
      </c>
    </row>
    <row r="31" spans="1:19" s="178" customFormat="1" ht="21" customHeight="1">
      <c r="A31" s="119"/>
      <c r="B31" s="514" t="s">
        <v>127</v>
      </c>
      <c r="C31" s="515"/>
      <c r="D31" s="516"/>
      <c r="E31" s="336"/>
      <c r="F31" s="121"/>
      <c r="I31" s="121"/>
      <c r="J31" s="136" t="str">
        <f t="shared" si="1"/>
        <v/>
      </c>
      <c r="K31" s="137">
        <f t="shared" si="4"/>
        <v>1</v>
      </c>
      <c r="O31" s="8">
        <f>LARGE($R$24:$R$33,8)</f>
        <v>1.0000000033000001</v>
      </c>
      <c r="P31" s="375">
        <f t="shared" si="2"/>
        <v>1</v>
      </c>
      <c r="Q31" s="8">
        <f>1.0000000033</f>
        <v>1.0000000033000001</v>
      </c>
      <c r="R31" s="8">
        <f t="shared" si="5"/>
        <v>1.0000000033000001</v>
      </c>
      <c r="S31" s="374" t="str">
        <f t="shared" si="3"/>
        <v/>
      </c>
    </row>
    <row r="32" spans="1:19" s="178" customFormat="1" ht="21" customHeight="1">
      <c r="A32" s="119"/>
      <c r="B32" s="517"/>
      <c r="C32" s="518"/>
      <c r="D32" s="519"/>
      <c r="E32" s="336"/>
      <c r="F32" s="121"/>
      <c r="I32" s="121"/>
      <c r="J32" s="136" t="str">
        <f t="shared" si="1"/>
        <v/>
      </c>
      <c r="K32" s="137">
        <f t="shared" si="4"/>
        <v>1</v>
      </c>
      <c r="O32" s="8">
        <f>LARGE($R$24:$R$33,9)</f>
        <v>1.0000000022</v>
      </c>
      <c r="P32" s="375">
        <f t="shared" si="2"/>
        <v>1</v>
      </c>
      <c r="Q32" s="8">
        <f>1.0000000022</f>
        <v>1.0000000022</v>
      </c>
      <c r="R32" s="8">
        <f t="shared" si="5"/>
        <v>1.0000000022</v>
      </c>
      <c r="S32" s="374" t="str">
        <f t="shared" si="3"/>
        <v/>
      </c>
    </row>
    <row r="33" spans="1:16384" s="178" customFormat="1" ht="21" customHeight="1">
      <c r="A33" s="119"/>
      <c r="B33" s="520">
        <f>E29</f>
        <v>0.99999999999999989</v>
      </c>
      <c r="C33" s="521"/>
      <c r="D33" s="522"/>
      <c r="E33" s="167"/>
      <c r="F33" s="121"/>
      <c r="I33" s="121"/>
      <c r="J33" s="384" t="str">
        <f t="shared" si="1"/>
        <v/>
      </c>
      <c r="K33" s="385">
        <f t="shared" si="4"/>
        <v>1</v>
      </c>
      <c r="O33" s="8">
        <f>LARGE($R$24:$R$33,10)</f>
        <v>1.0000000011000001</v>
      </c>
      <c r="P33" s="375">
        <f t="shared" si="2"/>
        <v>1</v>
      </c>
      <c r="Q33" s="8">
        <f>1.0000000011</f>
        <v>1.0000000011000001</v>
      </c>
      <c r="R33" s="8">
        <f t="shared" si="5"/>
        <v>1.0000000011000001</v>
      </c>
      <c r="S33" s="374" t="str">
        <f t="shared" si="3"/>
        <v/>
      </c>
    </row>
    <row r="34" spans="1:16384" s="178" customFormat="1" ht="23">
      <c r="A34" s="119"/>
      <c r="B34" s="523"/>
      <c r="C34" s="526"/>
      <c r="D34" s="527"/>
      <c r="E34" s="157"/>
      <c r="F34" s="121"/>
      <c r="I34" s="121"/>
      <c r="J34" s="121"/>
      <c r="K34" s="121"/>
      <c r="L34" s="121"/>
      <c r="M34" s="121"/>
      <c r="N34" s="120"/>
    </row>
    <row r="35" spans="1:16384" s="178" customFormat="1" ht="20.25" customHeight="1">
      <c r="A35" s="119"/>
      <c r="B35" s="121"/>
      <c r="C35" s="160"/>
      <c r="D35" s="160"/>
      <c r="E35" s="160"/>
      <c r="F35" s="121"/>
      <c r="I35" s="161"/>
      <c r="J35" s="161"/>
      <c r="K35" s="161"/>
      <c r="L35" s="161"/>
      <c r="M35" s="161"/>
      <c r="N35" s="162"/>
      <c r="O35" s="198"/>
      <c r="P35" s="198"/>
      <c r="Q35" s="198"/>
      <c r="R35" s="198"/>
      <c r="S35" s="198"/>
      <c r="T35" s="198"/>
      <c r="U35" s="198"/>
      <c r="V35" s="198"/>
      <c r="W35" s="198"/>
      <c r="X35" s="198"/>
      <c r="Y35" s="198"/>
      <c r="Z35" s="198"/>
      <c r="AA35" s="198"/>
      <c r="AB35" s="198"/>
      <c r="AC35" s="198"/>
      <c r="AD35" s="198"/>
      <c r="AE35" s="198"/>
    </row>
    <row r="36" spans="1:16384" s="200" customFormat="1" hidden="1">
      <c r="A36" s="341"/>
      <c r="B36" s="121"/>
      <c r="C36" s="121"/>
      <c r="D36" s="121"/>
      <c r="E36" s="121"/>
      <c r="F36" s="121"/>
      <c r="I36" s="199"/>
      <c r="J36" s="199"/>
      <c r="K36" s="199"/>
      <c r="L36" s="199"/>
      <c r="M36" s="199"/>
      <c r="N36" s="342"/>
      <c r="P36" s="161"/>
      <c r="Q36" s="161"/>
      <c r="R36" s="199"/>
      <c r="S36" s="199"/>
    </row>
    <row r="37" spans="1:16384" s="200" customFormat="1" hidden="1">
      <c r="A37" s="341"/>
      <c r="B37" s="121"/>
      <c r="C37" s="178"/>
      <c r="D37" s="178"/>
      <c r="E37" s="178"/>
      <c r="F37" s="178"/>
      <c r="M37" s="199"/>
      <c r="N37" s="343"/>
      <c r="O37" s="344"/>
      <c r="P37" s="151"/>
      <c r="Q37" s="166" t="e">
        <f>IF(AI146=AH147,"","ERRO!")</f>
        <v>#VALUE!</v>
      </c>
      <c r="R37" s="199"/>
      <c r="S37" s="199"/>
    </row>
    <row r="38" spans="1:16384" s="200" customFormat="1" hidden="1">
      <c r="A38" s="342"/>
      <c r="B38" s="178"/>
      <c r="C38" s="342"/>
      <c r="D38" s="342"/>
      <c r="E38" s="342"/>
      <c r="F38" s="178"/>
      <c r="N38" s="343"/>
      <c r="O38" s="344"/>
      <c r="P38" s="121"/>
      <c r="Q38" s="121" t="str">
        <f>IF(E29=B33,"","ERRO!")</f>
        <v/>
      </c>
      <c r="R38" s="199"/>
      <c r="S38" s="199"/>
    </row>
    <row r="39" spans="1:16384" ht="13.5" hidden="1" customHeight="1">
      <c r="A39" s="341"/>
      <c r="B39" s="341"/>
      <c r="C39" s="200"/>
      <c r="D39" s="200"/>
      <c r="E39" s="200"/>
      <c r="F39" s="341"/>
      <c r="I39" s="341"/>
      <c r="J39" s="341"/>
      <c r="K39" s="341"/>
      <c r="L39" s="341"/>
      <c r="M39" s="341"/>
      <c r="N39" s="342"/>
      <c r="O39" s="341"/>
      <c r="P39" s="124" t="s">
        <v>126</v>
      </c>
      <c r="Q39" s="381" t="s">
        <v>110</v>
      </c>
      <c r="T39" s="119"/>
      <c r="U39" s="119"/>
      <c r="V39" s="119"/>
      <c r="W39" s="119"/>
      <c r="X39" s="119"/>
      <c r="Y39" s="119"/>
      <c r="Z39" s="119"/>
      <c r="AA39" s="119"/>
      <c r="AB39" s="119"/>
      <c r="AC39" s="119"/>
      <c r="AD39" s="119"/>
      <c r="AE39" s="119"/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  <c r="AT39" s="119"/>
      <c r="AU39" s="119"/>
      <c r="AV39" s="119"/>
      <c r="AW39" s="119"/>
      <c r="AX39" s="119"/>
      <c r="AY39" s="119"/>
      <c r="AZ39" s="119"/>
      <c r="BA39" s="119"/>
      <c r="BB39" s="119"/>
      <c r="BC39" s="119"/>
      <c r="BD39" s="119"/>
      <c r="BE39" s="119"/>
      <c r="BF39" s="119"/>
      <c r="BG39" s="119"/>
      <c r="BH39" s="119"/>
      <c r="BI39" s="119"/>
      <c r="BJ39" s="119"/>
      <c r="BK39" s="119"/>
      <c r="BL39" s="119"/>
      <c r="BM39" s="119"/>
      <c r="BN39" s="119"/>
      <c r="BO39" s="119"/>
      <c r="BP39" s="119"/>
      <c r="BQ39" s="119"/>
      <c r="BR39" s="119"/>
      <c r="BS39" s="119"/>
      <c r="BT39" s="119"/>
      <c r="BU39" s="119"/>
      <c r="BV39" s="119"/>
      <c r="BW39" s="119"/>
      <c r="BX39" s="119"/>
      <c r="BY39" s="119"/>
      <c r="BZ39" s="119"/>
      <c r="CA39" s="119"/>
      <c r="CB39" s="119"/>
      <c r="CC39" s="119"/>
      <c r="CD39" s="119"/>
      <c r="CE39" s="119"/>
      <c r="CF39" s="119"/>
      <c r="CG39" s="119"/>
      <c r="CH39" s="119"/>
      <c r="CI39" s="119"/>
      <c r="CJ39" s="119"/>
      <c r="CK39" s="119"/>
      <c r="CL39" s="119"/>
      <c r="CM39" s="119"/>
      <c r="CN39" s="119"/>
      <c r="CO39" s="119"/>
      <c r="CP39" s="119"/>
      <c r="CQ39" s="119"/>
      <c r="CR39" s="119"/>
      <c r="CS39" s="119"/>
      <c r="CT39" s="119"/>
      <c r="CU39" s="119"/>
      <c r="CV39" s="119"/>
      <c r="CW39" s="119"/>
      <c r="CX39" s="119"/>
      <c r="CY39" s="119"/>
      <c r="CZ39" s="119"/>
      <c r="DA39" s="119"/>
      <c r="DB39" s="119"/>
      <c r="DC39" s="119"/>
      <c r="DD39" s="119"/>
      <c r="DE39" s="119"/>
      <c r="DF39" s="119"/>
      <c r="DG39" s="119"/>
      <c r="DH39" s="119"/>
      <c r="DI39" s="119"/>
      <c r="DJ39" s="119"/>
      <c r="DK39" s="119"/>
      <c r="DL39" s="119"/>
      <c r="DM39" s="119"/>
      <c r="DN39" s="119"/>
      <c r="DO39" s="119"/>
      <c r="DP39" s="119"/>
      <c r="DQ39" s="119"/>
      <c r="DR39" s="119"/>
      <c r="DS39" s="119"/>
      <c r="DT39" s="119"/>
      <c r="DU39" s="119"/>
      <c r="DV39" s="119"/>
      <c r="DW39" s="119"/>
      <c r="DX39" s="119"/>
      <c r="DY39" s="119"/>
      <c r="DZ39" s="119"/>
      <c r="EA39" s="119"/>
      <c r="EB39" s="119"/>
      <c r="EC39" s="119"/>
      <c r="ED39" s="119"/>
      <c r="EE39" s="119"/>
      <c r="EF39" s="119"/>
      <c r="EG39" s="119"/>
      <c r="EH39" s="119"/>
      <c r="EI39" s="119"/>
      <c r="EJ39" s="119"/>
      <c r="EK39" s="119"/>
      <c r="EL39" s="119"/>
      <c r="EM39" s="119"/>
      <c r="EN39" s="119"/>
      <c r="EO39" s="119"/>
      <c r="EP39" s="119"/>
      <c r="EQ39" s="119"/>
      <c r="ER39" s="119"/>
      <c r="ES39" s="119"/>
      <c r="ET39" s="119"/>
      <c r="EU39" s="119"/>
      <c r="EV39" s="119"/>
      <c r="EW39" s="119"/>
      <c r="EX39" s="119"/>
      <c r="EY39" s="119"/>
      <c r="EZ39" s="119"/>
      <c r="FA39" s="119"/>
      <c r="FB39" s="119"/>
      <c r="FC39" s="119"/>
      <c r="FD39" s="119"/>
      <c r="FE39" s="119"/>
      <c r="FF39" s="119"/>
      <c r="FG39" s="119"/>
      <c r="FH39" s="119"/>
      <c r="FI39" s="119"/>
      <c r="FJ39" s="119"/>
      <c r="FK39" s="119"/>
      <c r="FL39" s="119"/>
      <c r="FM39" s="119"/>
      <c r="FN39" s="119"/>
      <c r="FO39" s="119"/>
      <c r="FP39" s="119"/>
      <c r="FQ39" s="119"/>
      <c r="FR39" s="119"/>
      <c r="FS39" s="119"/>
      <c r="FT39" s="119"/>
      <c r="FU39" s="119"/>
      <c r="FV39" s="119"/>
      <c r="FW39" s="119"/>
      <c r="FX39" s="119"/>
      <c r="FY39" s="119"/>
      <c r="FZ39" s="119"/>
      <c r="GA39" s="119"/>
      <c r="GB39" s="119"/>
      <c r="GC39" s="119"/>
      <c r="GD39" s="119"/>
      <c r="GE39" s="119"/>
      <c r="GF39" s="119"/>
      <c r="GG39" s="119"/>
      <c r="GH39" s="119"/>
      <c r="GI39" s="119"/>
      <c r="GJ39" s="119"/>
      <c r="GK39" s="119"/>
      <c r="GL39" s="119"/>
      <c r="GM39" s="119"/>
      <c r="GN39" s="119"/>
      <c r="GO39" s="119"/>
      <c r="GP39" s="119"/>
      <c r="GQ39" s="119"/>
      <c r="GR39" s="119"/>
      <c r="GS39" s="119"/>
      <c r="GT39" s="119"/>
      <c r="GU39" s="119"/>
      <c r="GV39" s="119"/>
      <c r="GW39" s="119"/>
      <c r="GX39" s="119"/>
      <c r="GY39" s="119"/>
      <c r="GZ39" s="119"/>
      <c r="HA39" s="119"/>
      <c r="HB39" s="119"/>
      <c r="HC39" s="119"/>
      <c r="HD39" s="119"/>
      <c r="HE39" s="119"/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  <c r="HW39" s="119"/>
      <c r="HX39" s="119"/>
      <c r="HY39" s="119"/>
      <c r="HZ39" s="119"/>
      <c r="IA39" s="119"/>
      <c r="IB39" s="119"/>
      <c r="IC39" s="119"/>
      <c r="ID39" s="119"/>
      <c r="IE39" s="119"/>
      <c r="IF39" s="119"/>
      <c r="IG39" s="119"/>
      <c r="IH39" s="119"/>
      <c r="II39" s="119"/>
      <c r="IJ39" s="119"/>
      <c r="IK39" s="119"/>
      <c r="IL39" s="119"/>
      <c r="IM39" s="119"/>
      <c r="IN39" s="119"/>
      <c r="IO39" s="119"/>
      <c r="IP39" s="119"/>
      <c r="IQ39" s="119"/>
      <c r="IR39" s="119"/>
      <c r="IS39" s="119"/>
      <c r="IT39" s="119"/>
      <c r="IU39" s="119"/>
      <c r="IV39" s="119"/>
      <c r="IW39" s="119"/>
      <c r="IX39" s="119"/>
      <c r="IY39" s="119"/>
      <c r="IZ39" s="119"/>
      <c r="JA39" s="119"/>
      <c r="JB39" s="119"/>
      <c r="JC39" s="119"/>
      <c r="JD39" s="119"/>
      <c r="JE39" s="119"/>
      <c r="JF39" s="119"/>
      <c r="JG39" s="119"/>
      <c r="JH39" s="119"/>
      <c r="JI39" s="119"/>
      <c r="JJ39" s="119"/>
      <c r="JK39" s="119"/>
      <c r="JL39" s="119"/>
      <c r="JM39" s="119"/>
      <c r="JN39" s="119"/>
      <c r="JO39" s="119"/>
      <c r="JP39" s="119"/>
      <c r="JQ39" s="119"/>
      <c r="JR39" s="119"/>
      <c r="JS39" s="119"/>
      <c r="JT39" s="119"/>
      <c r="JU39" s="119"/>
      <c r="JV39" s="119"/>
      <c r="JW39" s="119"/>
      <c r="JX39" s="119"/>
      <c r="JY39" s="119"/>
      <c r="JZ39" s="119"/>
      <c r="KA39" s="119"/>
      <c r="KB39" s="119"/>
      <c r="KC39" s="119"/>
      <c r="KD39" s="119"/>
      <c r="KE39" s="119"/>
      <c r="KF39" s="119"/>
      <c r="KG39" s="119"/>
      <c r="KH39" s="119"/>
      <c r="KI39" s="119"/>
      <c r="KJ39" s="119"/>
      <c r="KK39" s="119"/>
      <c r="KL39" s="119"/>
      <c r="KM39" s="119"/>
      <c r="KN39" s="119"/>
      <c r="KO39" s="119"/>
      <c r="KP39" s="119"/>
      <c r="KQ39" s="119"/>
      <c r="KR39" s="119"/>
      <c r="KS39" s="119"/>
      <c r="KT39" s="119"/>
      <c r="KU39" s="119"/>
      <c r="KV39" s="119"/>
      <c r="KW39" s="119"/>
      <c r="KX39" s="119"/>
      <c r="KY39" s="119"/>
      <c r="KZ39" s="119"/>
      <c r="LA39" s="119"/>
      <c r="LB39" s="119"/>
      <c r="LC39" s="119"/>
      <c r="LD39" s="119"/>
      <c r="LE39" s="119"/>
      <c r="LF39" s="119"/>
      <c r="LG39" s="119"/>
      <c r="LH39" s="119"/>
      <c r="LI39" s="119"/>
      <c r="LJ39" s="119"/>
      <c r="LK39" s="119"/>
      <c r="LL39" s="119"/>
      <c r="LM39" s="119"/>
      <c r="LN39" s="119"/>
      <c r="LO39" s="119"/>
      <c r="LP39" s="119"/>
      <c r="LQ39" s="119"/>
      <c r="LR39" s="119"/>
      <c r="LS39" s="119"/>
      <c r="LT39" s="119"/>
      <c r="LU39" s="119"/>
      <c r="LV39" s="119"/>
      <c r="LW39" s="119"/>
      <c r="LX39" s="119"/>
      <c r="LY39" s="119"/>
      <c r="LZ39" s="119"/>
      <c r="MA39" s="119"/>
      <c r="MB39" s="119"/>
      <c r="MC39" s="119"/>
      <c r="MD39" s="119"/>
      <c r="ME39" s="119"/>
      <c r="MF39" s="119"/>
      <c r="MG39" s="119"/>
      <c r="MH39" s="119"/>
      <c r="MI39" s="119"/>
      <c r="MJ39" s="119"/>
      <c r="MK39" s="119"/>
      <c r="ML39" s="119"/>
      <c r="MM39" s="119"/>
      <c r="MN39" s="119"/>
      <c r="MO39" s="119"/>
      <c r="MP39" s="119"/>
      <c r="MQ39" s="119"/>
      <c r="MR39" s="119"/>
      <c r="MS39" s="119"/>
      <c r="MT39" s="119"/>
      <c r="MU39" s="119"/>
      <c r="MV39" s="119"/>
      <c r="MW39" s="119"/>
      <c r="MX39" s="119"/>
      <c r="MY39" s="119"/>
      <c r="MZ39" s="119"/>
      <c r="NA39" s="119"/>
      <c r="NB39" s="119"/>
      <c r="NC39" s="119"/>
      <c r="ND39" s="119"/>
      <c r="NE39" s="119"/>
      <c r="NF39" s="119"/>
      <c r="NG39" s="119"/>
      <c r="NH39" s="119"/>
      <c r="NI39" s="119"/>
      <c r="NJ39" s="119"/>
      <c r="NK39" s="119"/>
      <c r="NL39" s="119"/>
      <c r="NM39" s="119"/>
      <c r="NN39" s="119"/>
      <c r="NO39" s="119"/>
      <c r="NP39" s="119"/>
      <c r="NQ39" s="119"/>
      <c r="NR39" s="119"/>
      <c r="NS39" s="119"/>
      <c r="NT39" s="119"/>
      <c r="NU39" s="119"/>
      <c r="NV39" s="119"/>
      <c r="NW39" s="119"/>
      <c r="NX39" s="119"/>
      <c r="NY39" s="119"/>
      <c r="NZ39" s="119"/>
      <c r="OA39" s="119"/>
      <c r="OB39" s="119"/>
      <c r="OC39" s="119"/>
      <c r="OD39" s="119"/>
      <c r="OE39" s="119"/>
      <c r="OF39" s="119"/>
      <c r="OG39" s="119"/>
      <c r="OH39" s="119"/>
      <c r="OI39" s="119"/>
      <c r="OJ39" s="119"/>
      <c r="OK39" s="119"/>
      <c r="OL39" s="119"/>
      <c r="OM39" s="119"/>
      <c r="ON39" s="119"/>
      <c r="OO39" s="119"/>
      <c r="OP39" s="119"/>
      <c r="OQ39" s="119"/>
      <c r="OR39" s="119"/>
      <c r="OS39" s="119"/>
      <c r="OT39" s="119"/>
      <c r="OU39" s="119"/>
      <c r="OV39" s="119"/>
      <c r="OW39" s="119"/>
      <c r="OX39" s="119"/>
      <c r="OY39" s="119"/>
      <c r="OZ39" s="119"/>
      <c r="PA39" s="119"/>
      <c r="PB39" s="119"/>
      <c r="PC39" s="119"/>
      <c r="PD39" s="119"/>
      <c r="PE39" s="119"/>
      <c r="PF39" s="119"/>
      <c r="PG39" s="119"/>
      <c r="PH39" s="119"/>
      <c r="PI39" s="119"/>
      <c r="PJ39" s="119"/>
      <c r="PK39" s="119"/>
      <c r="PL39" s="119"/>
      <c r="PM39" s="119"/>
      <c r="PN39" s="119"/>
      <c r="PO39" s="119"/>
      <c r="PP39" s="119"/>
      <c r="PQ39" s="119"/>
      <c r="PR39" s="119"/>
      <c r="PS39" s="119"/>
      <c r="PT39" s="119"/>
      <c r="PU39" s="119"/>
      <c r="PV39" s="119"/>
      <c r="PW39" s="119"/>
      <c r="PX39" s="119"/>
      <c r="PY39" s="119"/>
      <c r="PZ39" s="119"/>
      <c r="QA39" s="119"/>
      <c r="QB39" s="119"/>
      <c r="QC39" s="119"/>
      <c r="QD39" s="119"/>
      <c r="QE39" s="119"/>
      <c r="QF39" s="119"/>
      <c r="QG39" s="119"/>
      <c r="QH39" s="119"/>
      <c r="QI39" s="119"/>
      <c r="QJ39" s="119"/>
      <c r="QK39" s="119"/>
      <c r="QL39" s="119"/>
      <c r="QM39" s="119"/>
      <c r="QN39" s="119"/>
      <c r="QO39" s="119"/>
      <c r="QP39" s="119"/>
      <c r="QQ39" s="119"/>
      <c r="QR39" s="119"/>
      <c r="QS39" s="119"/>
      <c r="QT39" s="119"/>
      <c r="QU39" s="119"/>
      <c r="QV39" s="119"/>
      <c r="QW39" s="119"/>
      <c r="QX39" s="119"/>
      <c r="QY39" s="119"/>
      <c r="QZ39" s="119"/>
      <c r="RA39" s="119"/>
      <c r="RB39" s="119"/>
      <c r="RC39" s="119"/>
      <c r="RD39" s="119"/>
      <c r="RE39" s="119"/>
      <c r="RF39" s="119"/>
      <c r="RG39" s="119"/>
      <c r="RH39" s="119"/>
      <c r="RI39" s="119"/>
      <c r="RJ39" s="119"/>
      <c r="RK39" s="119"/>
      <c r="RL39" s="119"/>
      <c r="RM39" s="119"/>
      <c r="RN39" s="119"/>
      <c r="RO39" s="119"/>
      <c r="RP39" s="119"/>
      <c r="RQ39" s="119"/>
      <c r="RR39" s="119"/>
      <c r="RS39" s="119"/>
      <c r="RT39" s="119"/>
      <c r="RU39" s="119"/>
      <c r="RV39" s="119"/>
      <c r="RW39" s="119"/>
      <c r="RX39" s="119"/>
      <c r="RY39" s="119"/>
      <c r="RZ39" s="119"/>
      <c r="SA39" s="119"/>
      <c r="SB39" s="119"/>
      <c r="SC39" s="119"/>
      <c r="SD39" s="119"/>
      <c r="SE39" s="119"/>
      <c r="SF39" s="119"/>
      <c r="SG39" s="119"/>
      <c r="SH39" s="119"/>
      <c r="SI39" s="119"/>
      <c r="SJ39" s="119"/>
      <c r="SK39" s="119"/>
      <c r="SL39" s="119"/>
      <c r="SM39" s="119"/>
      <c r="SN39" s="119"/>
      <c r="SO39" s="119"/>
      <c r="SP39" s="119"/>
      <c r="SQ39" s="119"/>
      <c r="SR39" s="119"/>
      <c r="SS39" s="119"/>
      <c r="ST39" s="119"/>
      <c r="SU39" s="119"/>
      <c r="SV39" s="119"/>
      <c r="SW39" s="119"/>
      <c r="SX39" s="119"/>
      <c r="SY39" s="119"/>
      <c r="SZ39" s="119"/>
      <c r="TA39" s="119"/>
      <c r="TB39" s="119"/>
      <c r="TC39" s="119"/>
      <c r="TD39" s="119"/>
      <c r="TE39" s="119"/>
      <c r="TF39" s="119"/>
      <c r="TG39" s="119"/>
      <c r="TH39" s="119"/>
      <c r="TI39" s="119"/>
      <c r="TJ39" s="119"/>
      <c r="TK39" s="119"/>
      <c r="TL39" s="119"/>
      <c r="TM39" s="119"/>
      <c r="TN39" s="119"/>
      <c r="TO39" s="119"/>
      <c r="TP39" s="119"/>
      <c r="TQ39" s="119"/>
      <c r="TR39" s="119"/>
      <c r="TS39" s="119"/>
      <c r="TT39" s="119"/>
      <c r="TU39" s="119"/>
      <c r="TV39" s="119"/>
      <c r="TW39" s="119"/>
      <c r="TX39" s="119"/>
      <c r="TY39" s="119"/>
      <c r="TZ39" s="119"/>
      <c r="UA39" s="119"/>
      <c r="UB39" s="119"/>
      <c r="UC39" s="119"/>
      <c r="UD39" s="119"/>
      <c r="UE39" s="119"/>
      <c r="UF39" s="119"/>
      <c r="UG39" s="119"/>
      <c r="UH39" s="119"/>
      <c r="UI39" s="119"/>
      <c r="UJ39" s="119"/>
      <c r="UK39" s="119"/>
      <c r="UL39" s="119"/>
      <c r="UM39" s="119"/>
      <c r="UN39" s="119"/>
      <c r="UO39" s="119"/>
      <c r="UP39" s="119"/>
      <c r="UQ39" s="119"/>
      <c r="UR39" s="119"/>
      <c r="US39" s="119"/>
      <c r="UT39" s="119"/>
      <c r="UU39" s="119"/>
      <c r="UV39" s="119"/>
      <c r="UW39" s="119"/>
      <c r="UX39" s="119"/>
      <c r="UY39" s="119"/>
      <c r="UZ39" s="119"/>
      <c r="VA39" s="119"/>
      <c r="VB39" s="119"/>
      <c r="VC39" s="119"/>
      <c r="VD39" s="119"/>
      <c r="VE39" s="119"/>
      <c r="VF39" s="119"/>
      <c r="VG39" s="119"/>
      <c r="VH39" s="119"/>
      <c r="VI39" s="119"/>
      <c r="VJ39" s="119"/>
      <c r="VK39" s="119"/>
      <c r="VL39" s="119"/>
      <c r="VM39" s="119"/>
      <c r="VN39" s="119"/>
      <c r="VO39" s="119"/>
      <c r="VP39" s="119"/>
      <c r="VQ39" s="119"/>
      <c r="VR39" s="119"/>
      <c r="VS39" s="119"/>
      <c r="VT39" s="119"/>
      <c r="VU39" s="119"/>
      <c r="VV39" s="119"/>
      <c r="VW39" s="119"/>
      <c r="VX39" s="119"/>
      <c r="VY39" s="119"/>
      <c r="VZ39" s="119"/>
      <c r="WA39" s="119"/>
      <c r="WB39" s="119"/>
      <c r="WC39" s="119"/>
      <c r="WD39" s="119"/>
      <c r="WE39" s="119"/>
      <c r="WF39" s="119"/>
      <c r="WG39" s="119"/>
      <c r="WH39" s="119"/>
      <c r="WI39" s="119"/>
      <c r="WJ39" s="119"/>
      <c r="WK39" s="119"/>
      <c r="WL39" s="119"/>
      <c r="WM39" s="119"/>
      <c r="WN39" s="119"/>
      <c r="WO39" s="119"/>
      <c r="WP39" s="119"/>
      <c r="WQ39" s="119"/>
      <c r="WR39" s="119"/>
      <c r="WS39" s="119"/>
      <c r="WT39" s="119"/>
      <c r="WU39" s="119"/>
      <c r="WV39" s="119"/>
      <c r="WW39" s="119"/>
      <c r="WX39" s="119"/>
      <c r="WY39" s="119"/>
      <c r="WZ39" s="119"/>
      <c r="XA39" s="119"/>
      <c r="XB39" s="119"/>
      <c r="XC39" s="119"/>
      <c r="XD39" s="119"/>
      <c r="XE39" s="119"/>
      <c r="XF39" s="119"/>
      <c r="XG39" s="119"/>
      <c r="XH39" s="119"/>
      <c r="XI39" s="119"/>
      <c r="XJ39" s="119"/>
      <c r="XK39" s="119"/>
      <c r="XL39" s="119"/>
      <c r="XM39" s="119"/>
      <c r="XN39" s="119"/>
      <c r="XO39" s="119"/>
      <c r="XP39" s="119"/>
      <c r="XQ39" s="119"/>
      <c r="XR39" s="119"/>
      <c r="XS39" s="119"/>
      <c r="XT39" s="119"/>
      <c r="XU39" s="119"/>
      <c r="XV39" s="119"/>
      <c r="XW39" s="119"/>
      <c r="XX39" s="119"/>
      <c r="XY39" s="119"/>
      <c r="XZ39" s="119"/>
      <c r="YA39" s="119"/>
      <c r="YB39" s="119"/>
      <c r="YC39" s="119"/>
      <c r="YD39" s="119"/>
      <c r="YE39" s="119"/>
      <c r="YF39" s="119"/>
      <c r="YG39" s="119"/>
      <c r="YH39" s="119"/>
      <c r="YI39" s="119"/>
      <c r="YJ39" s="119"/>
      <c r="YK39" s="119"/>
      <c r="YL39" s="119"/>
      <c r="YM39" s="119"/>
      <c r="YN39" s="119"/>
      <c r="YO39" s="119"/>
      <c r="YP39" s="119"/>
      <c r="YQ39" s="119"/>
      <c r="YR39" s="119"/>
      <c r="YS39" s="119"/>
      <c r="YT39" s="119"/>
      <c r="YU39" s="119"/>
      <c r="YV39" s="119"/>
      <c r="YW39" s="119"/>
      <c r="YX39" s="119"/>
      <c r="YY39" s="119"/>
      <c r="YZ39" s="119"/>
      <c r="ZA39" s="119"/>
      <c r="ZB39" s="119"/>
      <c r="ZC39" s="119"/>
      <c r="ZD39" s="119"/>
      <c r="ZE39" s="119"/>
      <c r="ZF39" s="119"/>
      <c r="ZG39" s="119"/>
      <c r="ZH39" s="119"/>
      <c r="ZI39" s="119"/>
      <c r="ZJ39" s="119"/>
      <c r="ZK39" s="119"/>
      <c r="ZL39" s="119"/>
      <c r="ZM39" s="119"/>
      <c r="ZN39" s="119"/>
      <c r="ZO39" s="119"/>
      <c r="ZP39" s="119"/>
      <c r="ZQ39" s="119"/>
      <c r="ZR39" s="119"/>
      <c r="ZS39" s="119"/>
      <c r="ZT39" s="119"/>
      <c r="ZU39" s="119"/>
      <c r="ZV39" s="119"/>
      <c r="ZW39" s="119"/>
      <c r="ZX39" s="119"/>
      <c r="ZY39" s="119"/>
      <c r="ZZ39" s="119"/>
      <c r="AAA39" s="119"/>
      <c r="AAB39" s="119"/>
      <c r="AAC39" s="119"/>
      <c r="AAD39" s="119"/>
      <c r="AAE39" s="119"/>
      <c r="AAF39" s="119"/>
      <c r="AAG39" s="119"/>
      <c r="AAH39" s="119"/>
      <c r="AAI39" s="119"/>
      <c r="AAJ39" s="119"/>
      <c r="AAK39" s="119"/>
      <c r="AAL39" s="119"/>
      <c r="AAM39" s="119"/>
      <c r="AAN39" s="119"/>
      <c r="AAO39" s="119"/>
      <c r="AAP39" s="119"/>
      <c r="AAQ39" s="119"/>
      <c r="AAR39" s="119"/>
      <c r="AAS39" s="119"/>
      <c r="AAT39" s="119"/>
      <c r="AAU39" s="119"/>
      <c r="AAV39" s="119"/>
      <c r="AAW39" s="119"/>
      <c r="AAX39" s="119"/>
      <c r="AAY39" s="119"/>
      <c r="AAZ39" s="119"/>
      <c r="ABA39" s="119"/>
      <c r="ABB39" s="119"/>
      <c r="ABC39" s="119"/>
      <c r="ABD39" s="119"/>
      <c r="ABE39" s="119"/>
      <c r="ABF39" s="119"/>
      <c r="ABG39" s="119"/>
      <c r="ABH39" s="119"/>
      <c r="ABI39" s="119"/>
      <c r="ABJ39" s="119"/>
      <c r="ABK39" s="119"/>
      <c r="ABL39" s="119"/>
      <c r="ABM39" s="119"/>
      <c r="ABN39" s="119"/>
      <c r="ABO39" s="119"/>
      <c r="ABP39" s="119"/>
      <c r="ABQ39" s="119"/>
      <c r="ABR39" s="119"/>
      <c r="ABS39" s="119"/>
      <c r="ABT39" s="119"/>
      <c r="ABU39" s="119"/>
      <c r="ABV39" s="119"/>
      <c r="ABW39" s="119"/>
      <c r="ABX39" s="119"/>
      <c r="ABY39" s="119"/>
      <c r="ABZ39" s="119"/>
      <c r="ACA39" s="119"/>
      <c r="ACB39" s="119"/>
      <c r="ACC39" s="119"/>
      <c r="ACD39" s="119"/>
      <c r="ACE39" s="119"/>
      <c r="ACF39" s="119"/>
      <c r="ACG39" s="119"/>
      <c r="ACH39" s="119"/>
      <c r="ACI39" s="119"/>
      <c r="ACJ39" s="119"/>
      <c r="ACK39" s="119"/>
      <c r="ACL39" s="119"/>
      <c r="ACM39" s="119"/>
      <c r="ACN39" s="119"/>
      <c r="ACO39" s="119"/>
      <c r="ACP39" s="119"/>
      <c r="ACQ39" s="119"/>
      <c r="ACR39" s="119"/>
      <c r="ACS39" s="119"/>
      <c r="ACT39" s="119"/>
      <c r="ACU39" s="119"/>
      <c r="ACV39" s="119"/>
      <c r="ACW39" s="119"/>
      <c r="ACX39" s="119"/>
      <c r="ACY39" s="119"/>
      <c r="ACZ39" s="119"/>
      <c r="ADA39" s="119"/>
      <c r="ADB39" s="119"/>
      <c r="ADC39" s="119"/>
      <c r="ADD39" s="119"/>
      <c r="ADE39" s="119"/>
      <c r="ADF39" s="119"/>
      <c r="ADG39" s="119"/>
      <c r="ADH39" s="119"/>
      <c r="ADI39" s="119"/>
      <c r="ADJ39" s="119"/>
      <c r="ADK39" s="119"/>
      <c r="ADL39" s="119"/>
      <c r="ADM39" s="119"/>
      <c r="ADN39" s="119"/>
      <c r="ADO39" s="119"/>
      <c r="ADP39" s="119"/>
      <c r="ADQ39" s="119"/>
      <c r="ADR39" s="119"/>
      <c r="ADS39" s="119"/>
      <c r="ADT39" s="119"/>
      <c r="ADU39" s="119"/>
      <c r="ADV39" s="119"/>
      <c r="ADW39" s="119"/>
      <c r="ADX39" s="119"/>
      <c r="ADY39" s="119"/>
      <c r="ADZ39" s="119"/>
      <c r="AEA39" s="119"/>
      <c r="AEB39" s="119"/>
      <c r="AEC39" s="119"/>
      <c r="AED39" s="119"/>
      <c r="AEE39" s="119"/>
      <c r="AEF39" s="119"/>
      <c r="AEG39" s="119"/>
      <c r="AEH39" s="119"/>
      <c r="AEI39" s="119"/>
      <c r="AEJ39" s="119"/>
      <c r="AEK39" s="119"/>
      <c r="AEL39" s="119"/>
      <c r="AEM39" s="119"/>
      <c r="AEN39" s="119"/>
      <c r="AEO39" s="119"/>
      <c r="AEP39" s="119"/>
      <c r="AEQ39" s="119"/>
      <c r="AER39" s="119"/>
      <c r="AES39" s="119"/>
      <c r="AET39" s="119"/>
      <c r="AEU39" s="119"/>
      <c r="AEV39" s="119"/>
      <c r="AEW39" s="119"/>
      <c r="AEX39" s="119"/>
      <c r="AEY39" s="119"/>
      <c r="AEZ39" s="119"/>
      <c r="AFA39" s="119"/>
      <c r="AFB39" s="119"/>
      <c r="AFC39" s="119"/>
      <c r="AFD39" s="119"/>
      <c r="AFE39" s="119"/>
      <c r="AFF39" s="119"/>
      <c r="AFG39" s="119"/>
      <c r="AFH39" s="119"/>
      <c r="AFI39" s="119"/>
      <c r="AFJ39" s="119"/>
      <c r="AFK39" s="119"/>
      <c r="AFL39" s="119"/>
      <c r="AFM39" s="119"/>
      <c r="AFN39" s="119"/>
      <c r="AFO39" s="119"/>
      <c r="AFP39" s="119"/>
      <c r="AFQ39" s="119"/>
      <c r="AFR39" s="119"/>
      <c r="AFS39" s="119"/>
      <c r="AFT39" s="119"/>
      <c r="AFU39" s="119"/>
      <c r="AFV39" s="119"/>
      <c r="AFW39" s="119"/>
      <c r="AFX39" s="119"/>
      <c r="AFY39" s="119"/>
      <c r="AFZ39" s="119"/>
      <c r="AGA39" s="119"/>
      <c r="AGB39" s="119"/>
      <c r="AGC39" s="119"/>
      <c r="AGD39" s="119"/>
      <c r="AGE39" s="119"/>
      <c r="AGF39" s="119"/>
      <c r="AGG39" s="119"/>
      <c r="AGH39" s="119"/>
      <c r="AGI39" s="119"/>
      <c r="AGJ39" s="119"/>
      <c r="AGK39" s="119"/>
      <c r="AGL39" s="119"/>
      <c r="AGM39" s="119"/>
      <c r="AGN39" s="119"/>
      <c r="AGO39" s="119"/>
      <c r="AGP39" s="119"/>
      <c r="AGQ39" s="119"/>
      <c r="AGR39" s="119"/>
      <c r="AGS39" s="119"/>
      <c r="AGT39" s="119"/>
      <c r="AGU39" s="119"/>
      <c r="AGV39" s="119"/>
      <c r="AGW39" s="119"/>
      <c r="AGX39" s="119"/>
      <c r="AGY39" s="119"/>
      <c r="AGZ39" s="119"/>
      <c r="AHA39" s="119"/>
      <c r="AHB39" s="119"/>
      <c r="AHC39" s="119"/>
      <c r="AHD39" s="119"/>
      <c r="AHE39" s="119"/>
      <c r="AHF39" s="119"/>
      <c r="AHG39" s="119"/>
      <c r="AHH39" s="119"/>
      <c r="AHI39" s="119"/>
      <c r="AHJ39" s="119"/>
      <c r="AHK39" s="119"/>
      <c r="AHL39" s="119"/>
      <c r="AHM39" s="119"/>
      <c r="AHN39" s="119"/>
      <c r="AHO39" s="119"/>
      <c r="AHP39" s="119"/>
      <c r="AHQ39" s="119"/>
      <c r="AHR39" s="119"/>
      <c r="AHS39" s="119"/>
      <c r="AHT39" s="119"/>
      <c r="AHU39" s="119"/>
      <c r="AHV39" s="119"/>
      <c r="AHW39" s="119"/>
      <c r="AHX39" s="119"/>
      <c r="AHY39" s="119"/>
      <c r="AHZ39" s="119"/>
      <c r="AIA39" s="119"/>
      <c r="AIB39" s="119"/>
      <c r="AIC39" s="119"/>
      <c r="AID39" s="119"/>
      <c r="AIE39" s="119"/>
      <c r="AIF39" s="119"/>
      <c r="AIG39" s="119"/>
      <c r="AIH39" s="119"/>
      <c r="AII39" s="119"/>
      <c r="AIJ39" s="119"/>
      <c r="AIK39" s="119"/>
      <c r="AIL39" s="119"/>
      <c r="AIM39" s="119"/>
      <c r="AIN39" s="119"/>
      <c r="AIO39" s="119"/>
      <c r="AIP39" s="119"/>
      <c r="AIQ39" s="119"/>
      <c r="AIR39" s="119"/>
      <c r="AIS39" s="119"/>
      <c r="AIT39" s="119"/>
      <c r="AIU39" s="119"/>
      <c r="AIV39" s="119"/>
      <c r="AIW39" s="119"/>
      <c r="AIX39" s="119"/>
      <c r="AIY39" s="119"/>
      <c r="AIZ39" s="119"/>
      <c r="AJA39" s="119"/>
      <c r="AJB39" s="119"/>
      <c r="AJC39" s="119"/>
      <c r="AJD39" s="119"/>
      <c r="AJE39" s="119"/>
      <c r="AJF39" s="119"/>
      <c r="AJG39" s="119"/>
      <c r="AJH39" s="119"/>
      <c r="AJI39" s="119"/>
      <c r="AJJ39" s="119"/>
      <c r="AJK39" s="119"/>
      <c r="AJL39" s="119"/>
      <c r="AJM39" s="119"/>
      <c r="AJN39" s="119"/>
      <c r="AJO39" s="119"/>
      <c r="AJP39" s="119"/>
      <c r="AJQ39" s="119"/>
      <c r="AJR39" s="119"/>
      <c r="AJS39" s="119"/>
      <c r="AJT39" s="119"/>
      <c r="AJU39" s="119"/>
      <c r="AJV39" s="119"/>
      <c r="AJW39" s="119"/>
      <c r="AJX39" s="119"/>
      <c r="AJY39" s="119"/>
      <c r="AJZ39" s="119"/>
      <c r="AKA39" s="119"/>
      <c r="AKB39" s="119"/>
      <c r="AKC39" s="119"/>
      <c r="AKD39" s="119"/>
      <c r="AKE39" s="119"/>
      <c r="AKF39" s="119"/>
      <c r="AKG39" s="119"/>
      <c r="AKH39" s="119"/>
      <c r="AKI39" s="119"/>
      <c r="AKJ39" s="119"/>
      <c r="AKK39" s="119"/>
      <c r="AKL39" s="119"/>
      <c r="AKM39" s="119"/>
      <c r="AKN39" s="119"/>
      <c r="AKO39" s="119"/>
      <c r="AKP39" s="119"/>
      <c r="AKQ39" s="119"/>
      <c r="AKR39" s="119"/>
      <c r="AKS39" s="119"/>
      <c r="AKT39" s="119"/>
      <c r="AKU39" s="119"/>
      <c r="AKV39" s="119"/>
      <c r="AKW39" s="119"/>
      <c r="AKX39" s="119"/>
      <c r="AKY39" s="119"/>
      <c r="AKZ39" s="119"/>
      <c r="ALA39" s="119"/>
      <c r="ALB39" s="119"/>
      <c r="ALC39" s="119"/>
      <c r="ALD39" s="119"/>
      <c r="ALE39" s="119"/>
      <c r="ALF39" s="119"/>
      <c r="ALG39" s="119"/>
      <c r="ALH39" s="119"/>
      <c r="ALI39" s="119"/>
      <c r="ALJ39" s="119"/>
      <c r="ALK39" s="119"/>
      <c r="ALL39" s="119"/>
      <c r="ALM39" s="119"/>
      <c r="ALN39" s="119"/>
      <c r="ALO39" s="119"/>
      <c r="ALP39" s="119"/>
      <c r="ALQ39" s="119"/>
      <c r="ALR39" s="119"/>
      <c r="ALS39" s="119"/>
      <c r="ALT39" s="119"/>
      <c r="ALU39" s="119"/>
      <c r="ALV39" s="119"/>
      <c r="ALW39" s="119"/>
      <c r="ALX39" s="119"/>
      <c r="ALY39" s="119"/>
      <c r="ALZ39" s="119"/>
      <c r="AMA39" s="119"/>
      <c r="AMB39" s="119"/>
      <c r="AMC39" s="119"/>
      <c r="AMD39" s="119"/>
      <c r="AME39" s="119"/>
      <c r="AMF39" s="119"/>
      <c r="AMG39" s="119"/>
      <c r="AMH39" s="119"/>
      <c r="AMI39" s="119"/>
      <c r="AMJ39" s="119"/>
      <c r="AMK39" s="119"/>
      <c r="AML39" s="119"/>
      <c r="AMM39" s="119"/>
      <c r="AMN39" s="119"/>
      <c r="AMO39" s="119"/>
      <c r="AMP39" s="119"/>
      <c r="AMQ39" s="119"/>
      <c r="AMR39" s="119"/>
      <c r="AMS39" s="119"/>
      <c r="AMT39" s="119"/>
      <c r="AMU39" s="119"/>
      <c r="AMV39" s="119"/>
      <c r="AMW39" s="119"/>
      <c r="AMX39" s="119"/>
      <c r="AMY39" s="119"/>
      <c r="AMZ39" s="119"/>
      <c r="ANA39" s="119"/>
      <c r="ANB39" s="119"/>
      <c r="ANC39" s="119"/>
      <c r="AND39" s="119"/>
      <c r="ANE39" s="119"/>
      <c r="ANF39" s="119"/>
      <c r="ANG39" s="119"/>
      <c r="ANH39" s="119"/>
      <c r="ANI39" s="119"/>
      <c r="ANJ39" s="119"/>
      <c r="ANK39" s="119"/>
      <c r="ANL39" s="119"/>
      <c r="ANM39" s="119"/>
      <c r="ANN39" s="119"/>
      <c r="ANO39" s="119"/>
      <c r="ANP39" s="119"/>
      <c r="ANQ39" s="119"/>
      <c r="ANR39" s="119"/>
      <c r="ANS39" s="119"/>
      <c r="ANT39" s="119"/>
      <c r="ANU39" s="119"/>
      <c r="ANV39" s="119"/>
      <c r="ANW39" s="119"/>
      <c r="ANX39" s="119"/>
      <c r="ANY39" s="119"/>
      <c r="ANZ39" s="119"/>
      <c r="AOA39" s="119"/>
      <c r="AOB39" s="119"/>
      <c r="AOC39" s="119"/>
      <c r="AOD39" s="119"/>
      <c r="AOE39" s="119"/>
      <c r="AOF39" s="119"/>
      <c r="AOG39" s="119"/>
      <c r="AOH39" s="119"/>
      <c r="AOI39" s="119"/>
      <c r="AOJ39" s="119"/>
      <c r="AOK39" s="119"/>
      <c r="AOL39" s="119"/>
      <c r="AOM39" s="119"/>
      <c r="AON39" s="119"/>
      <c r="AOO39" s="119"/>
      <c r="AOP39" s="119"/>
      <c r="AOQ39" s="119"/>
      <c r="AOR39" s="119"/>
      <c r="AOS39" s="119"/>
      <c r="AOT39" s="119"/>
      <c r="AOU39" s="119"/>
      <c r="AOV39" s="119"/>
      <c r="AOW39" s="119"/>
      <c r="AOX39" s="119"/>
      <c r="AOY39" s="119"/>
      <c r="AOZ39" s="119"/>
      <c r="APA39" s="119"/>
      <c r="APB39" s="119"/>
      <c r="APC39" s="119"/>
      <c r="APD39" s="119"/>
      <c r="APE39" s="119"/>
      <c r="APF39" s="119"/>
      <c r="APG39" s="119"/>
      <c r="APH39" s="119"/>
      <c r="API39" s="119"/>
      <c r="APJ39" s="119"/>
      <c r="APK39" s="119"/>
      <c r="APL39" s="119"/>
      <c r="APM39" s="119"/>
      <c r="APN39" s="119"/>
      <c r="APO39" s="119"/>
      <c r="APP39" s="119"/>
      <c r="APQ39" s="119"/>
      <c r="APR39" s="119"/>
      <c r="APS39" s="119"/>
      <c r="APT39" s="119"/>
      <c r="APU39" s="119"/>
      <c r="APV39" s="119"/>
      <c r="APW39" s="119"/>
      <c r="APX39" s="119"/>
      <c r="APY39" s="119"/>
      <c r="APZ39" s="119"/>
      <c r="AQA39" s="119"/>
      <c r="AQB39" s="119"/>
      <c r="AQC39" s="119"/>
      <c r="AQD39" s="119"/>
      <c r="AQE39" s="119"/>
      <c r="AQF39" s="119"/>
      <c r="AQG39" s="119"/>
      <c r="AQH39" s="119"/>
      <c r="AQI39" s="119"/>
      <c r="AQJ39" s="119"/>
      <c r="AQK39" s="119"/>
      <c r="AQL39" s="119"/>
      <c r="AQM39" s="119"/>
      <c r="AQN39" s="119"/>
      <c r="AQO39" s="119"/>
      <c r="AQP39" s="119"/>
      <c r="AQQ39" s="119"/>
      <c r="AQR39" s="119"/>
      <c r="AQS39" s="119"/>
      <c r="AQT39" s="119"/>
      <c r="AQU39" s="119"/>
      <c r="AQV39" s="119"/>
      <c r="AQW39" s="119"/>
      <c r="AQX39" s="119"/>
      <c r="AQY39" s="119"/>
      <c r="AQZ39" s="119"/>
      <c r="ARA39" s="119"/>
      <c r="ARB39" s="119"/>
      <c r="ARC39" s="119"/>
      <c r="ARD39" s="119"/>
      <c r="ARE39" s="119"/>
      <c r="ARF39" s="119"/>
      <c r="ARG39" s="119"/>
      <c r="ARH39" s="119"/>
      <c r="ARI39" s="119"/>
      <c r="ARJ39" s="119"/>
      <c r="ARK39" s="119"/>
      <c r="ARL39" s="119"/>
      <c r="ARM39" s="119"/>
      <c r="ARN39" s="119"/>
      <c r="ARO39" s="119"/>
      <c r="ARP39" s="119"/>
      <c r="ARQ39" s="119"/>
      <c r="ARR39" s="119"/>
      <c r="ARS39" s="119"/>
      <c r="ART39" s="119"/>
      <c r="ARU39" s="119"/>
      <c r="ARV39" s="119"/>
      <c r="ARW39" s="119"/>
      <c r="ARX39" s="119"/>
      <c r="ARY39" s="119"/>
      <c r="ARZ39" s="119"/>
      <c r="ASA39" s="119"/>
      <c r="ASB39" s="119"/>
      <c r="ASC39" s="119"/>
      <c r="ASD39" s="119"/>
      <c r="ASE39" s="119"/>
      <c r="ASF39" s="119"/>
      <c r="ASG39" s="119"/>
      <c r="ASH39" s="119"/>
      <c r="ASI39" s="119"/>
      <c r="ASJ39" s="119"/>
      <c r="ASK39" s="119"/>
      <c r="ASL39" s="119"/>
      <c r="ASM39" s="119"/>
      <c r="ASN39" s="119"/>
      <c r="ASO39" s="119"/>
      <c r="ASP39" s="119"/>
      <c r="ASQ39" s="119"/>
      <c r="ASR39" s="119"/>
      <c r="ASS39" s="119"/>
      <c r="AST39" s="119"/>
      <c r="ASU39" s="119"/>
      <c r="ASV39" s="119"/>
      <c r="ASW39" s="119"/>
      <c r="ASX39" s="119"/>
      <c r="ASY39" s="119"/>
      <c r="ASZ39" s="119"/>
      <c r="ATA39" s="119"/>
      <c r="ATB39" s="119"/>
      <c r="ATC39" s="119"/>
      <c r="ATD39" s="119"/>
      <c r="ATE39" s="119"/>
      <c r="ATF39" s="119"/>
      <c r="ATG39" s="119"/>
      <c r="ATH39" s="119"/>
      <c r="ATI39" s="119"/>
      <c r="ATJ39" s="119"/>
      <c r="ATK39" s="119"/>
      <c r="ATL39" s="119"/>
      <c r="ATM39" s="119"/>
      <c r="ATN39" s="119"/>
      <c r="ATO39" s="119"/>
      <c r="ATP39" s="119"/>
      <c r="ATQ39" s="119"/>
      <c r="ATR39" s="119"/>
      <c r="ATS39" s="119"/>
      <c r="ATT39" s="119"/>
      <c r="ATU39" s="119"/>
      <c r="ATV39" s="119"/>
      <c r="ATW39" s="119"/>
      <c r="ATX39" s="119"/>
      <c r="ATY39" s="119"/>
      <c r="ATZ39" s="119"/>
      <c r="AUA39" s="119"/>
      <c r="AUB39" s="119"/>
      <c r="AUC39" s="119"/>
      <c r="AUD39" s="119"/>
      <c r="AUE39" s="119"/>
      <c r="AUF39" s="119"/>
      <c r="AUG39" s="119"/>
      <c r="AUH39" s="119"/>
      <c r="AUI39" s="119"/>
      <c r="AUJ39" s="119"/>
      <c r="AUK39" s="119"/>
      <c r="AUL39" s="119"/>
      <c r="AUM39" s="119"/>
      <c r="AUN39" s="119"/>
      <c r="AUO39" s="119"/>
      <c r="AUP39" s="119"/>
      <c r="AUQ39" s="119"/>
      <c r="AUR39" s="119"/>
      <c r="AUS39" s="119"/>
      <c r="AUT39" s="119"/>
      <c r="AUU39" s="119"/>
      <c r="AUV39" s="119"/>
      <c r="AUW39" s="119"/>
      <c r="AUX39" s="119"/>
      <c r="AUY39" s="119"/>
      <c r="AUZ39" s="119"/>
      <c r="AVA39" s="119"/>
      <c r="AVB39" s="119"/>
      <c r="AVC39" s="119"/>
      <c r="AVD39" s="119"/>
      <c r="AVE39" s="119"/>
      <c r="AVF39" s="119"/>
      <c r="AVG39" s="119"/>
      <c r="AVH39" s="119"/>
      <c r="AVI39" s="119"/>
      <c r="AVJ39" s="119"/>
      <c r="AVK39" s="119"/>
      <c r="AVL39" s="119"/>
      <c r="AVM39" s="119"/>
      <c r="AVN39" s="119"/>
      <c r="AVO39" s="119"/>
      <c r="AVP39" s="119"/>
      <c r="AVQ39" s="119"/>
      <c r="AVR39" s="119"/>
      <c r="AVS39" s="119"/>
      <c r="AVT39" s="119"/>
      <c r="AVU39" s="119"/>
      <c r="AVV39" s="119"/>
      <c r="AVW39" s="119"/>
      <c r="AVX39" s="119"/>
      <c r="AVY39" s="119"/>
      <c r="AVZ39" s="119"/>
      <c r="AWA39" s="119"/>
      <c r="AWB39" s="119"/>
      <c r="AWC39" s="119"/>
      <c r="AWD39" s="119"/>
      <c r="AWE39" s="119"/>
      <c r="AWF39" s="119"/>
      <c r="AWG39" s="119"/>
      <c r="AWH39" s="119"/>
      <c r="AWI39" s="119"/>
      <c r="AWJ39" s="119"/>
      <c r="AWK39" s="119"/>
      <c r="AWL39" s="119"/>
      <c r="AWM39" s="119"/>
      <c r="AWN39" s="119"/>
      <c r="AWO39" s="119"/>
      <c r="AWP39" s="119"/>
      <c r="AWQ39" s="119"/>
      <c r="AWR39" s="119"/>
      <c r="AWS39" s="119"/>
      <c r="AWT39" s="119"/>
      <c r="AWU39" s="119"/>
      <c r="AWV39" s="119"/>
      <c r="AWW39" s="119"/>
      <c r="AWX39" s="119"/>
      <c r="AWY39" s="119"/>
      <c r="AWZ39" s="119"/>
      <c r="AXA39" s="119"/>
      <c r="AXB39" s="119"/>
      <c r="AXC39" s="119"/>
      <c r="AXD39" s="119"/>
      <c r="AXE39" s="119"/>
      <c r="AXF39" s="119"/>
      <c r="AXG39" s="119"/>
      <c r="AXH39" s="119"/>
      <c r="AXI39" s="119"/>
      <c r="AXJ39" s="119"/>
      <c r="AXK39" s="119"/>
      <c r="AXL39" s="119"/>
      <c r="AXM39" s="119"/>
      <c r="AXN39" s="119"/>
      <c r="AXO39" s="119"/>
      <c r="AXP39" s="119"/>
      <c r="AXQ39" s="119"/>
      <c r="AXR39" s="119"/>
      <c r="AXS39" s="119"/>
      <c r="AXT39" s="119"/>
      <c r="AXU39" s="119"/>
      <c r="AXV39" s="119"/>
      <c r="AXW39" s="119"/>
      <c r="AXX39" s="119"/>
      <c r="AXY39" s="119"/>
      <c r="AXZ39" s="119"/>
      <c r="AYA39" s="119"/>
      <c r="AYB39" s="119"/>
      <c r="AYC39" s="119"/>
      <c r="AYD39" s="119"/>
      <c r="AYE39" s="119"/>
      <c r="AYF39" s="119"/>
      <c r="AYG39" s="119"/>
      <c r="AYH39" s="119"/>
      <c r="AYI39" s="119"/>
      <c r="AYJ39" s="119"/>
      <c r="AYK39" s="119"/>
      <c r="AYL39" s="119"/>
      <c r="AYM39" s="119"/>
      <c r="AYN39" s="119"/>
      <c r="AYO39" s="119"/>
      <c r="AYP39" s="119"/>
      <c r="AYQ39" s="119"/>
      <c r="AYR39" s="119"/>
      <c r="AYS39" s="119"/>
      <c r="AYT39" s="119"/>
      <c r="AYU39" s="119"/>
      <c r="AYV39" s="119"/>
      <c r="AYW39" s="119"/>
      <c r="AYX39" s="119"/>
      <c r="AYY39" s="119"/>
      <c r="AYZ39" s="119"/>
      <c r="AZA39" s="119"/>
      <c r="AZB39" s="119"/>
      <c r="AZC39" s="119"/>
      <c r="AZD39" s="119"/>
      <c r="AZE39" s="119"/>
      <c r="AZF39" s="119"/>
      <c r="AZG39" s="119"/>
      <c r="AZH39" s="119"/>
      <c r="AZI39" s="119"/>
      <c r="AZJ39" s="119"/>
      <c r="AZK39" s="119"/>
      <c r="AZL39" s="119"/>
      <c r="AZM39" s="119"/>
      <c r="AZN39" s="119"/>
      <c r="AZO39" s="119"/>
      <c r="AZP39" s="119"/>
      <c r="AZQ39" s="119"/>
      <c r="AZR39" s="119"/>
      <c r="AZS39" s="119"/>
      <c r="AZT39" s="119"/>
      <c r="AZU39" s="119"/>
      <c r="AZV39" s="119"/>
      <c r="AZW39" s="119"/>
      <c r="AZX39" s="119"/>
      <c r="AZY39" s="119"/>
      <c r="AZZ39" s="119"/>
      <c r="BAA39" s="119"/>
      <c r="BAB39" s="119"/>
      <c r="BAC39" s="119"/>
      <c r="BAD39" s="119"/>
      <c r="BAE39" s="119"/>
      <c r="BAF39" s="119"/>
      <c r="BAG39" s="119"/>
      <c r="BAH39" s="119"/>
      <c r="BAI39" s="119"/>
      <c r="BAJ39" s="119"/>
      <c r="BAK39" s="119"/>
      <c r="BAL39" s="119"/>
      <c r="BAM39" s="119"/>
      <c r="BAN39" s="119"/>
      <c r="BAO39" s="119"/>
      <c r="BAP39" s="119"/>
      <c r="BAQ39" s="119"/>
      <c r="BAR39" s="119"/>
      <c r="BAS39" s="119"/>
      <c r="BAT39" s="119"/>
      <c r="BAU39" s="119"/>
      <c r="BAV39" s="119"/>
      <c r="BAW39" s="119"/>
      <c r="BAX39" s="119"/>
      <c r="BAY39" s="119"/>
      <c r="BAZ39" s="119"/>
      <c r="BBA39" s="119"/>
      <c r="BBB39" s="119"/>
      <c r="BBC39" s="119"/>
      <c r="BBD39" s="119"/>
      <c r="BBE39" s="119"/>
      <c r="BBF39" s="119"/>
      <c r="BBG39" s="119"/>
      <c r="BBH39" s="119"/>
      <c r="BBI39" s="119"/>
      <c r="BBJ39" s="119"/>
      <c r="BBK39" s="119"/>
      <c r="BBL39" s="119"/>
      <c r="BBM39" s="119"/>
      <c r="BBN39" s="119"/>
      <c r="BBO39" s="119"/>
      <c r="BBP39" s="119"/>
      <c r="BBQ39" s="119"/>
      <c r="BBR39" s="119"/>
      <c r="BBS39" s="119"/>
      <c r="BBT39" s="119"/>
      <c r="BBU39" s="119"/>
      <c r="BBV39" s="119"/>
      <c r="BBW39" s="119"/>
      <c r="BBX39" s="119"/>
      <c r="BBY39" s="119"/>
      <c r="BBZ39" s="119"/>
      <c r="BCA39" s="119"/>
      <c r="BCB39" s="119"/>
      <c r="BCC39" s="119"/>
      <c r="BCD39" s="119"/>
      <c r="BCE39" s="119"/>
      <c r="BCF39" s="119"/>
      <c r="BCG39" s="119"/>
      <c r="BCH39" s="119"/>
      <c r="BCI39" s="119"/>
      <c r="BCJ39" s="119"/>
      <c r="BCK39" s="119"/>
      <c r="BCL39" s="119"/>
      <c r="BCM39" s="119"/>
      <c r="BCN39" s="119"/>
      <c r="BCO39" s="119"/>
      <c r="BCP39" s="119"/>
      <c r="BCQ39" s="119"/>
      <c r="BCR39" s="119"/>
      <c r="BCS39" s="119"/>
      <c r="BCT39" s="119"/>
      <c r="BCU39" s="119"/>
      <c r="BCV39" s="119"/>
      <c r="BCW39" s="119"/>
      <c r="BCX39" s="119"/>
      <c r="BCY39" s="119"/>
      <c r="BCZ39" s="119"/>
      <c r="BDA39" s="119"/>
      <c r="BDB39" s="119"/>
      <c r="BDC39" s="119"/>
      <c r="BDD39" s="119"/>
      <c r="BDE39" s="119"/>
      <c r="BDF39" s="119"/>
      <c r="BDG39" s="119"/>
      <c r="BDH39" s="119"/>
      <c r="BDI39" s="119"/>
      <c r="BDJ39" s="119"/>
      <c r="BDK39" s="119"/>
      <c r="BDL39" s="119"/>
      <c r="BDM39" s="119"/>
      <c r="BDN39" s="119"/>
      <c r="BDO39" s="119"/>
      <c r="BDP39" s="119"/>
      <c r="BDQ39" s="119"/>
      <c r="BDR39" s="119"/>
      <c r="BDS39" s="119"/>
      <c r="BDT39" s="119"/>
      <c r="BDU39" s="119"/>
      <c r="BDV39" s="119"/>
      <c r="BDW39" s="119"/>
      <c r="BDX39" s="119"/>
      <c r="BDY39" s="119"/>
      <c r="BDZ39" s="119"/>
      <c r="BEA39" s="119"/>
      <c r="BEB39" s="119"/>
      <c r="BEC39" s="119"/>
      <c r="BED39" s="119"/>
      <c r="BEE39" s="119"/>
      <c r="BEF39" s="119"/>
      <c r="BEG39" s="119"/>
      <c r="BEH39" s="119"/>
      <c r="BEI39" s="119"/>
      <c r="BEJ39" s="119"/>
      <c r="BEK39" s="119"/>
      <c r="BEL39" s="119"/>
      <c r="BEM39" s="119"/>
      <c r="BEN39" s="119"/>
      <c r="BEO39" s="119"/>
      <c r="BEP39" s="119"/>
      <c r="BEQ39" s="119"/>
      <c r="BER39" s="119"/>
      <c r="BES39" s="119"/>
      <c r="BET39" s="119"/>
      <c r="BEU39" s="119"/>
      <c r="BEV39" s="119"/>
      <c r="BEW39" s="119"/>
      <c r="BEX39" s="119"/>
      <c r="BEY39" s="119"/>
      <c r="BEZ39" s="119"/>
      <c r="BFA39" s="119"/>
      <c r="BFB39" s="119"/>
      <c r="BFC39" s="119"/>
      <c r="BFD39" s="119"/>
      <c r="BFE39" s="119"/>
      <c r="BFF39" s="119"/>
      <c r="BFG39" s="119"/>
      <c r="BFH39" s="119"/>
      <c r="BFI39" s="119"/>
      <c r="BFJ39" s="119"/>
      <c r="BFK39" s="119"/>
      <c r="BFL39" s="119"/>
      <c r="BFM39" s="119"/>
      <c r="BFN39" s="119"/>
      <c r="BFO39" s="119"/>
      <c r="BFP39" s="119"/>
      <c r="BFQ39" s="119"/>
      <c r="BFR39" s="119"/>
      <c r="BFS39" s="119"/>
      <c r="BFT39" s="119"/>
      <c r="BFU39" s="119"/>
      <c r="BFV39" s="119"/>
      <c r="BFW39" s="119"/>
      <c r="BFX39" s="119"/>
      <c r="BFY39" s="119"/>
      <c r="BFZ39" s="119"/>
      <c r="BGA39" s="119"/>
      <c r="BGB39" s="119"/>
      <c r="BGC39" s="119"/>
      <c r="BGD39" s="119"/>
      <c r="BGE39" s="119"/>
      <c r="BGF39" s="119"/>
      <c r="BGG39" s="119"/>
      <c r="BGH39" s="119"/>
      <c r="BGI39" s="119"/>
      <c r="BGJ39" s="119"/>
      <c r="BGK39" s="119"/>
      <c r="BGL39" s="119"/>
      <c r="BGM39" s="119"/>
      <c r="BGN39" s="119"/>
      <c r="BGO39" s="119"/>
      <c r="BGP39" s="119"/>
      <c r="BGQ39" s="119"/>
      <c r="BGR39" s="119"/>
      <c r="BGS39" s="119"/>
      <c r="BGT39" s="119"/>
      <c r="BGU39" s="119"/>
      <c r="BGV39" s="119"/>
      <c r="BGW39" s="119"/>
      <c r="BGX39" s="119"/>
      <c r="BGY39" s="119"/>
      <c r="BGZ39" s="119"/>
      <c r="BHA39" s="119"/>
      <c r="BHB39" s="119"/>
      <c r="BHC39" s="119"/>
      <c r="BHD39" s="119"/>
      <c r="BHE39" s="119"/>
      <c r="BHF39" s="119"/>
      <c r="BHG39" s="119"/>
      <c r="BHH39" s="119"/>
      <c r="BHI39" s="119"/>
      <c r="BHJ39" s="119"/>
      <c r="BHK39" s="119"/>
      <c r="BHL39" s="119"/>
      <c r="BHM39" s="119"/>
      <c r="BHN39" s="119"/>
      <c r="BHO39" s="119"/>
      <c r="BHP39" s="119"/>
      <c r="BHQ39" s="119"/>
      <c r="BHR39" s="119"/>
      <c r="BHS39" s="119"/>
      <c r="BHT39" s="119"/>
      <c r="BHU39" s="119"/>
      <c r="BHV39" s="119"/>
      <c r="BHW39" s="119"/>
      <c r="BHX39" s="119"/>
      <c r="BHY39" s="119"/>
      <c r="BHZ39" s="119"/>
      <c r="BIA39" s="119"/>
      <c r="BIB39" s="119"/>
      <c r="BIC39" s="119"/>
      <c r="BID39" s="119"/>
      <c r="BIE39" s="119"/>
      <c r="BIF39" s="119"/>
      <c r="BIG39" s="119"/>
      <c r="BIH39" s="119"/>
      <c r="BII39" s="119"/>
      <c r="BIJ39" s="119"/>
      <c r="BIK39" s="119"/>
      <c r="BIL39" s="119"/>
      <c r="BIM39" s="119"/>
      <c r="BIN39" s="119"/>
      <c r="BIO39" s="119"/>
      <c r="BIP39" s="119"/>
      <c r="BIQ39" s="119"/>
      <c r="BIR39" s="119"/>
      <c r="BIS39" s="119"/>
      <c r="BIT39" s="119"/>
      <c r="BIU39" s="119"/>
      <c r="BIV39" s="119"/>
      <c r="BIW39" s="119"/>
      <c r="BIX39" s="119"/>
      <c r="BIY39" s="119"/>
      <c r="BIZ39" s="119"/>
      <c r="BJA39" s="119"/>
      <c r="BJB39" s="119"/>
      <c r="BJC39" s="119"/>
      <c r="BJD39" s="119"/>
      <c r="BJE39" s="119"/>
      <c r="BJF39" s="119"/>
      <c r="BJG39" s="119"/>
      <c r="BJH39" s="119"/>
      <c r="BJI39" s="119"/>
      <c r="BJJ39" s="119"/>
      <c r="BJK39" s="119"/>
      <c r="BJL39" s="119"/>
      <c r="BJM39" s="119"/>
      <c r="BJN39" s="119"/>
      <c r="BJO39" s="119"/>
      <c r="BJP39" s="119"/>
      <c r="BJQ39" s="119"/>
      <c r="BJR39" s="119"/>
      <c r="BJS39" s="119"/>
      <c r="BJT39" s="119"/>
      <c r="BJU39" s="119"/>
      <c r="BJV39" s="119"/>
      <c r="BJW39" s="119"/>
      <c r="BJX39" s="119"/>
      <c r="BJY39" s="119"/>
      <c r="BJZ39" s="119"/>
      <c r="BKA39" s="119"/>
      <c r="BKB39" s="119"/>
      <c r="BKC39" s="119"/>
      <c r="BKD39" s="119"/>
      <c r="BKE39" s="119"/>
      <c r="BKF39" s="119"/>
      <c r="BKG39" s="119"/>
      <c r="BKH39" s="119"/>
      <c r="BKI39" s="119"/>
      <c r="BKJ39" s="119"/>
      <c r="BKK39" s="119"/>
      <c r="BKL39" s="119"/>
      <c r="BKM39" s="119"/>
      <c r="BKN39" s="119"/>
      <c r="BKO39" s="119"/>
      <c r="BKP39" s="119"/>
      <c r="BKQ39" s="119"/>
      <c r="BKR39" s="119"/>
      <c r="BKS39" s="119"/>
      <c r="BKT39" s="119"/>
      <c r="BKU39" s="119"/>
      <c r="BKV39" s="119"/>
      <c r="BKW39" s="119"/>
      <c r="BKX39" s="119"/>
      <c r="BKY39" s="119"/>
      <c r="BKZ39" s="119"/>
      <c r="BLA39" s="119"/>
      <c r="BLB39" s="119"/>
      <c r="BLC39" s="119"/>
      <c r="BLD39" s="119"/>
      <c r="BLE39" s="119"/>
      <c r="BLF39" s="119"/>
      <c r="BLG39" s="119"/>
      <c r="BLH39" s="119"/>
      <c r="BLI39" s="119"/>
      <c r="BLJ39" s="119"/>
      <c r="BLK39" s="119"/>
      <c r="BLL39" s="119"/>
      <c r="BLM39" s="119"/>
      <c r="BLN39" s="119"/>
      <c r="BLO39" s="119"/>
      <c r="BLP39" s="119"/>
      <c r="BLQ39" s="119"/>
      <c r="BLR39" s="119"/>
      <c r="BLS39" s="119"/>
      <c r="BLT39" s="119"/>
      <c r="BLU39" s="119"/>
      <c r="BLV39" s="119"/>
      <c r="BLW39" s="119"/>
      <c r="BLX39" s="119"/>
      <c r="BLY39" s="119"/>
      <c r="BLZ39" s="119"/>
      <c r="BMA39" s="119"/>
      <c r="BMB39" s="119"/>
      <c r="BMC39" s="119"/>
      <c r="BMD39" s="119"/>
      <c r="BME39" s="119"/>
      <c r="BMF39" s="119"/>
      <c r="BMG39" s="119"/>
      <c r="BMH39" s="119"/>
      <c r="BMI39" s="119"/>
      <c r="BMJ39" s="119"/>
      <c r="BMK39" s="119"/>
      <c r="BML39" s="119"/>
      <c r="BMM39" s="119"/>
      <c r="BMN39" s="119"/>
      <c r="BMO39" s="119"/>
      <c r="BMP39" s="119"/>
      <c r="BMQ39" s="119"/>
      <c r="BMR39" s="119"/>
      <c r="BMS39" s="119"/>
      <c r="BMT39" s="119"/>
      <c r="BMU39" s="119"/>
      <c r="BMV39" s="119"/>
      <c r="BMW39" s="119"/>
      <c r="BMX39" s="119"/>
      <c r="BMY39" s="119"/>
      <c r="BMZ39" s="119"/>
      <c r="BNA39" s="119"/>
      <c r="BNB39" s="119"/>
      <c r="BNC39" s="119"/>
      <c r="BND39" s="119"/>
      <c r="BNE39" s="119"/>
      <c r="BNF39" s="119"/>
      <c r="BNG39" s="119"/>
      <c r="BNH39" s="119"/>
      <c r="BNI39" s="119"/>
      <c r="BNJ39" s="119"/>
      <c r="BNK39" s="119"/>
      <c r="BNL39" s="119"/>
      <c r="BNM39" s="119"/>
      <c r="BNN39" s="119"/>
      <c r="BNO39" s="119"/>
      <c r="BNP39" s="119"/>
      <c r="BNQ39" s="119"/>
      <c r="BNR39" s="119"/>
      <c r="BNS39" s="119"/>
      <c r="BNT39" s="119"/>
      <c r="BNU39" s="119"/>
      <c r="BNV39" s="119"/>
      <c r="BNW39" s="119"/>
      <c r="BNX39" s="119"/>
      <c r="BNY39" s="119"/>
      <c r="BNZ39" s="119"/>
      <c r="BOA39" s="119"/>
      <c r="BOB39" s="119"/>
      <c r="BOC39" s="119"/>
      <c r="BOD39" s="119"/>
      <c r="BOE39" s="119"/>
      <c r="BOF39" s="119"/>
      <c r="BOG39" s="119"/>
      <c r="BOH39" s="119"/>
      <c r="BOI39" s="119"/>
      <c r="BOJ39" s="119"/>
      <c r="BOK39" s="119"/>
      <c r="BOL39" s="119"/>
      <c r="BOM39" s="119"/>
      <c r="BON39" s="119"/>
      <c r="BOO39" s="119"/>
      <c r="BOP39" s="119"/>
      <c r="BOQ39" s="119"/>
      <c r="BOR39" s="119"/>
      <c r="BOS39" s="119"/>
      <c r="BOT39" s="119"/>
      <c r="BOU39" s="119"/>
      <c r="BOV39" s="119"/>
      <c r="BOW39" s="119"/>
      <c r="BOX39" s="119"/>
      <c r="BOY39" s="119"/>
      <c r="BOZ39" s="119"/>
      <c r="BPA39" s="119"/>
      <c r="BPB39" s="119"/>
      <c r="BPC39" s="119"/>
      <c r="BPD39" s="119"/>
      <c r="BPE39" s="119"/>
      <c r="BPF39" s="119"/>
      <c r="BPG39" s="119"/>
      <c r="BPH39" s="119"/>
      <c r="BPI39" s="119"/>
      <c r="BPJ39" s="119"/>
      <c r="BPK39" s="119"/>
      <c r="BPL39" s="119"/>
      <c r="BPM39" s="119"/>
      <c r="BPN39" s="119"/>
      <c r="BPO39" s="119"/>
      <c r="BPP39" s="119"/>
      <c r="BPQ39" s="119"/>
      <c r="BPR39" s="119"/>
      <c r="BPS39" s="119"/>
      <c r="BPT39" s="119"/>
      <c r="BPU39" s="119"/>
      <c r="BPV39" s="119"/>
      <c r="BPW39" s="119"/>
      <c r="BPX39" s="119"/>
      <c r="BPY39" s="119"/>
      <c r="BPZ39" s="119"/>
      <c r="BQA39" s="119"/>
      <c r="BQB39" s="119"/>
      <c r="BQC39" s="119"/>
      <c r="BQD39" s="119"/>
      <c r="BQE39" s="119"/>
      <c r="BQF39" s="119"/>
      <c r="BQG39" s="119"/>
      <c r="BQH39" s="119"/>
      <c r="BQI39" s="119"/>
      <c r="BQJ39" s="119"/>
      <c r="BQK39" s="119"/>
      <c r="BQL39" s="119"/>
      <c r="BQM39" s="119"/>
      <c r="BQN39" s="119"/>
      <c r="BQO39" s="119"/>
      <c r="BQP39" s="119"/>
      <c r="BQQ39" s="119"/>
      <c r="BQR39" s="119"/>
      <c r="BQS39" s="119"/>
      <c r="BQT39" s="119"/>
      <c r="BQU39" s="119"/>
      <c r="BQV39" s="119"/>
      <c r="BQW39" s="119"/>
      <c r="BQX39" s="119"/>
      <c r="BQY39" s="119"/>
      <c r="BQZ39" s="119"/>
      <c r="BRA39" s="119"/>
      <c r="BRB39" s="119"/>
      <c r="BRC39" s="119"/>
      <c r="BRD39" s="119"/>
      <c r="BRE39" s="119"/>
      <c r="BRF39" s="119"/>
      <c r="BRG39" s="119"/>
      <c r="BRH39" s="119"/>
      <c r="BRI39" s="119"/>
      <c r="BRJ39" s="119"/>
      <c r="BRK39" s="119"/>
      <c r="BRL39" s="119"/>
      <c r="BRM39" s="119"/>
      <c r="BRN39" s="119"/>
      <c r="BRO39" s="119"/>
      <c r="BRP39" s="119"/>
      <c r="BRQ39" s="119"/>
      <c r="BRR39" s="119"/>
      <c r="BRS39" s="119"/>
      <c r="BRT39" s="119"/>
      <c r="BRU39" s="119"/>
      <c r="BRV39" s="119"/>
      <c r="BRW39" s="119"/>
      <c r="BRX39" s="119"/>
      <c r="BRY39" s="119"/>
      <c r="BRZ39" s="119"/>
      <c r="BSA39" s="119"/>
      <c r="BSB39" s="119"/>
      <c r="BSC39" s="119"/>
      <c r="BSD39" s="119"/>
      <c r="BSE39" s="119"/>
      <c r="BSF39" s="119"/>
      <c r="BSG39" s="119"/>
      <c r="BSH39" s="119"/>
      <c r="BSI39" s="119"/>
      <c r="BSJ39" s="119"/>
      <c r="BSK39" s="119"/>
      <c r="BSL39" s="119"/>
      <c r="BSM39" s="119"/>
      <c r="BSN39" s="119"/>
      <c r="BSO39" s="119"/>
      <c r="BSP39" s="119"/>
      <c r="BSQ39" s="119"/>
      <c r="BSR39" s="119"/>
      <c r="BSS39" s="119"/>
      <c r="BST39" s="119"/>
      <c r="BSU39" s="119"/>
      <c r="BSV39" s="119"/>
      <c r="BSW39" s="119"/>
      <c r="BSX39" s="119"/>
      <c r="BSY39" s="119"/>
      <c r="BSZ39" s="119"/>
      <c r="BTA39" s="119"/>
      <c r="BTB39" s="119"/>
      <c r="BTC39" s="119"/>
      <c r="BTD39" s="119"/>
      <c r="BTE39" s="119"/>
      <c r="BTF39" s="119"/>
      <c r="BTG39" s="119"/>
      <c r="BTH39" s="119"/>
      <c r="BTI39" s="119"/>
      <c r="BTJ39" s="119"/>
      <c r="BTK39" s="119"/>
      <c r="BTL39" s="119"/>
      <c r="BTM39" s="119"/>
      <c r="BTN39" s="119"/>
      <c r="BTO39" s="119"/>
      <c r="BTP39" s="119"/>
      <c r="BTQ39" s="119"/>
      <c r="BTR39" s="119"/>
      <c r="BTS39" s="119"/>
      <c r="BTT39" s="119"/>
      <c r="BTU39" s="119"/>
      <c r="BTV39" s="119"/>
      <c r="BTW39" s="119"/>
      <c r="BTX39" s="119"/>
      <c r="BTY39" s="119"/>
      <c r="BTZ39" s="119"/>
      <c r="BUA39" s="119"/>
      <c r="BUB39" s="119"/>
      <c r="BUC39" s="119"/>
      <c r="BUD39" s="119"/>
      <c r="BUE39" s="119"/>
      <c r="BUF39" s="119"/>
      <c r="BUG39" s="119"/>
      <c r="BUH39" s="119"/>
      <c r="BUI39" s="119"/>
      <c r="BUJ39" s="119"/>
      <c r="BUK39" s="119"/>
      <c r="BUL39" s="119"/>
      <c r="BUM39" s="119"/>
      <c r="BUN39" s="119"/>
      <c r="BUO39" s="119"/>
      <c r="BUP39" s="119"/>
      <c r="BUQ39" s="119"/>
      <c r="BUR39" s="119"/>
      <c r="BUS39" s="119"/>
      <c r="BUT39" s="119"/>
      <c r="BUU39" s="119"/>
      <c r="BUV39" s="119"/>
      <c r="BUW39" s="119"/>
      <c r="BUX39" s="119"/>
      <c r="BUY39" s="119"/>
      <c r="BUZ39" s="119"/>
      <c r="BVA39" s="119"/>
      <c r="BVB39" s="119"/>
      <c r="BVC39" s="119"/>
      <c r="BVD39" s="119"/>
      <c r="BVE39" s="119"/>
      <c r="BVF39" s="119"/>
      <c r="BVG39" s="119"/>
      <c r="BVH39" s="119"/>
      <c r="BVI39" s="119"/>
      <c r="BVJ39" s="119"/>
      <c r="BVK39" s="119"/>
      <c r="BVL39" s="119"/>
      <c r="BVM39" s="119"/>
      <c r="BVN39" s="119"/>
      <c r="BVO39" s="119"/>
      <c r="BVP39" s="119"/>
      <c r="BVQ39" s="119"/>
      <c r="BVR39" s="119"/>
      <c r="BVS39" s="119"/>
      <c r="BVT39" s="119"/>
      <c r="BVU39" s="119"/>
      <c r="BVV39" s="119"/>
      <c r="BVW39" s="119"/>
      <c r="BVX39" s="119"/>
      <c r="BVY39" s="119"/>
      <c r="BVZ39" s="119"/>
      <c r="BWA39" s="119"/>
      <c r="BWB39" s="119"/>
      <c r="BWC39" s="119"/>
      <c r="BWD39" s="119"/>
      <c r="BWE39" s="119"/>
      <c r="BWF39" s="119"/>
      <c r="BWG39" s="119"/>
      <c r="BWH39" s="119"/>
      <c r="BWI39" s="119"/>
      <c r="BWJ39" s="119"/>
      <c r="BWK39" s="119"/>
      <c r="BWL39" s="119"/>
      <c r="BWM39" s="119"/>
      <c r="BWN39" s="119"/>
      <c r="BWO39" s="119"/>
      <c r="BWP39" s="119"/>
      <c r="BWQ39" s="119"/>
      <c r="BWR39" s="119"/>
      <c r="BWS39" s="119"/>
      <c r="BWT39" s="119"/>
      <c r="BWU39" s="119"/>
      <c r="BWV39" s="119"/>
      <c r="BWW39" s="119"/>
      <c r="BWX39" s="119"/>
      <c r="BWY39" s="119"/>
      <c r="BWZ39" s="119"/>
      <c r="BXA39" s="119"/>
      <c r="BXB39" s="119"/>
      <c r="BXC39" s="119"/>
      <c r="BXD39" s="119"/>
      <c r="BXE39" s="119"/>
      <c r="BXF39" s="119"/>
      <c r="BXG39" s="119"/>
      <c r="BXH39" s="119"/>
      <c r="BXI39" s="119"/>
      <c r="BXJ39" s="119"/>
      <c r="BXK39" s="119"/>
      <c r="BXL39" s="119"/>
      <c r="BXM39" s="119"/>
      <c r="BXN39" s="119"/>
      <c r="BXO39" s="119"/>
      <c r="BXP39" s="119"/>
      <c r="BXQ39" s="119"/>
      <c r="BXR39" s="119"/>
      <c r="BXS39" s="119"/>
      <c r="BXT39" s="119"/>
      <c r="BXU39" s="119"/>
      <c r="BXV39" s="119"/>
      <c r="BXW39" s="119"/>
      <c r="BXX39" s="119"/>
      <c r="BXY39" s="119"/>
      <c r="BXZ39" s="119"/>
      <c r="BYA39" s="119"/>
      <c r="BYB39" s="119"/>
      <c r="BYC39" s="119"/>
      <c r="BYD39" s="119"/>
      <c r="BYE39" s="119"/>
      <c r="BYF39" s="119"/>
      <c r="BYG39" s="119"/>
      <c r="BYH39" s="119"/>
      <c r="BYI39" s="119"/>
      <c r="BYJ39" s="119"/>
      <c r="BYK39" s="119"/>
      <c r="BYL39" s="119"/>
      <c r="BYM39" s="119"/>
      <c r="BYN39" s="119"/>
      <c r="BYO39" s="119"/>
      <c r="BYP39" s="119"/>
      <c r="BYQ39" s="119"/>
      <c r="BYR39" s="119"/>
      <c r="BYS39" s="119"/>
      <c r="BYT39" s="119"/>
      <c r="BYU39" s="119"/>
      <c r="BYV39" s="119"/>
      <c r="BYW39" s="119"/>
      <c r="BYX39" s="119"/>
      <c r="BYY39" s="119"/>
      <c r="BYZ39" s="119"/>
      <c r="BZA39" s="119"/>
      <c r="BZB39" s="119"/>
      <c r="BZC39" s="119"/>
      <c r="BZD39" s="119"/>
      <c r="BZE39" s="119"/>
      <c r="BZF39" s="119"/>
      <c r="BZG39" s="119"/>
      <c r="BZH39" s="119"/>
      <c r="BZI39" s="119"/>
      <c r="BZJ39" s="119"/>
      <c r="BZK39" s="119"/>
      <c r="BZL39" s="119"/>
      <c r="BZM39" s="119"/>
      <c r="BZN39" s="119"/>
      <c r="BZO39" s="119"/>
      <c r="BZP39" s="119"/>
      <c r="BZQ39" s="119"/>
      <c r="BZR39" s="119"/>
      <c r="BZS39" s="119"/>
      <c r="BZT39" s="119"/>
      <c r="BZU39" s="119"/>
      <c r="BZV39" s="119"/>
      <c r="BZW39" s="119"/>
      <c r="BZX39" s="119"/>
      <c r="BZY39" s="119"/>
      <c r="BZZ39" s="119"/>
      <c r="CAA39" s="119"/>
      <c r="CAB39" s="119"/>
      <c r="CAC39" s="119"/>
      <c r="CAD39" s="119"/>
      <c r="CAE39" s="119"/>
      <c r="CAF39" s="119"/>
      <c r="CAG39" s="119"/>
      <c r="CAH39" s="119"/>
      <c r="CAI39" s="119"/>
      <c r="CAJ39" s="119"/>
      <c r="CAK39" s="119"/>
      <c r="CAL39" s="119"/>
      <c r="CAM39" s="119"/>
      <c r="CAN39" s="119"/>
      <c r="CAO39" s="119"/>
      <c r="CAP39" s="119"/>
      <c r="CAQ39" s="119"/>
      <c r="CAR39" s="119"/>
      <c r="CAS39" s="119"/>
      <c r="CAT39" s="119"/>
      <c r="CAU39" s="119"/>
      <c r="CAV39" s="119"/>
      <c r="CAW39" s="119"/>
      <c r="CAX39" s="119"/>
      <c r="CAY39" s="119"/>
      <c r="CAZ39" s="119"/>
      <c r="CBA39" s="119"/>
      <c r="CBB39" s="119"/>
      <c r="CBC39" s="119"/>
      <c r="CBD39" s="119"/>
      <c r="CBE39" s="119"/>
      <c r="CBF39" s="119"/>
      <c r="CBG39" s="119"/>
      <c r="CBH39" s="119"/>
      <c r="CBI39" s="119"/>
      <c r="CBJ39" s="119"/>
      <c r="CBK39" s="119"/>
      <c r="CBL39" s="119"/>
      <c r="CBM39" s="119"/>
      <c r="CBN39" s="119"/>
      <c r="CBO39" s="119"/>
      <c r="CBP39" s="119"/>
      <c r="CBQ39" s="119"/>
      <c r="CBR39" s="119"/>
      <c r="CBS39" s="119"/>
      <c r="CBT39" s="119"/>
      <c r="CBU39" s="119"/>
      <c r="CBV39" s="119"/>
      <c r="CBW39" s="119"/>
      <c r="CBX39" s="119"/>
      <c r="CBY39" s="119"/>
      <c r="CBZ39" s="119"/>
      <c r="CCA39" s="119"/>
      <c r="CCB39" s="119"/>
      <c r="CCC39" s="119"/>
      <c r="CCD39" s="119"/>
      <c r="CCE39" s="119"/>
      <c r="CCF39" s="119"/>
      <c r="CCG39" s="119"/>
      <c r="CCH39" s="119"/>
      <c r="CCI39" s="119"/>
      <c r="CCJ39" s="119"/>
      <c r="CCK39" s="119"/>
      <c r="CCL39" s="119"/>
      <c r="CCM39" s="119"/>
      <c r="CCN39" s="119"/>
      <c r="CCO39" s="119"/>
      <c r="CCP39" s="119"/>
      <c r="CCQ39" s="119"/>
      <c r="CCR39" s="119"/>
      <c r="CCS39" s="119"/>
      <c r="CCT39" s="119"/>
      <c r="CCU39" s="119"/>
      <c r="CCV39" s="119"/>
      <c r="CCW39" s="119"/>
      <c r="CCX39" s="119"/>
      <c r="CCY39" s="119"/>
      <c r="CCZ39" s="119"/>
      <c r="CDA39" s="119"/>
      <c r="CDB39" s="119"/>
      <c r="CDC39" s="119"/>
      <c r="CDD39" s="119"/>
      <c r="CDE39" s="119"/>
      <c r="CDF39" s="119"/>
      <c r="CDG39" s="119"/>
      <c r="CDH39" s="119"/>
      <c r="CDI39" s="119"/>
      <c r="CDJ39" s="119"/>
      <c r="CDK39" s="119"/>
      <c r="CDL39" s="119"/>
      <c r="CDM39" s="119"/>
      <c r="CDN39" s="119"/>
      <c r="CDO39" s="119"/>
      <c r="CDP39" s="119"/>
      <c r="CDQ39" s="119"/>
      <c r="CDR39" s="119"/>
      <c r="CDS39" s="119"/>
      <c r="CDT39" s="119"/>
      <c r="CDU39" s="119"/>
      <c r="CDV39" s="119"/>
      <c r="CDW39" s="119"/>
      <c r="CDX39" s="119"/>
      <c r="CDY39" s="119"/>
      <c r="CDZ39" s="119"/>
      <c r="CEA39" s="119"/>
      <c r="CEB39" s="119"/>
      <c r="CEC39" s="119"/>
      <c r="CED39" s="119"/>
      <c r="CEE39" s="119"/>
      <c r="CEF39" s="119"/>
      <c r="CEG39" s="119"/>
      <c r="CEH39" s="119"/>
      <c r="CEI39" s="119"/>
      <c r="CEJ39" s="119"/>
      <c r="CEK39" s="119"/>
      <c r="CEL39" s="119"/>
      <c r="CEM39" s="119"/>
      <c r="CEN39" s="119"/>
      <c r="CEO39" s="119"/>
      <c r="CEP39" s="119"/>
      <c r="CEQ39" s="119"/>
      <c r="CER39" s="119"/>
      <c r="CES39" s="119"/>
      <c r="CET39" s="119"/>
      <c r="CEU39" s="119"/>
      <c r="CEV39" s="119"/>
      <c r="CEW39" s="119"/>
      <c r="CEX39" s="119"/>
      <c r="CEY39" s="119"/>
      <c r="CEZ39" s="119"/>
      <c r="CFA39" s="119"/>
      <c r="CFB39" s="119"/>
      <c r="CFC39" s="119"/>
      <c r="CFD39" s="119"/>
      <c r="CFE39" s="119"/>
      <c r="CFF39" s="119"/>
      <c r="CFG39" s="119"/>
      <c r="CFH39" s="119"/>
      <c r="CFI39" s="119"/>
      <c r="CFJ39" s="119"/>
      <c r="CFK39" s="119"/>
      <c r="CFL39" s="119"/>
      <c r="CFM39" s="119"/>
      <c r="CFN39" s="119"/>
      <c r="CFO39" s="119"/>
      <c r="CFP39" s="119"/>
      <c r="CFQ39" s="119"/>
      <c r="CFR39" s="119"/>
      <c r="CFS39" s="119"/>
      <c r="CFT39" s="119"/>
      <c r="CFU39" s="119"/>
      <c r="CFV39" s="119"/>
      <c r="CFW39" s="119"/>
      <c r="CFX39" s="119"/>
      <c r="CFY39" s="119"/>
      <c r="CFZ39" s="119"/>
      <c r="CGA39" s="119"/>
      <c r="CGB39" s="119"/>
      <c r="CGC39" s="119"/>
      <c r="CGD39" s="119"/>
      <c r="CGE39" s="119"/>
      <c r="CGF39" s="119"/>
      <c r="CGG39" s="119"/>
      <c r="CGH39" s="119"/>
      <c r="CGI39" s="119"/>
      <c r="CGJ39" s="119"/>
      <c r="CGK39" s="119"/>
      <c r="CGL39" s="119"/>
      <c r="CGM39" s="119"/>
      <c r="CGN39" s="119"/>
      <c r="CGO39" s="119"/>
      <c r="CGP39" s="119"/>
      <c r="CGQ39" s="119"/>
      <c r="CGR39" s="119"/>
      <c r="CGS39" s="119"/>
      <c r="CGT39" s="119"/>
      <c r="CGU39" s="119"/>
      <c r="CGV39" s="119"/>
      <c r="CGW39" s="119"/>
      <c r="CGX39" s="119"/>
      <c r="CGY39" s="119"/>
      <c r="CGZ39" s="119"/>
      <c r="CHA39" s="119"/>
      <c r="CHB39" s="119"/>
      <c r="CHC39" s="119"/>
      <c r="CHD39" s="119"/>
      <c r="CHE39" s="119"/>
      <c r="CHF39" s="119"/>
      <c r="CHG39" s="119"/>
      <c r="CHH39" s="119"/>
      <c r="CHI39" s="119"/>
      <c r="CHJ39" s="119"/>
      <c r="CHK39" s="119"/>
      <c r="CHL39" s="119"/>
      <c r="CHM39" s="119"/>
      <c r="CHN39" s="119"/>
      <c r="CHO39" s="119"/>
      <c r="CHP39" s="119"/>
      <c r="CHQ39" s="119"/>
      <c r="CHR39" s="119"/>
      <c r="CHS39" s="119"/>
      <c r="CHT39" s="119"/>
      <c r="CHU39" s="119"/>
      <c r="CHV39" s="119"/>
      <c r="CHW39" s="119"/>
      <c r="CHX39" s="119"/>
      <c r="CHY39" s="119"/>
      <c r="CHZ39" s="119"/>
      <c r="CIA39" s="119"/>
      <c r="CIB39" s="119"/>
      <c r="CIC39" s="119"/>
      <c r="CID39" s="119"/>
      <c r="CIE39" s="119"/>
      <c r="CIF39" s="119"/>
      <c r="CIG39" s="119"/>
      <c r="CIH39" s="119"/>
      <c r="CII39" s="119"/>
      <c r="CIJ39" s="119"/>
      <c r="CIK39" s="119"/>
      <c r="CIL39" s="119"/>
      <c r="CIM39" s="119"/>
      <c r="CIN39" s="119"/>
      <c r="CIO39" s="119"/>
      <c r="CIP39" s="119"/>
      <c r="CIQ39" s="119"/>
      <c r="CIR39" s="119"/>
      <c r="CIS39" s="119"/>
      <c r="CIT39" s="119"/>
      <c r="CIU39" s="119"/>
      <c r="CIV39" s="119"/>
      <c r="CIW39" s="119"/>
      <c r="CIX39" s="119"/>
      <c r="CIY39" s="119"/>
      <c r="CIZ39" s="119"/>
      <c r="CJA39" s="119"/>
      <c r="CJB39" s="119"/>
      <c r="CJC39" s="119"/>
      <c r="CJD39" s="119"/>
      <c r="CJE39" s="119"/>
      <c r="CJF39" s="119"/>
      <c r="CJG39" s="119"/>
      <c r="CJH39" s="119"/>
      <c r="CJI39" s="119"/>
      <c r="CJJ39" s="119"/>
      <c r="CJK39" s="119"/>
      <c r="CJL39" s="119"/>
      <c r="CJM39" s="119"/>
      <c r="CJN39" s="119"/>
      <c r="CJO39" s="119"/>
      <c r="CJP39" s="119"/>
      <c r="CJQ39" s="119"/>
      <c r="CJR39" s="119"/>
      <c r="CJS39" s="119"/>
      <c r="CJT39" s="119"/>
      <c r="CJU39" s="119"/>
      <c r="CJV39" s="119"/>
      <c r="CJW39" s="119"/>
      <c r="CJX39" s="119"/>
      <c r="CJY39" s="119"/>
      <c r="CJZ39" s="119"/>
      <c r="CKA39" s="119"/>
      <c r="CKB39" s="119"/>
      <c r="CKC39" s="119"/>
      <c r="CKD39" s="119"/>
      <c r="CKE39" s="119"/>
      <c r="CKF39" s="119"/>
      <c r="CKG39" s="119"/>
      <c r="CKH39" s="119"/>
      <c r="CKI39" s="119"/>
      <c r="CKJ39" s="119"/>
      <c r="CKK39" s="119"/>
      <c r="CKL39" s="119"/>
      <c r="CKM39" s="119"/>
      <c r="CKN39" s="119"/>
      <c r="CKO39" s="119"/>
      <c r="CKP39" s="119"/>
      <c r="CKQ39" s="119"/>
      <c r="CKR39" s="119"/>
      <c r="CKS39" s="119"/>
      <c r="CKT39" s="119"/>
      <c r="CKU39" s="119"/>
      <c r="CKV39" s="119"/>
      <c r="CKW39" s="119"/>
      <c r="CKX39" s="119"/>
      <c r="CKY39" s="119"/>
      <c r="CKZ39" s="119"/>
      <c r="CLA39" s="119"/>
      <c r="CLB39" s="119"/>
      <c r="CLC39" s="119"/>
      <c r="CLD39" s="119"/>
      <c r="CLE39" s="119"/>
      <c r="CLF39" s="119"/>
      <c r="CLG39" s="119"/>
      <c r="CLH39" s="119"/>
      <c r="CLI39" s="119"/>
      <c r="CLJ39" s="119"/>
      <c r="CLK39" s="119"/>
      <c r="CLL39" s="119"/>
      <c r="CLM39" s="119"/>
      <c r="CLN39" s="119"/>
      <c r="CLO39" s="119"/>
      <c r="CLP39" s="119"/>
      <c r="CLQ39" s="119"/>
      <c r="CLR39" s="119"/>
      <c r="CLS39" s="119"/>
      <c r="CLT39" s="119"/>
      <c r="CLU39" s="119"/>
      <c r="CLV39" s="119"/>
      <c r="CLW39" s="119"/>
      <c r="CLX39" s="119"/>
      <c r="CLY39" s="119"/>
      <c r="CLZ39" s="119"/>
      <c r="CMA39" s="119"/>
      <c r="CMB39" s="119"/>
      <c r="CMC39" s="119"/>
      <c r="CMD39" s="119"/>
      <c r="CME39" s="119"/>
      <c r="CMF39" s="119"/>
      <c r="CMG39" s="119"/>
      <c r="CMH39" s="119"/>
      <c r="CMI39" s="119"/>
      <c r="CMJ39" s="119"/>
      <c r="CMK39" s="119"/>
      <c r="CML39" s="119"/>
      <c r="CMM39" s="119"/>
      <c r="CMN39" s="119"/>
      <c r="CMO39" s="119"/>
      <c r="CMP39" s="119"/>
      <c r="CMQ39" s="119"/>
      <c r="CMR39" s="119"/>
      <c r="CMS39" s="119"/>
      <c r="CMT39" s="119"/>
      <c r="CMU39" s="119"/>
      <c r="CMV39" s="119"/>
      <c r="CMW39" s="119"/>
      <c r="CMX39" s="119"/>
      <c r="CMY39" s="119"/>
      <c r="CMZ39" s="119"/>
      <c r="CNA39" s="119"/>
      <c r="CNB39" s="119"/>
      <c r="CNC39" s="119"/>
      <c r="CND39" s="119"/>
      <c r="CNE39" s="119"/>
      <c r="CNF39" s="119"/>
      <c r="CNG39" s="119"/>
      <c r="CNH39" s="119"/>
      <c r="CNI39" s="119"/>
      <c r="CNJ39" s="119"/>
      <c r="CNK39" s="119"/>
      <c r="CNL39" s="119"/>
      <c r="CNM39" s="119"/>
      <c r="CNN39" s="119"/>
      <c r="CNO39" s="119"/>
      <c r="CNP39" s="119"/>
      <c r="CNQ39" s="119"/>
      <c r="CNR39" s="119"/>
      <c r="CNS39" s="119"/>
      <c r="CNT39" s="119"/>
      <c r="CNU39" s="119"/>
      <c r="CNV39" s="119"/>
      <c r="CNW39" s="119"/>
      <c r="CNX39" s="119"/>
      <c r="CNY39" s="119"/>
      <c r="CNZ39" s="119"/>
      <c r="COA39" s="119"/>
      <c r="COB39" s="119"/>
      <c r="COC39" s="119"/>
      <c r="COD39" s="119"/>
      <c r="COE39" s="119"/>
      <c r="COF39" s="119"/>
      <c r="COG39" s="119"/>
      <c r="COH39" s="119"/>
      <c r="COI39" s="119"/>
      <c r="COJ39" s="119"/>
      <c r="COK39" s="119"/>
      <c r="COL39" s="119"/>
      <c r="COM39" s="119"/>
      <c r="CON39" s="119"/>
      <c r="COO39" s="119"/>
      <c r="COP39" s="119"/>
      <c r="COQ39" s="119"/>
      <c r="COR39" s="119"/>
      <c r="COS39" s="119"/>
      <c r="COT39" s="119"/>
      <c r="COU39" s="119"/>
      <c r="COV39" s="119"/>
      <c r="COW39" s="119"/>
      <c r="COX39" s="119"/>
      <c r="COY39" s="119"/>
      <c r="COZ39" s="119"/>
      <c r="CPA39" s="119"/>
      <c r="CPB39" s="119"/>
      <c r="CPC39" s="119"/>
      <c r="CPD39" s="119"/>
      <c r="CPE39" s="119"/>
      <c r="CPF39" s="119"/>
      <c r="CPG39" s="119"/>
      <c r="CPH39" s="119"/>
      <c r="CPI39" s="119"/>
      <c r="CPJ39" s="119"/>
      <c r="CPK39" s="119"/>
      <c r="CPL39" s="119"/>
      <c r="CPM39" s="119"/>
      <c r="CPN39" s="119"/>
      <c r="CPO39" s="119"/>
      <c r="CPP39" s="119"/>
      <c r="CPQ39" s="119"/>
      <c r="CPR39" s="119"/>
      <c r="CPS39" s="119"/>
      <c r="CPT39" s="119"/>
      <c r="CPU39" s="119"/>
      <c r="CPV39" s="119"/>
      <c r="CPW39" s="119"/>
      <c r="CPX39" s="119"/>
      <c r="CPY39" s="119"/>
      <c r="CPZ39" s="119"/>
      <c r="CQA39" s="119"/>
      <c r="CQB39" s="119"/>
      <c r="CQC39" s="119"/>
      <c r="CQD39" s="119"/>
      <c r="CQE39" s="119"/>
      <c r="CQF39" s="119"/>
      <c r="CQG39" s="119"/>
      <c r="CQH39" s="119"/>
      <c r="CQI39" s="119"/>
      <c r="CQJ39" s="119"/>
      <c r="CQK39" s="119"/>
      <c r="CQL39" s="119"/>
      <c r="CQM39" s="119"/>
      <c r="CQN39" s="119"/>
      <c r="CQO39" s="119"/>
      <c r="CQP39" s="119"/>
      <c r="CQQ39" s="119"/>
      <c r="CQR39" s="119"/>
      <c r="CQS39" s="119"/>
      <c r="CQT39" s="119"/>
      <c r="CQU39" s="119"/>
      <c r="CQV39" s="119"/>
      <c r="CQW39" s="119"/>
      <c r="CQX39" s="119"/>
      <c r="CQY39" s="119"/>
      <c r="CQZ39" s="119"/>
      <c r="CRA39" s="119"/>
      <c r="CRB39" s="119"/>
      <c r="CRC39" s="119"/>
      <c r="CRD39" s="119"/>
      <c r="CRE39" s="119"/>
      <c r="CRF39" s="119"/>
      <c r="CRG39" s="119"/>
      <c r="CRH39" s="119"/>
      <c r="CRI39" s="119"/>
      <c r="CRJ39" s="119"/>
      <c r="CRK39" s="119"/>
      <c r="CRL39" s="119"/>
      <c r="CRM39" s="119"/>
      <c r="CRN39" s="119"/>
      <c r="CRO39" s="119"/>
      <c r="CRP39" s="119"/>
      <c r="CRQ39" s="119"/>
      <c r="CRR39" s="119"/>
      <c r="CRS39" s="119"/>
      <c r="CRT39" s="119"/>
      <c r="CRU39" s="119"/>
      <c r="CRV39" s="119"/>
      <c r="CRW39" s="119"/>
      <c r="CRX39" s="119"/>
      <c r="CRY39" s="119"/>
      <c r="CRZ39" s="119"/>
      <c r="CSA39" s="119"/>
      <c r="CSB39" s="119"/>
      <c r="CSC39" s="119"/>
      <c r="CSD39" s="119"/>
      <c r="CSE39" s="119"/>
      <c r="CSF39" s="119"/>
      <c r="CSG39" s="119"/>
      <c r="CSH39" s="119"/>
      <c r="CSI39" s="119"/>
      <c r="CSJ39" s="119"/>
      <c r="CSK39" s="119"/>
      <c r="CSL39" s="119"/>
      <c r="CSM39" s="119"/>
      <c r="CSN39" s="119"/>
      <c r="CSO39" s="119"/>
      <c r="CSP39" s="119"/>
      <c r="CSQ39" s="119"/>
      <c r="CSR39" s="119"/>
      <c r="CSS39" s="119"/>
      <c r="CST39" s="119"/>
      <c r="CSU39" s="119"/>
      <c r="CSV39" s="119"/>
      <c r="CSW39" s="119"/>
      <c r="CSX39" s="119"/>
      <c r="CSY39" s="119"/>
      <c r="CSZ39" s="119"/>
      <c r="CTA39" s="119"/>
      <c r="CTB39" s="119"/>
      <c r="CTC39" s="119"/>
      <c r="CTD39" s="119"/>
      <c r="CTE39" s="119"/>
      <c r="CTF39" s="119"/>
      <c r="CTG39" s="119"/>
      <c r="CTH39" s="119"/>
      <c r="CTI39" s="119"/>
      <c r="CTJ39" s="119"/>
      <c r="CTK39" s="119"/>
      <c r="CTL39" s="119"/>
      <c r="CTM39" s="119"/>
      <c r="CTN39" s="119"/>
      <c r="CTO39" s="119"/>
      <c r="CTP39" s="119"/>
      <c r="CTQ39" s="119"/>
      <c r="CTR39" s="119"/>
      <c r="CTS39" s="119"/>
      <c r="CTT39" s="119"/>
      <c r="CTU39" s="119"/>
      <c r="CTV39" s="119"/>
      <c r="CTW39" s="119"/>
      <c r="CTX39" s="119"/>
      <c r="CTY39" s="119"/>
      <c r="CTZ39" s="119"/>
      <c r="CUA39" s="119"/>
      <c r="CUB39" s="119"/>
      <c r="CUC39" s="119"/>
      <c r="CUD39" s="119"/>
      <c r="CUE39" s="119"/>
      <c r="CUF39" s="119"/>
      <c r="CUG39" s="119"/>
      <c r="CUH39" s="119"/>
      <c r="CUI39" s="119"/>
      <c r="CUJ39" s="119"/>
      <c r="CUK39" s="119"/>
      <c r="CUL39" s="119"/>
      <c r="CUM39" s="119"/>
      <c r="CUN39" s="119"/>
      <c r="CUO39" s="119"/>
      <c r="CUP39" s="119"/>
      <c r="CUQ39" s="119"/>
      <c r="CUR39" s="119"/>
      <c r="CUS39" s="119"/>
      <c r="CUT39" s="119"/>
      <c r="CUU39" s="119"/>
      <c r="CUV39" s="119"/>
      <c r="CUW39" s="119"/>
      <c r="CUX39" s="119"/>
      <c r="CUY39" s="119"/>
      <c r="CUZ39" s="119"/>
      <c r="CVA39" s="119"/>
      <c r="CVB39" s="119"/>
      <c r="CVC39" s="119"/>
      <c r="CVD39" s="119"/>
      <c r="CVE39" s="119"/>
      <c r="CVF39" s="119"/>
      <c r="CVG39" s="119"/>
      <c r="CVH39" s="119"/>
      <c r="CVI39" s="119"/>
      <c r="CVJ39" s="119"/>
      <c r="CVK39" s="119"/>
      <c r="CVL39" s="119"/>
      <c r="CVM39" s="119"/>
      <c r="CVN39" s="119"/>
      <c r="CVO39" s="119"/>
      <c r="CVP39" s="119"/>
      <c r="CVQ39" s="119"/>
      <c r="CVR39" s="119"/>
      <c r="CVS39" s="119"/>
      <c r="CVT39" s="119"/>
      <c r="CVU39" s="119"/>
      <c r="CVV39" s="119"/>
      <c r="CVW39" s="119"/>
      <c r="CVX39" s="119"/>
      <c r="CVY39" s="119"/>
      <c r="CVZ39" s="119"/>
      <c r="CWA39" s="119"/>
      <c r="CWB39" s="119"/>
      <c r="CWC39" s="119"/>
      <c r="CWD39" s="119"/>
      <c r="CWE39" s="119"/>
      <c r="CWF39" s="119"/>
      <c r="CWG39" s="119"/>
      <c r="CWH39" s="119"/>
      <c r="CWI39" s="119"/>
      <c r="CWJ39" s="119"/>
      <c r="CWK39" s="119"/>
      <c r="CWL39" s="119"/>
      <c r="CWM39" s="119"/>
      <c r="CWN39" s="119"/>
      <c r="CWO39" s="119"/>
      <c r="CWP39" s="119"/>
      <c r="CWQ39" s="119"/>
      <c r="CWR39" s="119"/>
      <c r="CWS39" s="119"/>
      <c r="CWT39" s="119"/>
      <c r="CWU39" s="119"/>
      <c r="CWV39" s="119"/>
      <c r="CWW39" s="119"/>
      <c r="CWX39" s="119"/>
      <c r="CWY39" s="119"/>
      <c r="CWZ39" s="119"/>
      <c r="CXA39" s="119"/>
      <c r="CXB39" s="119"/>
      <c r="CXC39" s="119"/>
      <c r="CXD39" s="119"/>
      <c r="CXE39" s="119"/>
      <c r="CXF39" s="119"/>
      <c r="CXG39" s="119"/>
      <c r="CXH39" s="119"/>
      <c r="CXI39" s="119"/>
      <c r="CXJ39" s="119"/>
      <c r="CXK39" s="119"/>
      <c r="CXL39" s="119"/>
      <c r="CXM39" s="119"/>
      <c r="CXN39" s="119"/>
      <c r="CXO39" s="119"/>
      <c r="CXP39" s="119"/>
      <c r="CXQ39" s="119"/>
      <c r="CXR39" s="119"/>
      <c r="CXS39" s="119"/>
      <c r="CXT39" s="119"/>
      <c r="CXU39" s="119"/>
      <c r="CXV39" s="119"/>
      <c r="CXW39" s="119"/>
      <c r="CXX39" s="119"/>
      <c r="CXY39" s="119"/>
      <c r="CXZ39" s="119"/>
      <c r="CYA39" s="119"/>
      <c r="CYB39" s="119"/>
      <c r="CYC39" s="119"/>
      <c r="CYD39" s="119"/>
      <c r="CYE39" s="119"/>
      <c r="CYF39" s="119"/>
      <c r="CYG39" s="119"/>
      <c r="CYH39" s="119"/>
      <c r="CYI39" s="119"/>
      <c r="CYJ39" s="119"/>
      <c r="CYK39" s="119"/>
      <c r="CYL39" s="119"/>
      <c r="CYM39" s="119"/>
      <c r="CYN39" s="119"/>
      <c r="CYO39" s="119"/>
      <c r="CYP39" s="119"/>
      <c r="CYQ39" s="119"/>
      <c r="CYR39" s="119"/>
      <c r="CYS39" s="119"/>
      <c r="CYT39" s="119"/>
      <c r="CYU39" s="119"/>
      <c r="CYV39" s="119"/>
      <c r="CYW39" s="119"/>
      <c r="CYX39" s="119"/>
      <c r="CYY39" s="119"/>
      <c r="CYZ39" s="119"/>
      <c r="CZA39" s="119"/>
      <c r="CZB39" s="119"/>
      <c r="CZC39" s="119"/>
      <c r="CZD39" s="119"/>
      <c r="CZE39" s="119"/>
      <c r="CZF39" s="119"/>
      <c r="CZG39" s="119"/>
      <c r="CZH39" s="119"/>
      <c r="CZI39" s="119"/>
      <c r="CZJ39" s="119"/>
      <c r="CZK39" s="119"/>
      <c r="CZL39" s="119"/>
      <c r="CZM39" s="119"/>
      <c r="CZN39" s="119"/>
      <c r="CZO39" s="119"/>
      <c r="CZP39" s="119"/>
      <c r="CZQ39" s="119"/>
      <c r="CZR39" s="119"/>
      <c r="CZS39" s="119"/>
      <c r="CZT39" s="119"/>
      <c r="CZU39" s="119"/>
      <c r="CZV39" s="119"/>
      <c r="CZW39" s="119"/>
      <c r="CZX39" s="119"/>
      <c r="CZY39" s="119"/>
      <c r="CZZ39" s="119"/>
      <c r="DAA39" s="119"/>
      <c r="DAB39" s="119"/>
      <c r="DAC39" s="119"/>
      <c r="DAD39" s="119"/>
      <c r="DAE39" s="119"/>
      <c r="DAF39" s="119"/>
      <c r="DAG39" s="119"/>
      <c r="DAH39" s="119"/>
      <c r="DAI39" s="119"/>
      <c r="DAJ39" s="119"/>
      <c r="DAK39" s="119"/>
      <c r="DAL39" s="119"/>
      <c r="DAM39" s="119"/>
      <c r="DAN39" s="119"/>
      <c r="DAO39" s="119"/>
      <c r="DAP39" s="119"/>
      <c r="DAQ39" s="119"/>
      <c r="DAR39" s="119"/>
      <c r="DAS39" s="119"/>
      <c r="DAT39" s="119"/>
      <c r="DAU39" s="119"/>
      <c r="DAV39" s="119"/>
      <c r="DAW39" s="119"/>
      <c r="DAX39" s="119"/>
      <c r="DAY39" s="119"/>
      <c r="DAZ39" s="119"/>
      <c r="DBA39" s="119"/>
      <c r="DBB39" s="119"/>
      <c r="DBC39" s="119"/>
      <c r="DBD39" s="119"/>
      <c r="DBE39" s="119"/>
      <c r="DBF39" s="119"/>
      <c r="DBG39" s="119"/>
      <c r="DBH39" s="119"/>
      <c r="DBI39" s="119"/>
      <c r="DBJ39" s="119"/>
      <c r="DBK39" s="119"/>
      <c r="DBL39" s="119"/>
      <c r="DBM39" s="119"/>
      <c r="DBN39" s="119"/>
      <c r="DBO39" s="119"/>
      <c r="DBP39" s="119"/>
      <c r="DBQ39" s="119"/>
      <c r="DBR39" s="119"/>
      <c r="DBS39" s="119"/>
      <c r="DBT39" s="119"/>
      <c r="DBU39" s="119"/>
      <c r="DBV39" s="119"/>
      <c r="DBW39" s="119"/>
      <c r="DBX39" s="119"/>
      <c r="DBY39" s="119"/>
      <c r="DBZ39" s="119"/>
      <c r="DCA39" s="119"/>
      <c r="DCB39" s="119"/>
      <c r="DCC39" s="119"/>
      <c r="DCD39" s="119"/>
      <c r="DCE39" s="119"/>
      <c r="DCF39" s="119"/>
      <c r="DCG39" s="119"/>
      <c r="DCH39" s="119"/>
      <c r="DCI39" s="119"/>
      <c r="DCJ39" s="119"/>
      <c r="DCK39" s="119"/>
      <c r="DCL39" s="119"/>
      <c r="DCM39" s="119"/>
      <c r="DCN39" s="119"/>
      <c r="DCO39" s="119"/>
      <c r="DCP39" s="119"/>
      <c r="DCQ39" s="119"/>
      <c r="DCR39" s="119"/>
      <c r="DCS39" s="119"/>
      <c r="DCT39" s="119"/>
      <c r="DCU39" s="119"/>
      <c r="DCV39" s="119"/>
      <c r="DCW39" s="119"/>
      <c r="DCX39" s="119"/>
      <c r="DCY39" s="119"/>
      <c r="DCZ39" s="119"/>
      <c r="DDA39" s="119"/>
      <c r="DDB39" s="119"/>
      <c r="DDC39" s="119"/>
      <c r="DDD39" s="119"/>
      <c r="DDE39" s="119"/>
      <c r="DDF39" s="119"/>
      <c r="DDG39" s="119"/>
      <c r="DDH39" s="119"/>
      <c r="DDI39" s="119"/>
      <c r="DDJ39" s="119"/>
      <c r="DDK39" s="119"/>
      <c r="DDL39" s="119"/>
      <c r="DDM39" s="119"/>
      <c r="DDN39" s="119"/>
      <c r="DDO39" s="119"/>
      <c r="DDP39" s="119"/>
      <c r="DDQ39" s="119"/>
      <c r="DDR39" s="119"/>
      <c r="DDS39" s="119"/>
      <c r="DDT39" s="119"/>
      <c r="DDU39" s="119"/>
      <c r="DDV39" s="119"/>
      <c r="DDW39" s="119"/>
      <c r="DDX39" s="119"/>
      <c r="DDY39" s="119"/>
      <c r="DDZ39" s="119"/>
      <c r="DEA39" s="119"/>
      <c r="DEB39" s="119"/>
      <c r="DEC39" s="119"/>
      <c r="DED39" s="119"/>
      <c r="DEE39" s="119"/>
      <c r="DEF39" s="119"/>
      <c r="DEG39" s="119"/>
      <c r="DEH39" s="119"/>
      <c r="DEI39" s="119"/>
      <c r="DEJ39" s="119"/>
      <c r="DEK39" s="119"/>
      <c r="DEL39" s="119"/>
      <c r="DEM39" s="119"/>
      <c r="DEN39" s="119"/>
      <c r="DEO39" s="119"/>
      <c r="DEP39" s="119"/>
      <c r="DEQ39" s="119"/>
      <c r="DER39" s="119"/>
      <c r="DES39" s="119"/>
      <c r="DET39" s="119"/>
      <c r="DEU39" s="119"/>
      <c r="DEV39" s="119"/>
      <c r="DEW39" s="119"/>
      <c r="DEX39" s="119"/>
      <c r="DEY39" s="119"/>
      <c r="DEZ39" s="119"/>
      <c r="DFA39" s="119"/>
      <c r="DFB39" s="119"/>
      <c r="DFC39" s="119"/>
      <c r="DFD39" s="119"/>
      <c r="DFE39" s="119"/>
      <c r="DFF39" s="119"/>
      <c r="DFG39" s="119"/>
      <c r="DFH39" s="119"/>
      <c r="DFI39" s="119"/>
      <c r="DFJ39" s="119"/>
      <c r="DFK39" s="119"/>
      <c r="DFL39" s="119"/>
      <c r="DFM39" s="119"/>
      <c r="DFN39" s="119"/>
      <c r="DFO39" s="119"/>
      <c r="DFP39" s="119"/>
      <c r="DFQ39" s="119"/>
      <c r="DFR39" s="119"/>
      <c r="DFS39" s="119"/>
      <c r="DFT39" s="119"/>
      <c r="DFU39" s="119"/>
      <c r="DFV39" s="119"/>
      <c r="DFW39" s="119"/>
      <c r="DFX39" s="119"/>
      <c r="DFY39" s="119"/>
      <c r="DFZ39" s="119"/>
      <c r="DGA39" s="119"/>
      <c r="DGB39" s="119"/>
      <c r="DGC39" s="119"/>
      <c r="DGD39" s="119"/>
      <c r="DGE39" s="119"/>
      <c r="DGF39" s="119"/>
      <c r="DGG39" s="119"/>
      <c r="DGH39" s="119"/>
      <c r="DGI39" s="119"/>
      <c r="DGJ39" s="119"/>
      <c r="DGK39" s="119"/>
      <c r="DGL39" s="119"/>
      <c r="DGM39" s="119"/>
      <c r="DGN39" s="119"/>
      <c r="DGO39" s="119"/>
      <c r="DGP39" s="119"/>
      <c r="DGQ39" s="119"/>
      <c r="DGR39" s="119"/>
      <c r="DGS39" s="119"/>
      <c r="DGT39" s="119"/>
      <c r="DGU39" s="119"/>
      <c r="DGV39" s="119"/>
      <c r="DGW39" s="119"/>
      <c r="DGX39" s="119"/>
      <c r="DGY39" s="119"/>
      <c r="DGZ39" s="119"/>
      <c r="DHA39" s="119"/>
      <c r="DHB39" s="119"/>
      <c r="DHC39" s="119"/>
      <c r="DHD39" s="119"/>
      <c r="DHE39" s="119"/>
      <c r="DHF39" s="119"/>
      <c r="DHG39" s="119"/>
      <c r="DHH39" s="119"/>
      <c r="DHI39" s="119"/>
      <c r="DHJ39" s="119"/>
      <c r="DHK39" s="119"/>
      <c r="DHL39" s="119"/>
      <c r="DHM39" s="119"/>
      <c r="DHN39" s="119"/>
      <c r="DHO39" s="119"/>
      <c r="DHP39" s="119"/>
      <c r="DHQ39" s="119"/>
      <c r="DHR39" s="119"/>
      <c r="DHS39" s="119"/>
      <c r="DHT39" s="119"/>
      <c r="DHU39" s="119"/>
      <c r="DHV39" s="119"/>
      <c r="DHW39" s="119"/>
      <c r="DHX39" s="119"/>
      <c r="DHY39" s="119"/>
      <c r="DHZ39" s="119"/>
      <c r="DIA39" s="119"/>
      <c r="DIB39" s="119"/>
      <c r="DIC39" s="119"/>
      <c r="DID39" s="119"/>
      <c r="DIE39" s="119"/>
      <c r="DIF39" s="119"/>
      <c r="DIG39" s="119"/>
      <c r="DIH39" s="119"/>
      <c r="DII39" s="119"/>
      <c r="DIJ39" s="119"/>
      <c r="DIK39" s="119"/>
      <c r="DIL39" s="119"/>
      <c r="DIM39" s="119"/>
      <c r="DIN39" s="119"/>
      <c r="DIO39" s="119"/>
      <c r="DIP39" s="119"/>
      <c r="DIQ39" s="119"/>
      <c r="DIR39" s="119"/>
      <c r="DIS39" s="119"/>
      <c r="DIT39" s="119"/>
      <c r="DIU39" s="119"/>
      <c r="DIV39" s="119"/>
      <c r="DIW39" s="119"/>
      <c r="DIX39" s="119"/>
      <c r="DIY39" s="119"/>
      <c r="DIZ39" s="119"/>
      <c r="DJA39" s="119"/>
      <c r="DJB39" s="119"/>
      <c r="DJC39" s="119"/>
      <c r="DJD39" s="119"/>
      <c r="DJE39" s="119"/>
      <c r="DJF39" s="119"/>
      <c r="DJG39" s="119"/>
      <c r="DJH39" s="119"/>
      <c r="DJI39" s="119"/>
      <c r="DJJ39" s="119"/>
      <c r="DJK39" s="119"/>
      <c r="DJL39" s="119"/>
      <c r="DJM39" s="119"/>
      <c r="DJN39" s="119"/>
      <c r="DJO39" s="119"/>
      <c r="DJP39" s="119"/>
      <c r="DJQ39" s="119"/>
      <c r="DJR39" s="119"/>
      <c r="DJS39" s="119"/>
      <c r="DJT39" s="119"/>
      <c r="DJU39" s="119"/>
      <c r="DJV39" s="119"/>
      <c r="DJW39" s="119"/>
      <c r="DJX39" s="119"/>
      <c r="DJY39" s="119"/>
      <c r="DJZ39" s="119"/>
      <c r="DKA39" s="119"/>
      <c r="DKB39" s="119"/>
      <c r="DKC39" s="119"/>
      <c r="DKD39" s="119"/>
      <c r="DKE39" s="119"/>
      <c r="DKF39" s="119"/>
      <c r="DKG39" s="119"/>
      <c r="DKH39" s="119"/>
      <c r="DKI39" s="119"/>
      <c r="DKJ39" s="119"/>
      <c r="DKK39" s="119"/>
      <c r="DKL39" s="119"/>
      <c r="DKM39" s="119"/>
      <c r="DKN39" s="119"/>
      <c r="DKO39" s="119"/>
      <c r="DKP39" s="119"/>
      <c r="DKQ39" s="119"/>
      <c r="DKR39" s="119"/>
      <c r="DKS39" s="119"/>
      <c r="DKT39" s="119"/>
      <c r="DKU39" s="119"/>
      <c r="DKV39" s="119"/>
      <c r="DKW39" s="119"/>
      <c r="DKX39" s="119"/>
      <c r="DKY39" s="119"/>
      <c r="DKZ39" s="119"/>
      <c r="DLA39" s="119"/>
      <c r="DLB39" s="119"/>
      <c r="DLC39" s="119"/>
      <c r="DLD39" s="119"/>
      <c r="DLE39" s="119"/>
      <c r="DLF39" s="119"/>
      <c r="DLG39" s="119"/>
      <c r="DLH39" s="119"/>
      <c r="DLI39" s="119"/>
      <c r="DLJ39" s="119"/>
      <c r="DLK39" s="119"/>
      <c r="DLL39" s="119"/>
      <c r="DLM39" s="119"/>
      <c r="DLN39" s="119"/>
      <c r="DLO39" s="119"/>
      <c r="DLP39" s="119"/>
      <c r="DLQ39" s="119"/>
      <c r="DLR39" s="119"/>
      <c r="DLS39" s="119"/>
      <c r="DLT39" s="119"/>
      <c r="DLU39" s="119"/>
      <c r="DLV39" s="119"/>
      <c r="DLW39" s="119"/>
      <c r="DLX39" s="119"/>
      <c r="DLY39" s="119"/>
      <c r="DLZ39" s="119"/>
      <c r="DMA39" s="119"/>
      <c r="DMB39" s="119"/>
      <c r="DMC39" s="119"/>
      <c r="DMD39" s="119"/>
      <c r="DME39" s="119"/>
      <c r="DMF39" s="119"/>
      <c r="DMG39" s="119"/>
      <c r="DMH39" s="119"/>
      <c r="DMI39" s="119"/>
      <c r="DMJ39" s="119"/>
      <c r="DMK39" s="119"/>
      <c r="DML39" s="119"/>
      <c r="DMM39" s="119"/>
      <c r="DMN39" s="119"/>
      <c r="DMO39" s="119"/>
      <c r="DMP39" s="119"/>
      <c r="DMQ39" s="119"/>
      <c r="DMR39" s="119"/>
      <c r="DMS39" s="119"/>
      <c r="DMT39" s="119"/>
      <c r="DMU39" s="119"/>
      <c r="DMV39" s="119"/>
      <c r="DMW39" s="119"/>
      <c r="DMX39" s="119"/>
      <c r="DMY39" s="119"/>
      <c r="DMZ39" s="119"/>
      <c r="DNA39" s="119"/>
      <c r="DNB39" s="119"/>
      <c r="DNC39" s="119"/>
      <c r="DND39" s="119"/>
      <c r="DNE39" s="119"/>
      <c r="DNF39" s="119"/>
      <c r="DNG39" s="119"/>
      <c r="DNH39" s="119"/>
      <c r="DNI39" s="119"/>
      <c r="DNJ39" s="119"/>
      <c r="DNK39" s="119"/>
      <c r="DNL39" s="119"/>
      <c r="DNM39" s="119"/>
      <c r="DNN39" s="119"/>
      <c r="DNO39" s="119"/>
      <c r="DNP39" s="119"/>
      <c r="DNQ39" s="119"/>
      <c r="DNR39" s="119"/>
      <c r="DNS39" s="119"/>
      <c r="DNT39" s="119"/>
      <c r="DNU39" s="119"/>
      <c r="DNV39" s="119"/>
      <c r="DNW39" s="119"/>
      <c r="DNX39" s="119"/>
      <c r="DNY39" s="119"/>
      <c r="DNZ39" s="119"/>
      <c r="DOA39" s="119"/>
      <c r="DOB39" s="119"/>
      <c r="DOC39" s="119"/>
      <c r="DOD39" s="119"/>
      <c r="DOE39" s="119"/>
      <c r="DOF39" s="119"/>
      <c r="DOG39" s="119"/>
      <c r="DOH39" s="119"/>
      <c r="DOI39" s="119"/>
      <c r="DOJ39" s="119"/>
      <c r="DOK39" s="119"/>
      <c r="DOL39" s="119"/>
      <c r="DOM39" s="119"/>
      <c r="DON39" s="119"/>
      <c r="DOO39" s="119"/>
      <c r="DOP39" s="119"/>
      <c r="DOQ39" s="119"/>
      <c r="DOR39" s="119"/>
      <c r="DOS39" s="119"/>
      <c r="DOT39" s="119"/>
      <c r="DOU39" s="119"/>
      <c r="DOV39" s="119"/>
      <c r="DOW39" s="119"/>
      <c r="DOX39" s="119"/>
      <c r="DOY39" s="119"/>
      <c r="DOZ39" s="119"/>
      <c r="DPA39" s="119"/>
      <c r="DPB39" s="119"/>
      <c r="DPC39" s="119"/>
      <c r="DPD39" s="119"/>
      <c r="DPE39" s="119"/>
      <c r="DPF39" s="119"/>
      <c r="DPG39" s="119"/>
      <c r="DPH39" s="119"/>
      <c r="DPI39" s="119"/>
      <c r="DPJ39" s="119"/>
      <c r="DPK39" s="119"/>
      <c r="DPL39" s="119"/>
      <c r="DPM39" s="119"/>
      <c r="DPN39" s="119"/>
      <c r="DPO39" s="119"/>
      <c r="DPP39" s="119"/>
      <c r="DPQ39" s="119"/>
      <c r="DPR39" s="119"/>
      <c r="DPS39" s="119"/>
      <c r="DPT39" s="119"/>
      <c r="DPU39" s="119"/>
      <c r="DPV39" s="119"/>
      <c r="DPW39" s="119"/>
      <c r="DPX39" s="119"/>
      <c r="DPY39" s="119"/>
      <c r="DPZ39" s="119"/>
      <c r="DQA39" s="119"/>
      <c r="DQB39" s="119"/>
      <c r="DQC39" s="119"/>
      <c r="DQD39" s="119"/>
      <c r="DQE39" s="119"/>
      <c r="DQF39" s="119"/>
      <c r="DQG39" s="119"/>
      <c r="DQH39" s="119"/>
      <c r="DQI39" s="119"/>
      <c r="DQJ39" s="119"/>
      <c r="DQK39" s="119"/>
      <c r="DQL39" s="119"/>
      <c r="DQM39" s="119"/>
      <c r="DQN39" s="119"/>
      <c r="DQO39" s="119"/>
      <c r="DQP39" s="119"/>
      <c r="DQQ39" s="119"/>
      <c r="DQR39" s="119"/>
      <c r="DQS39" s="119"/>
      <c r="DQT39" s="119"/>
      <c r="DQU39" s="119"/>
      <c r="DQV39" s="119"/>
      <c r="DQW39" s="119"/>
      <c r="DQX39" s="119"/>
      <c r="DQY39" s="119"/>
      <c r="DQZ39" s="119"/>
      <c r="DRA39" s="119"/>
      <c r="DRB39" s="119"/>
      <c r="DRC39" s="119"/>
      <c r="DRD39" s="119"/>
      <c r="DRE39" s="119"/>
      <c r="DRF39" s="119"/>
      <c r="DRG39" s="119"/>
      <c r="DRH39" s="119"/>
      <c r="DRI39" s="119"/>
      <c r="DRJ39" s="119"/>
      <c r="DRK39" s="119"/>
      <c r="DRL39" s="119"/>
      <c r="DRM39" s="119"/>
      <c r="DRN39" s="119"/>
      <c r="DRO39" s="119"/>
      <c r="DRP39" s="119"/>
      <c r="DRQ39" s="119"/>
      <c r="DRR39" s="119"/>
      <c r="DRS39" s="119"/>
      <c r="DRT39" s="119"/>
      <c r="DRU39" s="119"/>
      <c r="DRV39" s="119"/>
      <c r="DRW39" s="119"/>
      <c r="DRX39" s="119"/>
      <c r="DRY39" s="119"/>
      <c r="DRZ39" s="119"/>
      <c r="DSA39" s="119"/>
      <c r="DSB39" s="119"/>
      <c r="DSC39" s="119"/>
      <c r="DSD39" s="119"/>
      <c r="DSE39" s="119"/>
      <c r="DSF39" s="119"/>
      <c r="DSG39" s="119"/>
      <c r="DSH39" s="119"/>
      <c r="DSI39" s="119"/>
      <c r="DSJ39" s="119"/>
      <c r="DSK39" s="119"/>
      <c r="DSL39" s="119"/>
      <c r="DSM39" s="119"/>
      <c r="DSN39" s="119"/>
      <c r="DSO39" s="119"/>
      <c r="DSP39" s="119"/>
      <c r="DSQ39" s="119"/>
      <c r="DSR39" s="119"/>
      <c r="DSS39" s="119"/>
      <c r="DST39" s="119"/>
      <c r="DSU39" s="119"/>
      <c r="DSV39" s="119"/>
      <c r="DSW39" s="119"/>
      <c r="DSX39" s="119"/>
      <c r="DSY39" s="119"/>
      <c r="DSZ39" s="119"/>
      <c r="DTA39" s="119"/>
      <c r="DTB39" s="119"/>
      <c r="DTC39" s="119"/>
      <c r="DTD39" s="119"/>
      <c r="DTE39" s="119"/>
      <c r="DTF39" s="119"/>
      <c r="DTG39" s="119"/>
      <c r="DTH39" s="119"/>
      <c r="DTI39" s="119"/>
      <c r="DTJ39" s="119"/>
      <c r="DTK39" s="119"/>
      <c r="DTL39" s="119"/>
      <c r="DTM39" s="119"/>
      <c r="DTN39" s="119"/>
      <c r="DTO39" s="119"/>
      <c r="DTP39" s="119"/>
      <c r="DTQ39" s="119"/>
      <c r="DTR39" s="119"/>
      <c r="DTS39" s="119"/>
      <c r="DTT39" s="119"/>
      <c r="DTU39" s="119"/>
      <c r="DTV39" s="119"/>
      <c r="DTW39" s="119"/>
      <c r="DTX39" s="119"/>
      <c r="DTY39" s="119"/>
      <c r="DTZ39" s="119"/>
      <c r="DUA39" s="119"/>
      <c r="DUB39" s="119"/>
      <c r="DUC39" s="119"/>
      <c r="DUD39" s="119"/>
      <c r="DUE39" s="119"/>
      <c r="DUF39" s="119"/>
      <c r="DUG39" s="119"/>
      <c r="DUH39" s="119"/>
      <c r="DUI39" s="119"/>
      <c r="DUJ39" s="119"/>
      <c r="DUK39" s="119"/>
      <c r="DUL39" s="119"/>
      <c r="DUM39" s="119"/>
      <c r="DUN39" s="119"/>
      <c r="DUO39" s="119"/>
      <c r="DUP39" s="119"/>
      <c r="DUQ39" s="119"/>
      <c r="DUR39" s="119"/>
      <c r="DUS39" s="119"/>
      <c r="DUT39" s="119"/>
      <c r="DUU39" s="119"/>
      <c r="DUV39" s="119"/>
      <c r="DUW39" s="119"/>
      <c r="DUX39" s="119"/>
      <c r="DUY39" s="119"/>
      <c r="DUZ39" s="119"/>
      <c r="DVA39" s="119"/>
      <c r="DVB39" s="119"/>
      <c r="DVC39" s="119"/>
      <c r="DVD39" s="119"/>
      <c r="DVE39" s="119"/>
      <c r="DVF39" s="119"/>
      <c r="DVG39" s="119"/>
      <c r="DVH39" s="119"/>
      <c r="DVI39" s="119"/>
      <c r="DVJ39" s="119"/>
      <c r="DVK39" s="119"/>
      <c r="DVL39" s="119"/>
      <c r="DVM39" s="119"/>
      <c r="DVN39" s="119"/>
      <c r="DVO39" s="119"/>
      <c r="DVP39" s="119"/>
      <c r="DVQ39" s="119"/>
      <c r="DVR39" s="119"/>
      <c r="DVS39" s="119"/>
      <c r="DVT39" s="119"/>
      <c r="DVU39" s="119"/>
      <c r="DVV39" s="119"/>
      <c r="DVW39" s="119"/>
      <c r="DVX39" s="119"/>
      <c r="DVY39" s="119"/>
      <c r="DVZ39" s="119"/>
      <c r="DWA39" s="119"/>
      <c r="DWB39" s="119"/>
      <c r="DWC39" s="119"/>
      <c r="DWD39" s="119"/>
      <c r="DWE39" s="119"/>
      <c r="DWF39" s="119"/>
      <c r="DWG39" s="119"/>
      <c r="DWH39" s="119"/>
      <c r="DWI39" s="119"/>
      <c r="DWJ39" s="119"/>
      <c r="DWK39" s="119"/>
      <c r="DWL39" s="119"/>
      <c r="DWM39" s="119"/>
      <c r="DWN39" s="119"/>
      <c r="DWO39" s="119"/>
      <c r="DWP39" s="119"/>
      <c r="DWQ39" s="119"/>
      <c r="DWR39" s="119"/>
      <c r="DWS39" s="119"/>
      <c r="DWT39" s="119"/>
      <c r="DWU39" s="119"/>
      <c r="DWV39" s="119"/>
      <c r="DWW39" s="119"/>
      <c r="DWX39" s="119"/>
      <c r="DWY39" s="119"/>
      <c r="DWZ39" s="119"/>
      <c r="DXA39" s="119"/>
      <c r="DXB39" s="119"/>
      <c r="DXC39" s="119"/>
      <c r="DXD39" s="119"/>
      <c r="DXE39" s="119"/>
      <c r="DXF39" s="119"/>
      <c r="DXG39" s="119"/>
      <c r="DXH39" s="119"/>
      <c r="DXI39" s="119"/>
      <c r="DXJ39" s="119"/>
      <c r="DXK39" s="119"/>
      <c r="DXL39" s="119"/>
      <c r="DXM39" s="119"/>
      <c r="DXN39" s="119"/>
      <c r="DXO39" s="119"/>
      <c r="DXP39" s="119"/>
      <c r="DXQ39" s="119"/>
      <c r="DXR39" s="119"/>
      <c r="DXS39" s="119"/>
      <c r="DXT39" s="119"/>
      <c r="DXU39" s="119"/>
      <c r="DXV39" s="119"/>
      <c r="DXW39" s="119"/>
      <c r="DXX39" s="119"/>
      <c r="DXY39" s="119"/>
      <c r="DXZ39" s="119"/>
      <c r="DYA39" s="119"/>
      <c r="DYB39" s="119"/>
      <c r="DYC39" s="119"/>
      <c r="DYD39" s="119"/>
      <c r="DYE39" s="119"/>
      <c r="DYF39" s="119"/>
      <c r="DYG39" s="119"/>
      <c r="DYH39" s="119"/>
      <c r="DYI39" s="119"/>
      <c r="DYJ39" s="119"/>
      <c r="DYK39" s="119"/>
      <c r="DYL39" s="119"/>
      <c r="DYM39" s="119"/>
      <c r="DYN39" s="119"/>
      <c r="DYO39" s="119"/>
      <c r="DYP39" s="119"/>
      <c r="DYQ39" s="119"/>
      <c r="DYR39" s="119"/>
      <c r="DYS39" s="119"/>
      <c r="DYT39" s="119"/>
      <c r="DYU39" s="119"/>
      <c r="DYV39" s="119"/>
      <c r="DYW39" s="119"/>
      <c r="DYX39" s="119"/>
      <c r="DYY39" s="119"/>
      <c r="DYZ39" s="119"/>
      <c r="DZA39" s="119"/>
      <c r="DZB39" s="119"/>
      <c r="DZC39" s="119"/>
      <c r="DZD39" s="119"/>
      <c r="DZE39" s="119"/>
      <c r="DZF39" s="119"/>
      <c r="DZG39" s="119"/>
      <c r="DZH39" s="119"/>
      <c r="DZI39" s="119"/>
      <c r="DZJ39" s="119"/>
      <c r="DZK39" s="119"/>
      <c r="DZL39" s="119"/>
      <c r="DZM39" s="119"/>
      <c r="DZN39" s="119"/>
      <c r="DZO39" s="119"/>
      <c r="DZP39" s="119"/>
      <c r="DZQ39" s="119"/>
      <c r="DZR39" s="119"/>
      <c r="DZS39" s="119"/>
      <c r="DZT39" s="119"/>
      <c r="DZU39" s="119"/>
      <c r="DZV39" s="119"/>
      <c r="DZW39" s="119"/>
      <c r="DZX39" s="119"/>
      <c r="DZY39" s="119"/>
      <c r="DZZ39" s="119"/>
      <c r="EAA39" s="119"/>
      <c r="EAB39" s="119"/>
      <c r="EAC39" s="119"/>
      <c r="EAD39" s="119"/>
      <c r="EAE39" s="119"/>
      <c r="EAF39" s="119"/>
      <c r="EAG39" s="119"/>
      <c r="EAH39" s="119"/>
      <c r="EAI39" s="119"/>
      <c r="EAJ39" s="119"/>
      <c r="EAK39" s="119"/>
      <c r="EAL39" s="119"/>
      <c r="EAM39" s="119"/>
      <c r="EAN39" s="119"/>
      <c r="EAO39" s="119"/>
      <c r="EAP39" s="119"/>
      <c r="EAQ39" s="119"/>
      <c r="EAR39" s="119"/>
      <c r="EAS39" s="119"/>
      <c r="EAT39" s="119"/>
      <c r="EAU39" s="119"/>
      <c r="EAV39" s="119"/>
      <c r="EAW39" s="119"/>
      <c r="EAX39" s="119"/>
      <c r="EAY39" s="119"/>
      <c r="EAZ39" s="119"/>
      <c r="EBA39" s="119"/>
      <c r="EBB39" s="119"/>
      <c r="EBC39" s="119"/>
      <c r="EBD39" s="119"/>
      <c r="EBE39" s="119"/>
      <c r="EBF39" s="119"/>
      <c r="EBG39" s="119"/>
      <c r="EBH39" s="119"/>
      <c r="EBI39" s="119"/>
      <c r="EBJ39" s="119"/>
      <c r="EBK39" s="119"/>
      <c r="EBL39" s="119"/>
      <c r="EBM39" s="119"/>
      <c r="EBN39" s="119"/>
      <c r="EBO39" s="119"/>
      <c r="EBP39" s="119"/>
      <c r="EBQ39" s="119"/>
      <c r="EBR39" s="119"/>
      <c r="EBS39" s="119"/>
      <c r="EBT39" s="119"/>
      <c r="EBU39" s="119"/>
      <c r="EBV39" s="119"/>
      <c r="EBW39" s="119"/>
      <c r="EBX39" s="119"/>
      <c r="EBY39" s="119"/>
      <c r="EBZ39" s="119"/>
      <c r="ECA39" s="119"/>
      <c r="ECB39" s="119"/>
      <c r="ECC39" s="119"/>
      <c r="ECD39" s="119"/>
      <c r="ECE39" s="119"/>
      <c r="ECF39" s="119"/>
      <c r="ECG39" s="119"/>
      <c r="ECH39" s="119"/>
      <c r="ECI39" s="119"/>
      <c r="ECJ39" s="119"/>
      <c r="ECK39" s="119"/>
      <c r="ECL39" s="119"/>
      <c r="ECM39" s="119"/>
      <c r="ECN39" s="119"/>
      <c r="ECO39" s="119"/>
      <c r="ECP39" s="119"/>
      <c r="ECQ39" s="119"/>
      <c r="ECR39" s="119"/>
      <c r="ECS39" s="119"/>
      <c r="ECT39" s="119"/>
      <c r="ECU39" s="119"/>
      <c r="ECV39" s="119"/>
      <c r="ECW39" s="119"/>
      <c r="ECX39" s="119"/>
      <c r="ECY39" s="119"/>
      <c r="ECZ39" s="119"/>
      <c r="EDA39" s="119"/>
      <c r="EDB39" s="119"/>
      <c r="EDC39" s="119"/>
      <c r="EDD39" s="119"/>
      <c r="EDE39" s="119"/>
      <c r="EDF39" s="119"/>
      <c r="EDG39" s="119"/>
      <c r="EDH39" s="119"/>
      <c r="EDI39" s="119"/>
      <c r="EDJ39" s="119"/>
      <c r="EDK39" s="119"/>
      <c r="EDL39" s="119"/>
      <c r="EDM39" s="119"/>
      <c r="EDN39" s="119"/>
      <c r="EDO39" s="119"/>
      <c r="EDP39" s="119"/>
      <c r="EDQ39" s="119"/>
      <c r="EDR39" s="119"/>
      <c r="EDS39" s="119"/>
      <c r="EDT39" s="119"/>
      <c r="EDU39" s="119"/>
      <c r="EDV39" s="119"/>
      <c r="EDW39" s="119"/>
      <c r="EDX39" s="119"/>
      <c r="EDY39" s="119"/>
      <c r="EDZ39" s="119"/>
      <c r="EEA39" s="119"/>
      <c r="EEB39" s="119"/>
      <c r="EEC39" s="119"/>
      <c r="EED39" s="119"/>
      <c r="EEE39" s="119"/>
      <c r="EEF39" s="119"/>
      <c r="EEG39" s="119"/>
      <c r="EEH39" s="119"/>
      <c r="EEI39" s="119"/>
      <c r="EEJ39" s="119"/>
      <c r="EEK39" s="119"/>
      <c r="EEL39" s="119"/>
      <c r="EEM39" s="119"/>
      <c r="EEN39" s="119"/>
      <c r="EEO39" s="119"/>
      <c r="EEP39" s="119"/>
      <c r="EEQ39" s="119"/>
      <c r="EER39" s="119"/>
      <c r="EES39" s="119"/>
      <c r="EET39" s="119"/>
      <c r="EEU39" s="119"/>
      <c r="EEV39" s="119"/>
      <c r="EEW39" s="119"/>
      <c r="EEX39" s="119"/>
      <c r="EEY39" s="119"/>
      <c r="EEZ39" s="119"/>
      <c r="EFA39" s="119"/>
      <c r="EFB39" s="119"/>
      <c r="EFC39" s="119"/>
      <c r="EFD39" s="119"/>
      <c r="EFE39" s="119"/>
      <c r="EFF39" s="119"/>
      <c r="EFG39" s="119"/>
      <c r="EFH39" s="119"/>
      <c r="EFI39" s="119"/>
      <c r="EFJ39" s="119"/>
      <c r="EFK39" s="119"/>
      <c r="EFL39" s="119"/>
      <c r="EFM39" s="119"/>
      <c r="EFN39" s="119"/>
      <c r="EFO39" s="119"/>
      <c r="EFP39" s="119"/>
      <c r="EFQ39" s="119"/>
      <c r="EFR39" s="119"/>
      <c r="EFS39" s="119"/>
      <c r="EFT39" s="119"/>
      <c r="EFU39" s="119"/>
      <c r="EFV39" s="119"/>
      <c r="EFW39" s="119"/>
      <c r="EFX39" s="119"/>
      <c r="EFY39" s="119"/>
      <c r="EFZ39" s="119"/>
      <c r="EGA39" s="119"/>
      <c r="EGB39" s="119"/>
      <c r="EGC39" s="119"/>
      <c r="EGD39" s="119"/>
      <c r="EGE39" s="119"/>
      <c r="EGF39" s="119"/>
      <c r="EGG39" s="119"/>
      <c r="EGH39" s="119"/>
      <c r="EGI39" s="119"/>
      <c r="EGJ39" s="119"/>
      <c r="EGK39" s="119"/>
      <c r="EGL39" s="119"/>
      <c r="EGM39" s="119"/>
      <c r="EGN39" s="119"/>
      <c r="EGO39" s="119"/>
      <c r="EGP39" s="119"/>
      <c r="EGQ39" s="119"/>
      <c r="EGR39" s="119"/>
      <c r="EGS39" s="119"/>
      <c r="EGT39" s="119"/>
      <c r="EGU39" s="119"/>
      <c r="EGV39" s="119"/>
      <c r="EGW39" s="119"/>
      <c r="EGX39" s="119"/>
      <c r="EGY39" s="119"/>
      <c r="EGZ39" s="119"/>
      <c r="EHA39" s="119"/>
      <c r="EHB39" s="119"/>
      <c r="EHC39" s="119"/>
      <c r="EHD39" s="119"/>
      <c r="EHE39" s="119"/>
      <c r="EHF39" s="119"/>
      <c r="EHG39" s="119"/>
      <c r="EHH39" s="119"/>
      <c r="EHI39" s="119"/>
      <c r="EHJ39" s="119"/>
      <c r="EHK39" s="119"/>
      <c r="EHL39" s="119"/>
      <c r="EHM39" s="119"/>
      <c r="EHN39" s="119"/>
      <c r="EHO39" s="119"/>
      <c r="EHP39" s="119"/>
      <c r="EHQ39" s="119"/>
      <c r="EHR39" s="119"/>
      <c r="EHS39" s="119"/>
      <c r="EHT39" s="119"/>
      <c r="EHU39" s="119"/>
      <c r="EHV39" s="119"/>
      <c r="EHW39" s="119"/>
      <c r="EHX39" s="119"/>
      <c r="EHY39" s="119"/>
      <c r="EHZ39" s="119"/>
      <c r="EIA39" s="119"/>
      <c r="EIB39" s="119"/>
      <c r="EIC39" s="119"/>
      <c r="EID39" s="119"/>
      <c r="EIE39" s="119"/>
      <c r="EIF39" s="119"/>
      <c r="EIG39" s="119"/>
      <c r="EIH39" s="119"/>
      <c r="EII39" s="119"/>
      <c r="EIJ39" s="119"/>
      <c r="EIK39" s="119"/>
      <c r="EIL39" s="119"/>
      <c r="EIM39" s="119"/>
      <c r="EIN39" s="119"/>
      <c r="EIO39" s="119"/>
      <c r="EIP39" s="119"/>
      <c r="EIQ39" s="119"/>
      <c r="EIR39" s="119"/>
      <c r="EIS39" s="119"/>
      <c r="EIT39" s="119"/>
      <c r="EIU39" s="119"/>
      <c r="EIV39" s="119"/>
      <c r="EIW39" s="119"/>
      <c r="EIX39" s="119"/>
      <c r="EIY39" s="119"/>
      <c r="EIZ39" s="119"/>
      <c r="EJA39" s="119"/>
      <c r="EJB39" s="119"/>
      <c r="EJC39" s="119"/>
      <c r="EJD39" s="119"/>
      <c r="EJE39" s="119"/>
      <c r="EJF39" s="119"/>
      <c r="EJG39" s="119"/>
      <c r="EJH39" s="119"/>
      <c r="EJI39" s="119"/>
      <c r="EJJ39" s="119"/>
      <c r="EJK39" s="119"/>
      <c r="EJL39" s="119"/>
      <c r="EJM39" s="119"/>
      <c r="EJN39" s="119"/>
      <c r="EJO39" s="119"/>
      <c r="EJP39" s="119"/>
      <c r="EJQ39" s="119"/>
      <c r="EJR39" s="119"/>
      <c r="EJS39" s="119"/>
      <c r="EJT39" s="119"/>
      <c r="EJU39" s="119"/>
      <c r="EJV39" s="119"/>
      <c r="EJW39" s="119"/>
      <c r="EJX39" s="119"/>
      <c r="EJY39" s="119"/>
      <c r="EJZ39" s="119"/>
      <c r="EKA39" s="119"/>
      <c r="EKB39" s="119"/>
      <c r="EKC39" s="119"/>
      <c r="EKD39" s="119"/>
      <c r="EKE39" s="119"/>
      <c r="EKF39" s="119"/>
      <c r="EKG39" s="119"/>
      <c r="EKH39" s="119"/>
      <c r="EKI39" s="119"/>
      <c r="EKJ39" s="119"/>
      <c r="EKK39" s="119"/>
      <c r="EKL39" s="119"/>
      <c r="EKM39" s="119"/>
      <c r="EKN39" s="119"/>
      <c r="EKO39" s="119"/>
      <c r="EKP39" s="119"/>
      <c r="EKQ39" s="119"/>
      <c r="EKR39" s="119"/>
      <c r="EKS39" s="119"/>
      <c r="EKT39" s="119"/>
      <c r="EKU39" s="119"/>
      <c r="EKV39" s="119"/>
      <c r="EKW39" s="119"/>
      <c r="EKX39" s="119"/>
      <c r="EKY39" s="119"/>
      <c r="EKZ39" s="119"/>
      <c r="ELA39" s="119"/>
      <c r="ELB39" s="119"/>
      <c r="ELC39" s="119"/>
      <c r="ELD39" s="119"/>
      <c r="ELE39" s="119"/>
      <c r="ELF39" s="119"/>
      <c r="ELG39" s="119"/>
      <c r="ELH39" s="119"/>
      <c r="ELI39" s="119"/>
      <c r="ELJ39" s="119"/>
      <c r="ELK39" s="119"/>
      <c r="ELL39" s="119"/>
      <c r="ELM39" s="119"/>
      <c r="ELN39" s="119"/>
      <c r="ELO39" s="119"/>
      <c r="ELP39" s="119"/>
      <c r="ELQ39" s="119"/>
      <c r="ELR39" s="119"/>
      <c r="ELS39" s="119"/>
      <c r="ELT39" s="119"/>
      <c r="ELU39" s="119"/>
      <c r="ELV39" s="119"/>
      <c r="ELW39" s="119"/>
      <c r="ELX39" s="119"/>
      <c r="ELY39" s="119"/>
      <c r="ELZ39" s="119"/>
      <c r="EMA39" s="119"/>
      <c r="EMB39" s="119"/>
      <c r="EMC39" s="119"/>
      <c r="EMD39" s="119"/>
      <c r="EME39" s="119"/>
      <c r="EMF39" s="119"/>
      <c r="EMG39" s="119"/>
      <c r="EMH39" s="119"/>
      <c r="EMI39" s="119"/>
      <c r="EMJ39" s="119"/>
      <c r="EMK39" s="119"/>
      <c r="EML39" s="119"/>
      <c r="EMM39" s="119"/>
      <c r="EMN39" s="119"/>
      <c r="EMO39" s="119"/>
      <c r="EMP39" s="119"/>
      <c r="EMQ39" s="119"/>
      <c r="EMR39" s="119"/>
      <c r="EMS39" s="119"/>
      <c r="EMT39" s="119"/>
      <c r="EMU39" s="119"/>
      <c r="EMV39" s="119"/>
      <c r="EMW39" s="119"/>
      <c r="EMX39" s="119"/>
      <c r="EMY39" s="119"/>
      <c r="EMZ39" s="119"/>
      <c r="ENA39" s="119"/>
      <c r="ENB39" s="119"/>
      <c r="ENC39" s="119"/>
      <c r="END39" s="119"/>
      <c r="ENE39" s="119"/>
      <c r="ENF39" s="119"/>
      <c r="ENG39" s="119"/>
      <c r="ENH39" s="119"/>
      <c r="ENI39" s="119"/>
      <c r="ENJ39" s="119"/>
      <c r="ENK39" s="119"/>
      <c r="ENL39" s="119"/>
      <c r="ENM39" s="119"/>
      <c r="ENN39" s="119"/>
      <c r="ENO39" s="119"/>
      <c r="ENP39" s="119"/>
      <c r="ENQ39" s="119"/>
      <c r="ENR39" s="119"/>
      <c r="ENS39" s="119"/>
      <c r="ENT39" s="119"/>
      <c r="ENU39" s="119"/>
      <c r="ENV39" s="119"/>
      <c r="ENW39" s="119"/>
      <c r="ENX39" s="119"/>
      <c r="ENY39" s="119"/>
      <c r="ENZ39" s="119"/>
      <c r="EOA39" s="119"/>
      <c r="EOB39" s="119"/>
      <c r="EOC39" s="119"/>
      <c r="EOD39" s="119"/>
      <c r="EOE39" s="119"/>
      <c r="EOF39" s="119"/>
      <c r="EOG39" s="119"/>
      <c r="EOH39" s="119"/>
      <c r="EOI39" s="119"/>
      <c r="EOJ39" s="119"/>
      <c r="EOK39" s="119"/>
      <c r="EOL39" s="119"/>
      <c r="EOM39" s="119"/>
      <c r="EON39" s="119"/>
      <c r="EOO39" s="119"/>
      <c r="EOP39" s="119"/>
      <c r="EOQ39" s="119"/>
      <c r="EOR39" s="119"/>
      <c r="EOS39" s="119"/>
      <c r="EOT39" s="119"/>
      <c r="EOU39" s="119"/>
      <c r="EOV39" s="119"/>
      <c r="EOW39" s="119"/>
      <c r="EOX39" s="119"/>
      <c r="EOY39" s="119"/>
      <c r="EOZ39" s="119"/>
      <c r="EPA39" s="119"/>
      <c r="EPB39" s="119"/>
      <c r="EPC39" s="119"/>
      <c r="EPD39" s="119"/>
      <c r="EPE39" s="119"/>
      <c r="EPF39" s="119"/>
      <c r="EPG39" s="119"/>
      <c r="EPH39" s="119"/>
      <c r="EPI39" s="119"/>
      <c r="EPJ39" s="119"/>
      <c r="EPK39" s="119"/>
      <c r="EPL39" s="119"/>
      <c r="EPM39" s="119"/>
      <c r="EPN39" s="119"/>
      <c r="EPO39" s="119"/>
      <c r="EPP39" s="119"/>
      <c r="EPQ39" s="119"/>
      <c r="EPR39" s="119"/>
      <c r="EPS39" s="119"/>
      <c r="EPT39" s="119"/>
      <c r="EPU39" s="119"/>
      <c r="EPV39" s="119"/>
      <c r="EPW39" s="119"/>
      <c r="EPX39" s="119"/>
      <c r="EPY39" s="119"/>
      <c r="EPZ39" s="119"/>
      <c r="EQA39" s="119"/>
      <c r="EQB39" s="119"/>
      <c r="EQC39" s="119"/>
      <c r="EQD39" s="119"/>
      <c r="EQE39" s="119"/>
      <c r="EQF39" s="119"/>
      <c r="EQG39" s="119"/>
      <c r="EQH39" s="119"/>
      <c r="EQI39" s="119"/>
      <c r="EQJ39" s="119"/>
      <c r="EQK39" s="119"/>
      <c r="EQL39" s="119"/>
      <c r="EQM39" s="119"/>
      <c r="EQN39" s="119"/>
      <c r="EQO39" s="119"/>
      <c r="EQP39" s="119"/>
      <c r="EQQ39" s="119"/>
      <c r="EQR39" s="119"/>
      <c r="EQS39" s="119"/>
      <c r="EQT39" s="119"/>
      <c r="EQU39" s="119"/>
      <c r="EQV39" s="119"/>
      <c r="EQW39" s="119"/>
      <c r="EQX39" s="119"/>
      <c r="EQY39" s="119"/>
      <c r="EQZ39" s="119"/>
      <c r="ERA39" s="119"/>
      <c r="ERB39" s="119"/>
      <c r="ERC39" s="119"/>
      <c r="ERD39" s="119"/>
      <c r="ERE39" s="119"/>
      <c r="ERF39" s="119"/>
      <c r="ERG39" s="119"/>
      <c r="ERH39" s="119"/>
      <c r="ERI39" s="119"/>
      <c r="ERJ39" s="119"/>
      <c r="ERK39" s="119"/>
      <c r="ERL39" s="119"/>
      <c r="ERM39" s="119"/>
      <c r="ERN39" s="119"/>
      <c r="ERO39" s="119"/>
      <c r="ERP39" s="119"/>
      <c r="ERQ39" s="119"/>
      <c r="ERR39" s="119"/>
      <c r="ERS39" s="119"/>
      <c r="ERT39" s="119"/>
      <c r="ERU39" s="119"/>
      <c r="ERV39" s="119"/>
      <c r="ERW39" s="119"/>
      <c r="ERX39" s="119"/>
      <c r="ERY39" s="119"/>
      <c r="ERZ39" s="119"/>
      <c r="ESA39" s="119"/>
      <c r="ESB39" s="119"/>
      <c r="ESC39" s="119"/>
      <c r="ESD39" s="119"/>
      <c r="ESE39" s="119"/>
      <c r="ESF39" s="119"/>
      <c r="ESG39" s="119"/>
      <c r="ESH39" s="119"/>
      <c r="ESI39" s="119"/>
      <c r="ESJ39" s="119"/>
      <c r="ESK39" s="119"/>
      <c r="ESL39" s="119"/>
      <c r="ESM39" s="119"/>
      <c r="ESN39" s="119"/>
      <c r="ESO39" s="119"/>
      <c r="ESP39" s="119"/>
      <c r="ESQ39" s="119"/>
      <c r="ESR39" s="119"/>
      <c r="ESS39" s="119"/>
      <c r="EST39" s="119"/>
      <c r="ESU39" s="119"/>
      <c r="ESV39" s="119"/>
      <c r="ESW39" s="119"/>
      <c r="ESX39" s="119"/>
      <c r="ESY39" s="119"/>
      <c r="ESZ39" s="119"/>
      <c r="ETA39" s="119"/>
      <c r="ETB39" s="119"/>
      <c r="ETC39" s="119"/>
      <c r="ETD39" s="119"/>
      <c r="ETE39" s="119"/>
      <c r="ETF39" s="119"/>
      <c r="ETG39" s="119"/>
      <c r="ETH39" s="119"/>
      <c r="ETI39" s="119"/>
      <c r="ETJ39" s="119"/>
      <c r="ETK39" s="119"/>
      <c r="ETL39" s="119"/>
      <c r="ETM39" s="119"/>
      <c r="ETN39" s="119"/>
      <c r="ETO39" s="119"/>
      <c r="ETP39" s="119"/>
      <c r="ETQ39" s="119"/>
      <c r="ETR39" s="119"/>
      <c r="ETS39" s="119"/>
      <c r="ETT39" s="119"/>
      <c r="ETU39" s="119"/>
      <c r="ETV39" s="119"/>
      <c r="ETW39" s="119"/>
      <c r="ETX39" s="119"/>
      <c r="ETY39" s="119"/>
      <c r="ETZ39" s="119"/>
      <c r="EUA39" s="119"/>
      <c r="EUB39" s="119"/>
      <c r="EUC39" s="119"/>
      <c r="EUD39" s="119"/>
      <c r="EUE39" s="119"/>
      <c r="EUF39" s="119"/>
      <c r="EUG39" s="119"/>
      <c r="EUH39" s="119"/>
      <c r="EUI39" s="119"/>
      <c r="EUJ39" s="119"/>
      <c r="EUK39" s="119"/>
      <c r="EUL39" s="119"/>
      <c r="EUM39" s="119"/>
      <c r="EUN39" s="119"/>
      <c r="EUO39" s="119"/>
      <c r="EUP39" s="119"/>
      <c r="EUQ39" s="119"/>
      <c r="EUR39" s="119"/>
      <c r="EUS39" s="119"/>
      <c r="EUT39" s="119"/>
      <c r="EUU39" s="119"/>
      <c r="EUV39" s="119"/>
      <c r="EUW39" s="119"/>
      <c r="EUX39" s="119"/>
      <c r="EUY39" s="119"/>
      <c r="EUZ39" s="119"/>
      <c r="EVA39" s="119"/>
      <c r="EVB39" s="119"/>
      <c r="EVC39" s="119"/>
      <c r="EVD39" s="119"/>
      <c r="EVE39" s="119"/>
      <c r="EVF39" s="119"/>
      <c r="EVG39" s="119"/>
      <c r="EVH39" s="119"/>
      <c r="EVI39" s="119"/>
      <c r="EVJ39" s="119"/>
      <c r="EVK39" s="119"/>
      <c r="EVL39" s="119"/>
      <c r="EVM39" s="119"/>
      <c r="EVN39" s="119"/>
      <c r="EVO39" s="119"/>
      <c r="EVP39" s="119"/>
      <c r="EVQ39" s="119"/>
      <c r="EVR39" s="119"/>
      <c r="EVS39" s="119"/>
      <c r="EVT39" s="119"/>
      <c r="EVU39" s="119"/>
      <c r="EVV39" s="119"/>
      <c r="EVW39" s="119"/>
      <c r="EVX39" s="119"/>
      <c r="EVY39" s="119"/>
      <c r="EVZ39" s="119"/>
      <c r="EWA39" s="119"/>
      <c r="EWB39" s="119"/>
      <c r="EWC39" s="119"/>
      <c r="EWD39" s="119"/>
      <c r="EWE39" s="119"/>
      <c r="EWF39" s="119"/>
      <c r="EWG39" s="119"/>
      <c r="EWH39" s="119"/>
      <c r="EWI39" s="119"/>
      <c r="EWJ39" s="119"/>
      <c r="EWK39" s="119"/>
      <c r="EWL39" s="119"/>
      <c r="EWM39" s="119"/>
      <c r="EWN39" s="119"/>
      <c r="EWO39" s="119"/>
      <c r="EWP39" s="119"/>
      <c r="EWQ39" s="119"/>
      <c r="EWR39" s="119"/>
      <c r="EWS39" s="119"/>
      <c r="EWT39" s="119"/>
      <c r="EWU39" s="119"/>
      <c r="EWV39" s="119"/>
      <c r="EWW39" s="119"/>
      <c r="EWX39" s="119"/>
      <c r="EWY39" s="119"/>
      <c r="EWZ39" s="119"/>
      <c r="EXA39" s="119"/>
      <c r="EXB39" s="119"/>
      <c r="EXC39" s="119"/>
      <c r="EXD39" s="119"/>
      <c r="EXE39" s="119"/>
      <c r="EXF39" s="119"/>
      <c r="EXG39" s="119"/>
      <c r="EXH39" s="119"/>
      <c r="EXI39" s="119"/>
      <c r="EXJ39" s="119"/>
      <c r="EXK39" s="119"/>
      <c r="EXL39" s="119"/>
      <c r="EXM39" s="119"/>
      <c r="EXN39" s="119"/>
      <c r="EXO39" s="119"/>
      <c r="EXP39" s="119"/>
      <c r="EXQ39" s="119"/>
      <c r="EXR39" s="119"/>
      <c r="EXS39" s="119"/>
      <c r="EXT39" s="119"/>
      <c r="EXU39" s="119"/>
      <c r="EXV39" s="119"/>
      <c r="EXW39" s="119"/>
      <c r="EXX39" s="119"/>
      <c r="EXY39" s="119"/>
      <c r="EXZ39" s="119"/>
      <c r="EYA39" s="119"/>
      <c r="EYB39" s="119"/>
      <c r="EYC39" s="119"/>
      <c r="EYD39" s="119"/>
      <c r="EYE39" s="119"/>
      <c r="EYF39" s="119"/>
      <c r="EYG39" s="119"/>
      <c r="EYH39" s="119"/>
      <c r="EYI39" s="119"/>
      <c r="EYJ39" s="119"/>
      <c r="EYK39" s="119"/>
      <c r="EYL39" s="119"/>
      <c r="EYM39" s="119"/>
      <c r="EYN39" s="119"/>
      <c r="EYO39" s="119"/>
      <c r="EYP39" s="119"/>
      <c r="EYQ39" s="119"/>
      <c r="EYR39" s="119"/>
      <c r="EYS39" s="119"/>
      <c r="EYT39" s="119"/>
      <c r="EYU39" s="119"/>
      <c r="EYV39" s="119"/>
      <c r="EYW39" s="119"/>
      <c r="EYX39" s="119"/>
      <c r="EYY39" s="119"/>
      <c r="EYZ39" s="119"/>
      <c r="EZA39" s="119"/>
      <c r="EZB39" s="119"/>
      <c r="EZC39" s="119"/>
      <c r="EZD39" s="119"/>
      <c r="EZE39" s="119"/>
      <c r="EZF39" s="119"/>
      <c r="EZG39" s="119"/>
      <c r="EZH39" s="119"/>
      <c r="EZI39" s="119"/>
      <c r="EZJ39" s="119"/>
      <c r="EZK39" s="119"/>
      <c r="EZL39" s="119"/>
      <c r="EZM39" s="119"/>
      <c r="EZN39" s="119"/>
      <c r="EZO39" s="119"/>
      <c r="EZP39" s="119"/>
      <c r="EZQ39" s="119"/>
      <c r="EZR39" s="119"/>
      <c r="EZS39" s="119"/>
      <c r="EZT39" s="119"/>
      <c r="EZU39" s="119"/>
      <c r="EZV39" s="119"/>
      <c r="EZW39" s="119"/>
      <c r="EZX39" s="119"/>
      <c r="EZY39" s="119"/>
      <c r="EZZ39" s="119"/>
      <c r="FAA39" s="119"/>
      <c r="FAB39" s="119"/>
      <c r="FAC39" s="119"/>
      <c r="FAD39" s="119"/>
      <c r="FAE39" s="119"/>
      <c r="FAF39" s="119"/>
      <c r="FAG39" s="119"/>
      <c r="FAH39" s="119"/>
      <c r="FAI39" s="119"/>
      <c r="FAJ39" s="119"/>
      <c r="FAK39" s="119"/>
      <c r="FAL39" s="119"/>
      <c r="FAM39" s="119"/>
      <c r="FAN39" s="119"/>
      <c r="FAO39" s="119"/>
      <c r="FAP39" s="119"/>
      <c r="FAQ39" s="119"/>
      <c r="FAR39" s="119"/>
      <c r="FAS39" s="119"/>
      <c r="FAT39" s="119"/>
      <c r="FAU39" s="119"/>
      <c r="FAV39" s="119"/>
      <c r="FAW39" s="119"/>
      <c r="FAX39" s="119"/>
      <c r="FAY39" s="119"/>
      <c r="FAZ39" s="119"/>
      <c r="FBA39" s="119"/>
      <c r="FBB39" s="119"/>
      <c r="FBC39" s="119"/>
      <c r="FBD39" s="119"/>
      <c r="FBE39" s="119"/>
      <c r="FBF39" s="119"/>
      <c r="FBG39" s="119"/>
      <c r="FBH39" s="119"/>
      <c r="FBI39" s="119"/>
      <c r="FBJ39" s="119"/>
      <c r="FBK39" s="119"/>
      <c r="FBL39" s="119"/>
      <c r="FBM39" s="119"/>
      <c r="FBN39" s="119"/>
      <c r="FBO39" s="119"/>
      <c r="FBP39" s="119"/>
      <c r="FBQ39" s="119"/>
      <c r="FBR39" s="119"/>
      <c r="FBS39" s="119"/>
      <c r="FBT39" s="119"/>
      <c r="FBU39" s="119"/>
      <c r="FBV39" s="119"/>
      <c r="FBW39" s="119"/>
      <c r="FBX39" s="119"/>
      <c r="FBY39" s="119"/>
      <c r="FBZ39" s="119"/>
      <c r="FCA39" s="119"/>
      <c r="FCB39" s="119"/>
      <c r="FCC39" s="119"/>
      <c r="FCD39" s="119"/>
      <c r="FCE39" s="119"/>
      <c r="FCF39" s="119"/>
      <c r="FCG39" s="119"/>
      <c r="FCH39" s="119"/>
      <c r="FCI39" s="119"/>
      <c r="FCJ39" s="119"/>
      <c r="FCK39" s="119"/>
      <c r="FCL39" s="119"/>
      <c r="FCM39" s="119"/>
      <c r="FCN39" s="119"/>
      <c r="FCO39" s="119"/>
      <c r="FCP39" s="119"/>
      <c r="FCQ39" s="119"/>
      <c r="FCR39" s="119"/>
      <c r="FCS39" s="119"/>
      <c r="FCT39" s="119"/>
      <c r="FCU39" s="119"/>
      <c r="FCV39" s="119"/>
      <c r="FCW39" s="119"/>
      <c r="FCX39" s="119"/>
      <c r="FCY39" s="119"/>
      <c r="FCZ39" s="119"/>
      <c r="FDA39" s="119"/>
      <c r="FDB39" s="119"/>
      <c r="FDC39" s="119"/>
      <c r="FDD39" s="119"/>
      <c r="FDE39" s="119"/>
      <c r="FDF39" s="119"/>
      <c r="FDG39" s="119"/>
      <c r="FDH39" s="119"/>
      <c r="FDI39" s="119"/>
      <c r="FDJ39" s="119"/>
      <c r="FDK39" s="119"/>
      <c r="FDL39" s="119"/>
      <c r="FDM39" s="119"/>
      <c r="FDN39" s="119"/>
      <c r="FDO39" s="119"/>
      <c r="FDP39" s="119"/>
      <c r="FDQ39" s="119"/>
      <c r="FDR39" s="119"/>
      <c r="FDS39" s="119"/>
      <c r="FDT39" s="119"/>
      <c r="FDU39" s="119"/>
      <c r="FDV39" s="119"/>
      <c r="FDW39" s="119"/>
      <c r="FDX39" s="119"/>
      <c r="FDY39" s="119"/>
      <c r="FDZ39" s="119"/>
      <c r="FEA39" s="119"/>
      <c r="FEB39" s="119"/>
      <c r="FEC39" s="119"/>
      <c r="FED39" s="119"/>
      <c r="FEE39" s="119"/>
      <c r="FEF39" s="119"/>
      <c r="FEG39" s="119"/>
      <c r="FEH39" s="119"/>
      <c r="FEI39" s="119"/>
      <c r="FEJ39" s="119"/>
      <c r="FEK39" s="119"/>
      <c r="FEL39" s="119"/>
      <c r="FEM39" s="119"/>
      <c r="FEN39" s="119"/>
      <c r="FEO39" s="119"/>
      <c r="FEP39" s="119"/>
      <c r="FEQ39" s="119"/>
      <c r="FER39" s="119"/>
      <c r="FES39" s="119"/>
      <c r="FET39" s="119"/>
      <c r="FEU39" s="119"/>
      <c r="FEV39" s="119"/>
      <c r="FEW39" s="119"/>
      <c r="FEX39" s="119"/>
      <c r="FEY39" s="119"/>
      <c r="FEZ39" s="119"/>
      <c r="FFA39" s="119"/>
      <c r="FFB39" s="119"/>
      <c r="FFC39" s="119"/>
      <c r="FFD39" s="119"/>
      <c r="FFE39" s="119"/>
      <c r="FFF39" s="119"/>
      <c r="FFG39" s="119"/>
      <c r="FFH39" s="119"/>
      <c r="FFI39" s="119"/>
      <c r="FFJ39" s="119"/>
      <c r="FFK39" s="119"/>
      <c r="FFL39" s="119"/>
      <c r="FFM39" s="119"/>
      <c r="FFN39" s="119"/>
      <c r="FFO39" s="119"/>
      <c r="FFP39" s="119"/>
      <c r="FFQ39" s="119"/>
      <c r="FFR39" s="119"/>
      <c r="FFS39" s="119"/>
      <c r="FFT39" s="119"/>
      <c r="FFU39" s="119"/>
      <c r="FFV39" s="119"/>
      <c r="FFW39" s="119"/>
      <c r="FFX39" s="119"/>
      <c r="FFY39" s="119"/>
      <c r="FFZ39" s="119"/>
      <c r="FGA39" s="119"/>
      <c r="FGB39" s="119"/>
      <c r="FGC39" s="119"/>
      <c r="FGD39" s="119"/>
      <c r="FGE39" s="119"/>
      <c r="FGF39" s="119"/>
      <c r="FGG39" s="119"/>
      <c r="FGH39" s="119"/>
      <c r="FGI39" s="119"/>
      <c r="FGJ39" s="119"/>
      <c r="FGK39" s="119"/>
      <c r="FGL39" s="119"/>
      <c r="FGM39" s="119"/>
      <c r="FGN39" s="119"/>
      <c r="FGO39" s="119"/>
      <c r="FGP39" s="119"/>
      <c r="FGQ39" s="119"/>
      <c r="FGR39" s="119"/>
      <c r="FGS39" s="119"/>
      <c r="FGT39" s="119"/>
      <c r="FGU39" s="119"/>
      <c r="FGV39" s="119"/>
      <c r="FGW39" s="119"/>
      <c r="FGX39" s="119"/>
      <c r="FGY39" s="119"/>
      <c r="FGZ39" s="119"/>
      <c r="FHA39" s="119"/>
      <c r="FHB39" s="119"/>
      <c r="FHC39" s="119"/>
      <c r="FHD39" s="119"/>
      <c r="FHE39" s="119"/>
      <c r="FHF39" s="119"/>
      <c r="FHG39" s="119"/>
      <c r="FHH39" s="119"/>
      <c r="FHI39" s="119"/>
      <c r="FHJ39" s="119"/>
      <c r="FHK39" s="119"/>
      <c r="FHL39" s="119"/>
      <c r="FHM39" s="119"/>
      <c r="FHN39" s="119"/>
      <c r="FHO39" s="119"/>
      <c r="FHP39" s="119"/>
      <c r="FHQ39" s="119"/>
      <c r="FHR39" s="119"/>
      <c r="FHS39" s="119"/>
      <c r="FHT39" s="119"/>
      <c r="FHU39" s="119"/>
      <c r="FHV39" s="119"/>
      <c r="FHW39" s="119"/>
      <c r="FHX39" s="119"/>
      <c r="FHY39" s="119"/>
      <c r="FHZ39" s="119"/>
      <c r="FIA39" s="119"/>
      <c r="FIB39" s="119"/>
      <c r="FIC39" s="119"/>
      <c r="FID39" s="119"/>
      <c r="FIE39" s="119"/>
      <c r="FIF39" s="119"/>
      <c r="FIG39" s="119"/>
      <c r="FIH39" s="119"/>
      <c r="FII39" s="119"/>
      <c r="FIJ39" s="119"/>
      <c r="FIK39" s="119"/>
      <c r="FIL39" s="119"/>
      <c r="FIM39" s="119"/>
      <c r="FIN39" s="119"/>
      <c r="FIO39" s="119"/>
      <c r="FIP39" s="119"/>
      <c r="FIQ39" s="119"/>
      <c r="FIR39" s="119"/>
      <c r="FIS39" s="119"/>
      <c r="FIT39" s="119"/>
      <c r="FIU39" s="119"/>
      <c r="FIV39" s="119"/>
      <c r="FIW39" s="119"/>
      <c r="FIX39" s="119"/>
      <c r="FIY39" s="119"/>
      <c r="FIZ39" s="119"/>
      <c r="FJA39" s="119"/>
      <c r="FJB39" s="119"/>
      <c r="FJC39" s="119"/>
      <c r="FJD39" s="119"/>
      <c r="FJE39" s="119"/>
      <c r="FJF39" s="119"/>
      <c r="FJG39" s="119"/>
      <c r="FJH39" s="119"/>
      <c r="FJI39" s="119"/>
      <c r="FJJ39" s="119"/>
      <c r="FJK39" s="119"/>
      <c r="FJL39" s="119"/>
      <c r="FJM39" s="119"/>
      <c r="FJN39" s="119"/>
      <c r="FJO39" s="119"/>
      <c r="FJP39" s="119"/>
      <c r="FJQ39" s="119"/>
      <c r="FJR39" s="119"/>
      <c r="FJS39" s="119"/>
      <c r="FJT39" s="119"/>
      <c r="FJU39" s="119"/>
      <c r="FJV39" s="119"/>
      <c r="FJW39" s="119"/>
      <c r="FJX39" s="119"/>
      <c r="FJY39" s="119"/>
      <c r="FJZ39" s="119"/>
      <c r="FKA39" s="119"/>
      <c r="FKB39" s="119"/>
      <c r="FKC39" s="119"/>
      <c r="FKD39" s="119"/>
      <c r="FKE39" s="119"/>
      <c r="FKF39" s="119"/>
      <c r="FKG39" s="119"/>
      <c r="FKH39" s="119"/>
      <c r="FKI39" s="119"/>
      <c r="FKJ39" s="119"/>
      <c r="FKK39" s="119"/>
      <c r="FKL39" s="119"/>
      <c r="FKM39" s="119"/>
      <c r="FKN39" s="119"/>
      <c r="FKO39" s="119"/>
      <c r="FKP39" s="119"/>
      <c r="FKQ39" s="119"/>
      <c r="FKR39" s="119"/>
      <c r="FKS39" s="119"/>
      <c r="FKT39" s="119"/>
      <c r="FKU39" s="119"/>
      <c r="FKV39" s="119"/>
      <c r="FKW39" s="119"/>
      <c r="FKX39" s="119"/>
      <c r="FKY39" s="119"/>
      <c r="FKZ39" s="119"/>
      <c r="FLA39" s="119"/>
      <c r="FLB39" s="119"/>
      <c r="FLC39" s="119"/>
      <c r="FLD39" s="119"/>
      <c r="FLE39" s="119"/>
      <c r="FLF39" s="119"/>
      <c r="FLG39" s="119"/>
      <c r="FLH39" s="119"/>
      <c r="FLI39" s="119"/>
      <c r="FLJ39" s="119"/>
      <c r="FLK39" s="119"/>
      <c r="FLL39" s="119"/>
      <c r="FLM39" s="119"/>
      <c r="FLN39" s="119"/>
      <c r="FLO39" s="119"/>
      <c r="FLP39" s="119"/>
      <c r="FLQ39" s="119"/>
      <c r="FLR39" s="119"/>
      <c r="FLS39" s="119"/>
      <c r="FLT39" s="119"/>
      <c r="FLU39" s="119"/>
      <c r="FLV39" s="119"/>
      <c r="FLW39" s="119"/>
      <c r="FLX39" s="119"/>
      <c r="FLY39" s="119"/>
      <c r="FLZ39" s="119"/>
      <c r="FMA39" s="119"/>
      <c r="FMB39" s="119"/>
      <c r="FMC39" s="119"/>
      <c r="FMD39" s="119"/>
      <c r="FME39" s="119"/>
      <c r="FMF39" s="119"/>
      <c r="FMG39" s="119"/>
      <c r="FMH39" s="119"/>
      <c r="FMI39" s="119"/>
      <c r="FMJ39" s="119"/>
      <c r="FMK39" s="119"/>
      <c r="FML39" s="119"/>
      <c r="FMM39" s="119"/>
      <c r="FMN39" s="119"/>
      <c r="FMO39" s="119"/>
      <c r="FMP39" s="119"/>
      <c r="FMQ39" s="119"/>
      <c r="FMR39" s="119"/>
      <c r="FMS39" s="119"/>
      <c r="FMT39" s="119"/>
      <c r="FMU39" s="119"/>
      <c r="FMV39" s="119"/>
      <c r="FMW39" s="119"/>
      <c r="FMX39" s="119"/>
      <c r="FMY39" s="119"/>
      <c r="FMZ39" s="119"/>
      <c r="FNA39" s="119"/>
      <c r="FNB39" s="119"/>
      <c r="FNC39" s="119"/>
      <c r="FND39" s="119"/>
      <c r="FNE39" s="119"/>
      <c r="FNF39" s="119"/>
      <c r="FNG39" s="119"/>
      <c r="FNH39" s="119"/>
      <c r="FNI39" s="119"/>
      <c r="FNJ39" s="119"/>
      <c r="FNK39" s="119"/>
      <c r="FNL39" s="119"/>
      <c r="FNM39" s="119"/>
      <c r="FNN39" s="119"/>
      <c r="FNO39" s="119"/>
      <c r="FNP39" s="119"/>
      <c r="FNQ39" s="119"/>
      <c r="FNR39" s="119"/>
      <c r="FNS39" s="119"/>
      <c r="FNT39" s="119"/>
      <c r="FNU39" s="119"/>
      <c r="FNV39" s="119"/>
      <c r="FNW39" s="119"/>
      <c r="FNX39" s="119"/>
      <c r="FNY39" s="119"/>
      <c r="FNZ39" s="119"/>
      <c r="FOA39" s="119"/>
      <c r="FOB39" s="119"/>
      <c r="FOC39" s="119"/>
      <c r="FOD39" s="119"/>
      <c r="FOE39" s="119"/>
      <c r="FOF39" s="119"/>
      <c r="FOG39" s="119"/>
      <c r="FOH39" s="119"/>
      <c r="FOI39" s="119"/>
      <c r="FOJ39" s="119"/>
      <c r="FOK39" s="119"/>
      <c r="FOL39" s="119"/>
      <c r="FOM39" s="119"/>
      <c r="FON39" s="119"/>
      <c r="FOO39" s="119"/>
      <c r="FOP39" s="119"/>
      <c r="FOQ39" s="119"/>
      <c r="FOR39" s="119"/>
      <c r="FOS39" s="119"/>
      <c r="FOT39" s="119"/>
      <c r="FOU39" s="119"/>
      <c r="FOV39" s="119"/>
      <c r="FOW39" s="119"/>
      <c r="FOX39" s="119"/>
      <c r="FOY39" s="119"/>
      <c r="FOZ39" s="119"/>
      <c r="FPA39" s="119"/>
      <c r="FPB39" s="119"/>
      <c r="FPC39" s="119"/>
      <c r="FPD39" s="119"/>
      <c r="FPE39" s="119"/>
      <c r="FPF39" s="119"/>
      <c r="FPG39" s="119"/>
      <c r="FPH39" s="119"/>
      <c r="FPI39" s="119"/>
      <c r="FPJ39" s="119"/>
      <c r="FPK39" s="119"/>
      <c r="FPL39" s="119"/>
      <c r="FPM39" s="119"/>
      <c r="FPN39" s="119"/>
      <c r="FPO39" s="119"/>
      <c r="FPP39" s="119"/>
      <c r="FPQ39" s="119"/>
      <c r="FPR39" s="119"/>
      <c r="FPS39" s="119"/>
      <c r="FPT39" s="119"/>
      <c r="FPU39" s="119"/>
      <c r="FPV39" s="119"/>
      <c r="FPW39" s="119"/>
      <c r="FPX39" s="119"/>
      <c r="FPY39" s="119"/>
      <c r="FPZ39" s="119"/>
      <c r="FQA39" s="119"/>
      <c r="FQB39" s="119"/>
      <c r="FQC39" s="119"/>
      <c r="FQD39" s="119"/>
      <c r="FQE39" s="119"/>
      <c r="FQF39" s="119"/>
      <c r="FQG39" s="119"/>
      <c r="FQH39" s="119"/>
      <c r="FQI39" s="119"/>
      <c r="FQJ39" s="119"/>
      <c r="FQK39" s="119"/>
      <c r="FQL39" s="119"/>
      <c r="FQM39" s="119"/>
      <c r="FQN39" s="119"/>
      <c r="FQO39" s="119"/>
      <c r="FQP39" s="119"/>
      <c r="FQQ39" s="119"/>
      <c r="FQR39" s="119"/>
      <c r="FQS39" s="119"/>
      <c r="FQT39" s="119"/>
      <c r="FQU39" s="119"/>
      <c r="FQV39" s="119"/>
      <c r="FQW39" s="119"/>
      <c r="FQX39" s="119"/>
      <c r="FQY39" s="119"/>
      <c r="FQZ39" s="119"/>
      <c r="FRA39" s="119"/>
      <c r="FRB39" s="119"/>
      <c r="FRC39" s="119"/>
      <c r="FRD39" s="119"/>
      <c r="FRE39" s="119"/>
      <c r="FRF39" s="119"/>
      <c r="FRG39" s="119"/>
      <c r="FRH39" s="119"/>
      <c r="FRI39" s="119"/>
      <c r="FRJ39" s="119"/>
      <c r="FRK39" s="119"/>
      <c r="FRL39" s="119"/>
      <c r="FRM39" s="119"/>
      <c r="FRN39" s="119"/>
      <c r="FRO39" s="119"/>
      <c r="FRP39" s="119"/>
      <c r="FRQ39" s="119"/>
      <c r="FRR39" s="119"/>
      <c r="FRS39" s="119"/>
      <c r="FRT39" s="119"/>
      <c r="FRU39" s="119"/>
      <c r="FRV39" s="119"/>
      <c r="FRW39" s="119"/>
      <c r="FRX39" s="119"/>
      <c r="FRY39" s="119"/>
      <c r="FRZ39" s="119"/>
      <c r="FSA39" s="119"/>
      <c r="FSB39" s="119"/>
      <c r="FSC39" s="119"/>
      <c r="FSD39" s="119"/>
      <c r="FSE39" s="119"/>
      <c r="FSF39" s="119"/>
      <c r="FSG39" s="119"/>
      <c r="FSH39" s="119"/>
      <c r="FSI39" s="119"/>
      <c r="FSJ39" s="119"/>
      <c r="FSK39" s="119"/>
      <c r="FSL39" s="119"/>
      <c r="FSM39" s="119"/>
      <c r="FSN39" s="119"/>
      <c r="FSO39" s="119"/>
      <c r="FSP39" s="119"/>
      <c r="FSQ39" s="119"/>
      <c r="FSR39" s="119"/>
      <c r="FSS39" s="119"/>
      <c r="FST39" s="119"/>
      <c r="FSU39" s="119"/>
      <c r="FSV39" s="119"/>
      <c r="FSW39" s="119"/>
      <c r="FSX39" s="119"/>
      <c r="FSY39" s="119"/>
      <c r="FSZ39" s="119"/>
      <c r="FTA39" s="119"/>
      <c r="FTB39" s="119"/>
      <c r="FTC39" s="119"/>
      <c r="FTD39" s="119"/>
      <c r="FTE39" s="119"/>
      <c r="FTF39" s="119"/>
      <c r="FTG39" s="119"/>
      <c r="FTH39" s="119"/>
      <c r="FTI39" s="119"/>
      <c r="FTJ39" s="119"/>
      <c r="FTK39" s="119"/>
      <c r="FTL39" s="119"/>
      <c r="FTM39" s="119"/>
      <c r="FTN39" s="119"/>
      <c r="FTO39" s="119"/>
      <c r="FTP39" s="119"/>
      <c r="FTQ39" s="119"/>
      <c r="FTR39" s="119"/>
      <c r="FTS39" s="119"/>
      <c r="FTT39" s="119"/>
      <c r="FTU39" s="119"/>
      <c r="FTV39" s="119"/>
      <c r="FTW39" s="119"/>
      <c r="FTX39" s="119"/>
      <c r="FTY39" s="119"/>
      <c r="FTZ39" s="119"/>
      <c r="FUA39" s="119"/>
      <c r="FUB39" s="119"/>
      <c r="FUC39" s="119"/>
      <c r="FUD39" s="119"/>
      <c r="FUE39" s="119"/>
      <c r="FUF39" s="119"/>
      <c r="FUG39" s="119"/>
      <c r="FUH39" s="119"/>
      <c r="FUI39" s="119"/>
      <c r="FUJ39" s="119"/>
      <c r="FUK39" s="119"/>
      <c r="FUL39" s="119"/>
      <c r="FUM39" s="119"/>
      <c r="FUN39" s="119"/>
      <c r="FUO39" s="119"/>
      <c r="FUP39" s="119"/>
      <c r="FUQ39" s="119"/>
      <c r="FUR39" s="119"/>
      <c r="FUS39" s="119"/>
      <c r="FUT39" s="119"/>
      <c r="FUU39" s="119"/>
      <c r="FUV39" s="119"/>
      <c r="FUW39" s="119"/>
      <c r="FUX39" s="119"/>
      <c r="FUY39" s="119"/>
      <c r="FUZ39" s="119"/>
      <c r="FVA39" s="119"/>
      <c r="FVB39" s="119"/>
      <c r="FVC39" s="119"/>
      <c r="FVD39" s="119"/>
      <c r="FVE39" s="119"/>
      <c r="FVF39" s="119"/>
      <c r="FVG39" s="119"/>
      <c r="FVH39" s="119"/>
      <c r="FVI39" s="119"/>
      <c r="FVJ39" s="119"/>
      <c r="FVK39" s="119"/>
      <c r="FVL39" s="119"/>
      <c r="FVM39" s="119"/>
      <c r="FVN39" s="119"/>
      <c r="FVO39" s="119"/>
      <c r="FVP39" s="119"/>
      <c r="FVQ39" s="119"/>
      <c r="FVR39" s="119"/>
      <c r="FVS39" s="119"/>
      <c r="FVT39" s="119"/>
      <c r="FVU39" s="119"/>
      <c r="FVV39" s="119"/>
      <c r="FVW39" s="119"/>
      <c r="FVX39" s="119"/>
      <c r="FVY39" s="119"/>
      <c r="FVZ39" s="119"/>
      <c r="FWA39" s="119"/>
      <c r="FWB39" s="119"/>
      <c r="FWC39" s="119"/>
      <c r="FWD39" s="119"/>
      <c r="FWE39" s="119"/>
      <c r="FWF39" s="119"/>
      <c r="FWG39" s="119"/>
      <c r="FWH39" s="119"/>
      <c r="FWI39" s="119"/>
      <c r="FWJ39" s="119"/>
      <c r="FWK39" s="119"/>
      <c r="FWL39" s="119"/>
      <c r="FWM39" s="119"/>
      <c r="FWN39" s="119"/>
      <c r="FWO39" s="119"/>
      <c r="FWP39" s="119"/>
      <c r="FWQ39" s="119"/>
      <c r="FWR39" s="119"/>
      <c r="FWS39" s="119"/>
      <c r="FWT39" s="119"/>
      <c r="FWU39" s="119"/>
      <c r="FWV39" s="119"/>
      <c r="FWW39" s="119"/>
      <c r="FWX39" s="119"/>
      <c r="FWY39" s="119"/>
      <c r="FWZ39" s="119"/>
      <c r="FXA39" s="119"/>
      <c r="FXB39" s="119"/>
      <c r="FXC39" s="119"/>
      <c r="FXD39" s="119"/>
      <c r="FXE39" s="119"/>
      <c r="FXF39" s="119"/>
      <c r="FXG39" s="119"/>
      <c r="FXH39" s="119"/>
      <c r="FXI39" s="119"/>
      <c r="FXJ39" s="119"/>
      <c r="FXK39" s="119"/>
      <c r="FXL39" s="119"/>
      <c r="FXM39" s="119"/>
      <c r="FXN39" s="119"/>
      <c r="FXO39" s="119"/>
      <c r="FXP39" s="119"/>
      <c r="FXQ39" s="119"/>
      <c r="FXR39" s="119"/>
      <c r="FXS39" s="119"/>
      <c r="FXT39" s="119"/>
      <c r="FXU39" s="119"/>
      <c r="FXV39" s="119"/>
      <c r="FXW39" s="119"/>
      <c r="FXX39" s="119"/>
      <c r="FXY39" s="119"/>
      <c r="FXZ39" s="119"/>
      <c r="FYA39" s="119"/>
      <c r="FYB39" s="119"/>
      <c r="FYC39" s="119"/>
      <c r="FYD39" s="119"/>
      <c r="FYE39" s="119"/>
      <c r="FYF39" s="119"/>
      <c r="FYG39" s="119"/>
      <c r="FYH39" s="119"/>
      <c r="FYI39" s="119"/>
      <c r="FYJ39" s="119"/>
      <c r="FYK39" s="119"/>
      <c r="FYL39" s="119"/>
      <c r="FYM39" s="119"/>
      <c r="FYN39" s="119"/>
      <c r="FYO39" s="119"/>
      <c r="FYP39" s="119"/>
      <c r="FYQ39" s="119"/>
      <c r="FYR39" s="119"/>
      <c r="FYS39" s="119"/>
      <c r="FYT39" s="119"/>
      <c r="FYU39" s="119"/>
      <c r="FYV39" s="119"/>
      <c r="FYW39" s="119"/>
      <c r="FYX39" s="119"/>
      <c r="FYY39" s="119"/>
      <c r="FYZ39" s="119"/>
      <c r="FZA39" s="119"/>
      <c r="FZB39" s="119"/>
      <c r="FZC39" s="119"/>
      <c r="FZD39" s="119"/>
      <c r="FZE39" s="119"/>
      <c r="FZF39" s="119"/>
      <c r="FZG39" s="119"/>
      <c r="FZH39" s="119"/>
      <c r="FZI39" s="119"/>
      <c r="FZJ39" s="119"/>
      <c r="FZK39" s="119"/>
      <c r="FZL39" s="119"/>
      <c r="FZM39" s="119"/>
      <c r="FZN39" s="119"/>
      <c r="FZO39" s="119"/>
      <c r="FZP39" s="119"/>
      <c r="FZQ39" s="119"/>
      <c r="FZR39" s="119"/>
      <c r="FZS39" s="119"/>
      <c r="FZT39" s="119"/>
      <c r="FZU39" s="119"/>
      <c r="FZV39" s="119"/>
      <c r="FZW39" s="119"/>
      <c r="FZX39" s="119"/>
      <c r="FZY39" s="119"/>
      <c r="FZZ39" s="119"/>
      <c r="GAA39" s="119"/>
      <c r="GAB39" s="119"/>
      <c r="GAC39" s="119"/>
      <c r="GAD39" s="119"/>
      <c r="GAE39" s="119"/>
      <c r="GAF39" s="119"/>
      <c r="GAG39" s="119"/>
      <c r="GAH39" s="119"/>
      <c r="GAI39" s="119"/>
      <c r="GAJ39" s="119"/>
      <c r="GAK39" s="119"/>
      <c r="GAL39" s="119"/>
      <c r="GAM39" s="119"/>
      <c r="GAN39" s="119"/>
      <c r="GAO39" s="119"/>
      <c r="GAP39" s="119"/>
      <c r="GAQ39" s="119"/>
      <c r="GAR39" s="119"/>
      <c r="GAS39" s="119"/>
      <c r="GAT39" s="119"/>
      <c r="GAU39" s="119"/>
      <c r="GAV39" s="119"/>
      <c r="GAW39" s="119"/>
      <c r="GAX39" s="119"/>
      <c r="GAY39" s="119"/>
      <c r="GAZ39" s="119"/>
      <c r="GBA39" s="119"/>
      <c r="GBB39" s="119"/>
      <c r="GBC39" s="119"/>
      <c r="GBD39" s="119"/>
      <c r="GBE39" s="119"/>
      <c r="GBF39" s="119"/>
      <c r="GBG39" s="119"/>
      <c r="GBH39" s="119"/>
      <c r="GBI39" s="119"/>
      <c r="GBJ39" s="119"/>
      <c r="GBK39" s="119"/>
      <c r="GBL39" s="119"/>
      <c r="GBM39" s="119"/>
      <c r="GBN39" s="119"/>
      <c r="GBO39" s="119"/>
      <c r="GBP39" s="119"/>
      <c r="GBQ39" s="119"/>
      <c r="GBR39" s="119"/>
      <c r="GBS39" s="119"/>
      <c r="GBT39" s="119"/>
      <c r="GBU39" s="119"/>
      <c r="GBV39" s="119"/>
      <c r="GBW39" s="119"/>
      <c r="GBX39" s="119"/>
      <c r="GBY39" s="119"/>
      <c r="GBZ39" s="119"/>
      <c r="GCA39" s="119"/>
      <c r="GCB39" s="119"/>
      <c r="GCC39" s="119"/>
      <c r="GCD39" s="119"/>
      <c r="GCE39" s="119"/>
      <c r="GCF39" s="119"/>
      <c r="GCG39" s="119"/>
      <c r="GCH39" s="119"/>
      <c r="GCI39" s="119"/>
      <c r="GCJ39" s="119"/>
      <c r="GCK39" s="119"/>
      <c r="GCL39" s="119"/>
      <c r="GCM39" s="119"/>
      <c r="GCN39" s="119"/>
      <c r="GCO39" s="119"/>
      <c r="GCP39" s="119"/>
      <c r="GCQ39" s="119"/>
      <c r="GCR39" s="119"/>
      <c r="GCS39" s="119"/>
      <c r="GCT39" s="119"/>
      <c r="GCU39" s="119"/>
      <c r="GCV39" s="119"/>
      <c r="GCW39" s="119"/>
      <c r="GCX39" s="119"/>
      <c r="GCY39" s="119"/>
      <c r="GCZ39" s="119"/>
      <c r="GDA39" s="119"/>
      <c r="GDB39" s="119"/>
      <c r="GDC39" s="119"/>
      <c r="GDD39" s="119"/>
      <c r="GDE39" s="119"/>
      <c r="GDF39" s="119"/>
      <c r="GDG39" s="119"/>
      <c r="GDH39" s="119"/>
      <c r="GDI39" s="119"/>
      <c r="GDJ39" s="119"/>
      <c r="GDK39" s="119"/>
      <c r="GDL39" s="119"/>
      <c r="GDM39" s="119"/>
      <c r="GDN39" s="119"/>
      <c r="GDO39" s="119"/>
      <c r="GDP39" s="119"/>
      <c r="GDQ39" s="119"/>
      <c r="GDR39" s="119"/>
      <c r="GDS39" s="119"/>
      <c r="GDT39" s="119"/>
      <c r="GDU39" s="119"/>
      <c r="GDV39" s="119"/>
      <c r="GDW39" s="119"/>
      <c r="GDX39" s="119"/>
      <c r="GDY39" s="119"/>
      <c r="GDZ39" s="119"/>
      <c r="GEA39" s="119"/>
      <c r="GEB39" s="119"/>
      <c r="GEC39" s="119"/>
      <c r="GED39" s="119"/>
      <c r="GEE39" s="119"/>
      <c r="GEF39" s="119"/>
      <c r="GEG39" s="119"/>
      <c r="GEH39" s="119"/>
      <c r="GEI39" s="119"/>
      <c r="GEJ39" s="119"/>
      <c r="GEK39" s="119"/>
      <c r="GEL39" s="119"/>
      <c r="GEM39" s="119"/>
      <c r="GEN39" s="119"/>
      <c r="GEO39" s="119"/>
      <c r="GEP39" s="119"/>
      <c r="GEQ39" s="119"/>
      <c r="GER39" s="119"/>
      <c r="GES39" s="119"/>
      <c r="GET39" s="119"/>
      <c r="GEU39" s="119"/>
      <c r="GEV39" s="119"/>
      <c r="GEW39" s="119"/>
      <c r="GEX39" s="119"/>
      <c r="GEY39" s="119"/>
      <c r="GEZ39" s="119"/>
      <c r="GFA39" s="119"/>
      <c r="GFB39" s="119"/>
      <c r="GFC39" s="119"/>
      <c r="GFD39" s="119"/>
      <c r="GFE39" s="119"/>
      <c r="GFF39" s="119"/>
      <c r="GFG39" s="119"/>
      <c r="GFH39" s="119"/>
      <c r="GFI39" s="119"/>
      <c r="GFJ39" s="119"/>
      <c r="GFK39" s="119"/>
      <c r="GFL39" s="119"/>
      <c r="GFM39" s="119"/>
      <c r="GFN39" s="119"/>
      <c r="GFO39" s="119"/>
      <c r="GFP39" s="119"/>
      <c r="GFQ39" s="119"/>
      <c r="GFR39" s="119"/>
      <c r="GFS39" s="119"/>
      <c r="GFT39" s="119"/>
      <c r="GFU39" s="119"/>
      <c r="GFV39" s="119"/>
      <c r="GFW39" s="119"/>
      <c r="GFX39" s="119"/>
      <c r="GFY39" s="119"/>
      <c r="GFZ39" s="119"/>
      <c r="GGA39" s="119"/>
      <c r="GGB39" s="119"/>
      <c r="GGC39" s="119"/>
      <c r="GGD39" s="119"/>
      <c r="GGE39" s="119"/>
      <c r="GGF39" s="119"/>
      <c r="GGG39" s="119"/>
      <c r="GGH39" s="119"/>
      <c r="GGI39" s="119"/>
      <c r="GGJ39" s="119"/>
      <c r="GGK39" s="119"/>
      <c r="GGL39" s="119"/>
      <c r="GGM39" s="119"/>
      <c r="GGN39" s="119"/>
      <c r="GGO39" s="119"/>
      <c r="GGP39" s="119"/>
      <c r="GGQ39" s="119"/>
      <c r="GGR39" s="119"/>
      <c r="GGS39" s="119"/>
      <c r="GGT39" s="119"/>
      <c r="GGU39" s="119"/>
      <c r="GGV39" s="119"/>
      <c r="GGW39" s="119"/>
      <c r="GGX39" s="119"/>
      <c r="GGY39" s="119"/>
      <c r="GGZ39" s="119"/>
      <c r="GHA39" s="119"/>
      <c r="GHB39" s="119"/>
      <c r="GHC39" s="119"/>
      <c r="GHD39" s="119"/>
      <c r="GHE39" s="119"/>
      <c r="GHF39" s="119"/>
      <c r="GHG39" s="119"/>
      <c r="GHH39" s="119"/>
      <c r="GHI39" s="119"/>
      <c r="GHJ39" s="119"/>
      <c r="GHK39" s="119"/>
      <c r="GHL39" s="119"/>
      <c r="GHM39" s="119"/>
      <c r="GHN39" s="119"/>
      <c r="GHO39" s="119"/>
      <c r="GHP39" s="119"/>
      <c r="GHQ39" s="119"/>
      <c r="GHR39" s="119"/>
      <c r="GHS39" s="119"/>
      <c r="GHT39" s="119"/>
      <c r="GHU39" s="119"/>
      <c r="GHV39" s="119"/>
      <c r="GHW39" s="119"/>
      <c r="GHX39" s="119"/>
      <c r="GHY39" s="119"/>
      <c r="GHZ39" s="119"/>
      <c r="GIA39" s="119"/>
      <c r="GIB39" s="119"/>
      <c r="GIC39" s="119"/>
      <c r="GID39" s="119"/>
      <c r="GIE39" s="119"/>
      <c r="GIF39" s="119"/>
      <c r="GIG39" s="119"/>
      <c r="GIH39" s="119"/>
      <c r="GII39" s="119"/>
      <c r="GIJ39" s="119"/>
      <c r="GIK39" s="119"/>
      <c r="GIL39" s="119"/>
      <c r="GIM39" s="119"/>
      <c r="GIN39" s="119"/>
      <c r="GIO39" s="119"/>
      <c r="GIP39" s="119"/>
      <c r="GIQ39" s="119"/>
      <c r="GIR39" s="119"/>
      <c r="GIS39" s="119"/>
      <c r="GIT39" s="119"/>
      <c r="GIU39" s="119"/>
      <c r="GIV39" s="119"/>
      <c r="GIW39" s="119"/>
      <c r="GIX39" s="119"/>
      <c r="GIY39" s="119"/>
      <c r="GIZ39" s="119"/>
      <c r="GJA39" s="119"/>
      <c r="GJB39" s="119"/>
      <c r="GJC39" s="119"/>
      <c r="GJD39" s="119"/>
      <c r="GJE39" s="119"/>
      <c r="GJF39" s="119"/>
      <c r="GJG39" s="119"/>
      <c r="GJH39" s="119"/>
      <c r="GJI39" s="119"/>
      <c r="GJJ39" s="119"/>
      <c r="GJK39" s="119"/>
      <c r="GJL39" s="119"/>
      <c r="GJM39" s="119"/>
      <c r="GJN39" s="119"/>
      <c r="GJO39" s="119"/>
      <c r="GJP39" s="119"/>
      <c r="GJQ39" s="119"/>
      <c r="GJR39" s="119"/>
      <c r="GJS39" s="119"/>
      <c r="GJT39" s="119"/>
      <c r="GJU39" s="119"/>
      <c r="GJV39" s="119"/>
      <c r="GJW39" s="119"/>
      <c r="GJX39" s="119"/>
      <c r="GJY39" s="119"/>
      <c r="GJZ39" s="119"/>
      <c r="GKA39" s="119"/>
      <c r="GKB39" s="119"/>
      <c r="GKC39" s="119"/>
      <c r="GKD39" s="119"/>
      <c r="GKE39" s="119"/>
      <c r="GKF39" s="119"/>
      <c r="GKG39" s="119"/>
      <c r="GKH39" s="119"/>
      <c r="GKI39" s="119"/>
      <c r="GKJ39" s="119"/>
      <c r="GKK39" s="119"/>
      <c r="GKL39" s="119"/>
      <c r="GKM39" s="119"/>
      <c r="GKN39" s="119"/>
      <c r="GKO39" s="119"/>
      <c r="GKP39" s="119"/>
      <c r="GKQ39" s="119"/>
      <c r="GKR39" s="119"/>
      <c r="GKS39" s="119"/>
      <c r="GKT39" s="119"/>
      <c r="GKU39" s="119"/>
      <c r="GKV39" s="119"/>
      <c r="GKW39" s="119"/>
      <c r="GKX39" s="119"/>
      <c r="GKY39" s="119"/>
      <c r="GKZ39" s="119"/>
      <c r="GLA39" s="119"/>
      <c r="GLB39" s="119"/>
      <c r="GLC39" s="119"/>
      <c r="GLD39" s="119"/>
      <c r="GLE39" s="119"/>
      <c r="GLF39" s="119"/>
      <c r="GLG39" s="119"/>
      <c r="GLH39" s="119"/>
      <c r="GLI39" s="119"/>
      <c r="GLJ39" s="119"/>
      <c r="GLK39" s="119"/>
      <c r="GLL39" s="119"/>
      <c r="GLM39" s="119"/>
      <c r="GLN39" s="119"/>
      <c r="GLO39" s="119"/>
      <c r="GLP39" s="119"/>
      <c r="GLQ39" s="119"/>
      <c r="GLR39" s="119"/>
      <c r="GLS39" s="119"/>
      <c r="GLT39" s="119"/>
      <c r="GLU39" s="119"/>
      <c r="GLV39" s="119"/>
      <c r="GLW39" s="119"/>
      <c r="GLX39" s="119"/>
      <c r="GLY39" s="119"/>
      <c r="GLZ39" s="119"/>
      <c r="GMA39" s="119"/>
      <c r="GMB39" s="119"/>
      <c r="GMC39" s="119"/>
      <c r="GMD39" s="119"/>
      <c r="GME39" s="119"/>
      <c r="GMF39" s="119"/>
      <c r="GMG39" s="119"/>
      <c r="GMH39" s="119"/>
      <c r="GMI39" s="119"/>
      <c r="GMJ39" s="119"/>
      <c r="GMK39" s="119"/>
      <c r="GML39" s="119"/>
      <c r="GMM39" s="119"/>
      <c r="GMN39" s="119"/>
      <c r="GMO39" s="119"/>
      <c r="GMP39" s="119"/>
      <c r="GMQ39" s="119"/>
      <c r="GMR39" s="119"/>
      <c r="GMS39" s="119"/>
      <c r="GMT39" s="119"/>
      <c r="GMU39" s="119"/>
      <c r="GMV39" s="119"/>
      <c r="GMW39" s="119"/>
      <c r="GMX39" s="119"/>
      <c r="GMY39" s="119"/>
      <c r="GMZ39" s="119"/>
      <c r="GNA39" s="119"/>
      <c r="GNB39" s="119"/>
      <c r="GNC39" s="119"/>
      <c r="GND39" s="119"/>
      <c r="GNE39" s="119"/>
      <c r="GNF39" s="119"/>
      <c r="GNG39" s="119"/>
      <c r="GNH39" s="119"/>
      <c r="GNI39" s="119"/>
      <c r="GNJ39" s="119"/>
      <c r="GNK39" s="119"/>
      <c r="GNL39" s="119"/>
      <c r="GNM39" s="119"/>
      <c r="GNN39" s="119"/>
      <c r="GNO39" s="119"/>
      <c r="GNP39" s="119"/>
      <c r="GNQ39" s="119"/>
      <c r="GNR39" s="119"/>
      <c r="GNS39" s="119"/>
      <c r="GNT39" s="119"/>
      <c r="GNU39" s="119"/>
      <c r="GNV39" s="119"/>
      <c r="GNW39" s="119"/>
      <c r="GNX39" s="119"/>
      <c r="GNY39" s="119"/>
      <c r="GNZ39" s="119"/>
      <c r="GOA39" s="119"/>
      <c r="GOB39" s="119"/>
      <c r="GOC39" s="119"/>
      <c r="GOD39" s="119"/>
      <c r="GOE39" s="119"/>
      <c r="GOF39" s="119"/>
      <c r="GOG39" s="119"/>
      <c r="GOH39" s="119"/>
      <c r="GOI39" s="119"/>
      <c r="GOJ39" s="119"/>
      <c r="GOK39" s="119"/>
      <c r="GOL39" s="119"/>
      <c r="GOM39" s="119"/>
      <c r="GON39" s="119"/>
      <c r="GOO39" s="119"/>
      <c r="GOP39" s="119"/>
      <c r="GOQ39" s="119"/>
      <c r="GOR39" s="119"/>
      <c r="GOS39" s="119"/>
      <c r="GOT39" s="119"/>
      <c r="GOU39" s="119"/>
      <c r="GOV39" s="119"/>
      <c r="GOW39" s="119"/>
      <c r="GOX39" s="119"/>
      <c r="GOY39" s="119"/>
      <c r="GOZ39" s="119"/>
      <c r="GPA39" s="119"/>
      <c r="GPB39" s="119"/>
      <c r="GPC39" s="119"/>
      <c r="GPD39" s="119"/>
      <c r="GPE39" s="119"/>
      <c r="GPF39" s="119"/>
      <c r="GPG39" s="119"/>
      <c r="GPH39" s="119"/>
      <c r="GPI39" s="119"/>
      <c r="GPJ39" s="119"/>
      <c r="GPK39" s="119"/>
      <c r="GPL39" s="119"/>
      <c r="GPM39" s="119"/>
      <c r="GPN39" s="119"/>
      <c r="GPO39" s="119"/>
      <c r="GPP39" s="119"/>
      <c r="GPQ39" s="119"/>
      <c r="GPR39" s="119"/>
      <c r="GPS39" s="119"/>
      <c r="GPT39" s="119"/>
      <c r="GPU39" s="119"/>
      <c r="GPV39" s="119"/>
      <c r="GPW39" s="119"/>
      <c r="GPX39" s="119"/>
      <c r="GPY39" s="119"/>
      <c r="GPZ39" s="119"/>
      <c r="GQA39" s="119"/>
      <c r="GQB39" s="119"/>
      <c r="GQC39" s="119"/>
      <c r="GQD39" s="119"/>
      <c r="GQE39" s="119"/>
      <c r="GQF39" s="119"/>
      <c r="GQG39" s="119"/>
      <c r="GQH39" s="119"/>
      <c r="GQI39" s="119"/>
      <c r="GQJ39" s="119"/>
      <c r="GQK39" s="119"/>
      <c r="GQL39" s="119"/>
      <c r="GQM39" s="119"/>
      <c r="GQN39" s="119"/>
      <c r="GQO39" s="119"/>
      <c r="GQP39" s="119"/>
      <c r="GQQ39" s="119"/>
      <c r="GQR39" s="119"/>
      <c r="GQS39" s="119"/>
      <c r="GQT39" s="119"/>
      <c r="GQU39" s="119"/>
      <c r="GQV39" s="119"/>
      <c r="GQW39" s="119"/>
      <c r="GQX39" s="119"/>
      <c r="GQY39" s="119"/>
      <c r="GQZ39" s="119"/>
      <c r="GRA39" s="119"/>
      <c r="GRB39" s="119"/>
      <c r="GRC39" s="119"/>
      <c r="GRD39" s="119"/>
      <c r="GRE39" s="119"/>
      <c r="GRF39" s="119"/>
      <c r="GRG39" s="119"/>
      <c r="GRH39" s="119"/>
      <c r="GRI39" s="119"/>
      <c r="GRJ39" s="119"/>
      <c r="GRK39" s="119"/>
      <c r="GRL39" s="119"/>
      <c r="GRM39" s="119"/>
      <c r="GRN39" s="119"/>
      <c r="GRO39" s="119"/>
      <c r="GRP39" s="119"/>
      <c r="GRQ39" s="119"/>
      <c r="GRR39" s="119"/>
      <c r="GRS39" s="119"/>
      <c r="GRT39" s="119"/>
      <c r="GRU39" s="119"/>
      <c r="GRV39" s="119"/>
      <c r="GRW39" s="119"/>
      <c r="GRX39" s="119"/>
      <c r="GRY39" s="119"/>
      <c r="GRZ39" s="119"/>
      <c r="GSA39" s="119"/>
      <c r="GSB39" s="119"/>
      <c r="GSC39" s="119"/>
      <c r="GSD39" s="119"/>
      <c r="GSE39" s="119"/>
      <c r="GSF39" s="119"/>
      <c r="GSG39" s="119"/>
      <c r="GSH39" s="119"/>
      <c r="GSI39" s="119"/>
      <c r="GSJ39" s="119"/>
      <c r="GSK39" s="119"/>
      <c r="GSL39" s="119"/>
      <c r="GSM39" s="119"/>
      <c r="GSN39" s="119"/>
      <c r="GSO39" s="119"/>
      <c r="GSP39" s="119"/>
      <c r="GSQ39" s="119"/>
      <c r="GSR39" s="119"/>
      <c r="GSS39" s="119"/>
      <c r="GST39" s="119"/>
      <c r="GSU39" s="119"/>
      <c r="GSV39" s="119"/>
      <c r="GSW39" s="119"/>
      <c r="GSX39" s="119"/>
      <c r="GSY39" s="119"/>
      <c r="GSZ39" s="119"/>
      <c r="GTA39" s="119"/>
      <c r="GTB39" s="119"/>
      <c r="GTC39" s="119"/>
      <c r="GTD39" s="119"/>
      <c r="GTE39" s="119"/>
      <c r="GTF39" s="119"/>
      <c r="GTG39" s="119"/>
      <c r="GTH39" s="119"/>
      <c r="GTI39" s="119"/>
      <c r="GTJ39" s="119"/>
      <c r="GTK39" s="119"/>
      <c r="GTL39" s="119"/>
      <c r="GTM39" s="119"/>
      <c r="GTN39" s="119"/>
      <c r="GTO39" s="119"/>
      <c r="GTP39" s="119"/>
      <c r="GTQ39" s="119"/>
      <c r="GTR39" s="119"/>
      <c r="GTS39" s="119"/>
      <c r="GTT39" s="119"/>
      <c r="GTU39" s="119"/>
      <c r="GTV39" s="119"/>
      <c r="GTW39" s="119"/>
      <c r="GTX39" s="119"/>
      <c r="GTY39" s="119"/>
      <c r="GTZ39" s="119"/>
      <c r="GUA39" s="119"/>
      <c r="GUB39" s="119"/>
      <c r="GUC39" s="119"/>
      <c r="GUD39" s="119"/>
      <c r="GUE39" s="119"/>
      <c r="GUF39" s="119"/>
      <c r="GUG39" s="119"/>
      <c r="GUH39" s="119"/>
      <c r="GUI39" s="119"/>
      <c r="GUJ39" s="119"/>
      <c r="GUK39" s="119"/>
      <c r="GUL39" s="119"/>
      <c r="GUM39" s="119"/>
      <c r="GUN39" s="119"/>
      <c r="GUO39" s="119"/>
      <c r="GUP39" s="119"/>
      <c r="GUQ39" s="119"/>
      <c r="GUR39" s="119"/>
      <c r="GUS39" s="119"/>
      <c r="GUT39" s="119"/>
      <c r="GUU39" s="119"/>
      <c r="GUV39" s="119"/>
      <c r="GUW39" s="119"/>
      <c r="GUX39" s="119"/>
      <c r="GUY39" s="119"/>
      <c r="GUZ39" s="119"/>
      <c r="GVA39" s="119"/>
      <c r="GVB39" s="119"/>
      <c r="GVC39" s="119"/>
      <c r="GVD39" s="119"/>
      <c r="GVE39" s="119"/>
      <c r="GVF39" s="119"/>
      <c r="GVG39" s="119"/>
      <c r="GVH39" s="119"/>
      <c r="GVI39" s="119"/>
      <c r="GVJ39" s="119"/>
      <c r="GVK39" s="119"/>
      <c r="GVL39" s="119"/>
      <c r="GVM39" s="119"/>
      <c r="GVN39" s="119"/>
      <c r="GVO39" s="119"/>
      <c r="GVP39" s="119"/>
      <c r="GVQ39" s="119"/>
      <c r="GVR39" s="119"/>
      <c r="GVS39" s="119"/>
      <c r="GVT39" s="119"/>
      <c r="GVU39" s="119"/>
      <c r="GVV39" s="119"/>
      <c r="GVW39" s="119"/>
      <c r="GVX39" s="119"/>
      <c r="GVY39" s="119"/>
      <c r="GVZ39" s="119"/>
      <c r="GWA39" s="119"/>
      <c r="GWB39" s="119"/>
      <c r="GWC39" s="119"/>
      <c r="GWD39" s="119"/>
      <c r="GWE39" s="119"/>
      <c r="GWF39" s="119"/>
      <c r="GWG39" s="119"/>
      <c r="GWH39" s="119"/>
      <c r="GWI39" s="119"/>
      <c r="GWJ39" s="119"/>
      <c r="GWK39" s="119"/>
      <c r="GWL39" s="119"/>
      <c r="GWM39" s="119"/>
      <c r="GWN39" s="119"/>
      <c r="GWO39" s="119"/>
      <c r="GWP39" s="119"/>
      <c r="GWQ39" s="119"/>
      <c r="GWR39" s="119"/>
      <c r="GWS39" s="119"/>
      <c r="GWT39" s="119"/>
      <c r="GWU39" s="119"/>
      <c r="GWV39" s="119"/>
      <c r="GWW39" s="119"/>
      <c r="GWX39" s="119"/>
      <c r="GWY39" s="119"/>
      <c r="GWZ39" s="119"/>
      <c r="GXA39" s="119"/>
      <c r="GXB39" s="119"/>
      <c r="GXC39" s="119"/>
      <c r="GXD39" s="119"/>
      <c r="GXE39" s="119"/>
      <c r="GXF39" s="119"/>
      <c r="GXG39" s="119"/>
      <c r="GXH39" s="119"/>
      <c r="GXI39" s="119"/>
      <c r="GXJ39" s="119"/>
      <c r="GXK39" s="119"/>
      <c r="GXL39" s="119"/>
      <c r="GXM39" s="119"/>
      <c r="GXN39" s="119"/>
      <c r="GXO39" s="119"/>
      <c r="GXP39" s="119"/>
      <c r="GXQ39" s="119"/>
      <c r="GXR39" s="119"/>
      <c r="GXS39" s="119"/>
      <c r="GXT39" s="119"/>
      <c r="GXU39" s="119"/>
      <c r="GXV39" s="119"/>
      <c r="GXW39" s="119"/>
      <c r="GXX39" s="119"/>
      <c r="GXY39" s="119"/>
      <c r="GXZ39" s="119"/>
      <c r="GYA39" s="119"/>
      <c r="GYB39" s="119"/>
      <c r="GYC39" s="119"/>
      <c r="GYD39" s="119"/>
      <c r="GYE39" s="119"/>
      <c r="GYF39" s="119"/>
      <c r="GYG39" s="119"/>
      <c r="GYH39" s="119"/>
      <c r="GYI39" s="119"/>
      <c r="GYJ39" s="119"/>
      <c r="GYK39" s="119"/>
      <c r="GYL39" s="119"/>
      <c r="GYM39" s="119"/>
      <c r="GYN39" s="119"/>
      <c r="GYO39" s="119"/>
      <c r="GYP39" s="119"/>
      <c r="GYQ39" s="119"/>
      <c r="GYR39" s="119"/>
      <c r="GYS39" s="119"/>
      <c r="GYT39" s="119"/>
      <c r="GYU39" s="119"/>
      <c r="GYV39" s="119"/>
      <c r="GYW39" s="119"/>
      <c r="GYX39" s="119"/>
      <c r="GYY39" s="119"/>
      <c r="GYZ39" s="119"/>
      <c r="GZA39" s="119"/>
      <c r="GZB39" s="119"/>
      <c r="GZC39" s="119"/>
      <c r="GZD39" s="119"/>
      <c r="GZE39" s="119"/>
      <c r="GZF39" s="119"/>
      <c r="GZG39" s="119"/>
      <c r="GZH39" s="119"/>
      <c r="GZI39" s="119"/>
      <c r="GZJ39" s="119"/>
      <c r="GZK39" s="119"/>
      <c r="GZL39" s="119"/>
      <c r="GZM39" s="119"/>
      <c r="GZN39" s="119"/>
      <c r="GZO39" s="119"/>
      <c r="GZP39" s="119"/>
      <c r="GZQ39" s="119"/>
      <c r="GZR39" s="119"/>
      <c r="GZS39" s="119"/>
      <c r="GZT39" s="119"/>
      <c r="GZU39" s="119"/>
      <c r="GZV39" s="119"/>
      <c r="GZW39" s="119"/>
      <c r="GZX39" s="119"/>
      <c r="GZY39" s="119"/>
      <c r="GZZ39" s="119"/>
      <c r="HAA39" s="119"/>
      <c r="HAB39" s="119"/>
      <c r="HAC39" s="119"/>
      <c r="HAD39" s="119"/>
      <c r="HAE39" s="119"/>
      <c r="HAF39" s="119"/>
      <c r="HAG39" s="119"/>
      <c r="HAH39" s="119"/>
      <c r="HAI39" s="119"/>
      <c r="HAJ39" s="119"/>
      <c r="HAK39" s="119"/>
      <c r="HAL39" s="119"/>
      <c r="HAM39" s="119"/>
      <c r="HAN39" s="119"/>
      <c r="HAO39" s="119"/>
      <c r="HAP39" s="119"/>
      <c r="HAQ39" s="119"/>
      <c r="HAR39" s="119"/>
      <c r="HAS39" s="119"/>
      <c r="HAT39" s="119"/>
      <c r="HAU39" s="119"/>
      <c r="HAV39" s="119"/>
      <c r="HAW39" s="119"/>
      <c r="HAX39" s="119"/>
      <c r="HAY39" s="119"/>
      <c r="HAZ39" s="119"/>
      <c r="HBA39" s="119"/>
      <c r="HBB39" s="119"/>
      <c r="HBC39" s="119"/>
      <c r="HBD39" s="119"/>
      <c r="HBE39" s="119"/>
      <c r="HBF39" s="119"/>
      <c r="HBG39" s="119"/>
      <c r="HBH39" s="119"/>
      <c r="HBI39" s="119"/>
      <c r="HBJ39" s="119"/>
      <c r="HBK39" s="119"/>
      <c r="HBL39" s="119"/>
      <c r="HBM39" s="119"/>
      <c r="HBN39" s="119"/>
      <c r="HBO39" s="119"/>
      <c r="HBP39" s="119"/>
      <c r="HBQ39" s="119"/>
      <c r="HBR39" s="119"/>
      <c r="HBS39" s="119"/>
      <c r="HBT39" s="119"/>
      <c r="HBU39" s="119"/>
      <c r="HBV39" s="119"/>
      <c r="HBW39" s="119"/>
      <c r="HBX39" s="119"/>
      <c r="HBY39" s="119"/>
      <c r="HBZ39" s="119"/>
      <c r="HCA39" s="119"/>
      <c r="HCB39" s="119"/>
      <c r="HCC39" s="119"/>
      <c r="HCD39" s="119"/>
      <c r="HCE39" s="119"/>
      <c r="HCF39" s="119"/>
      <c r="HCG39" s="119"/>
      <c r="HCH39" s="119"/>
      <c r="HCI39" s="119"/>
      <c r="HCJ39" s="119"/>
      <c r="HCK39" s="119"/>
      <c r="HCL39" s="119"/>
      <c r="HCM39" s="119"/>
      <c r="HCN39" s="119"/>
      <c r="HCO39" s="119"/>
      <c r="HCP39" s="119"/>
      <c r="HCQ39" s="119"/>
      <c r="HCR39" s="119"/>
      <c r="HCS39" s="119"/>
      <c r="HCT39" s="119"/>
      <c r="HCU39" s="119"/>
      <c r="HCV39" s="119"/>
      <c r="HCW39" s="119"/>
      <c r="HCX39" s="119"/>
      <c r="HCY39" s="119"/>
      <c r="HCZ39" s="119"/>
      <c r="HDA39" s="119"/>
      <c r="HDB39" s="119"/>
      <c r="HDC39" s="119"/>
      <c r="HDD39" s="119"/>
      <c r="HDE39" s="119"/>
      <c r="HDF39" s="119"/>
      <c r="HDG39" s="119"/>
      <c r="HDH39" s="119"/>
      <c r="HDI39" s="119"/>
      <c r="HDJ39" s="119"/>
      <c r="HDK39" s="119"/>
      <c r="HDL39" s="119"/>
      <c r="HDM39" s="119"/>
      <c r="HDN39" s="119"/>
      <c r="HDO39" s="119"/>
      <c r="HDP39" s="119"/>
      <c r="HDQ39" s="119"/>
      <c r="HDR39" s="119"/>
      <c r="HDS39" s="119"/>
      <c r="HDT39" s="119"/>
      <c r="HDU39" s="119"/>
      <c r="HDV39" s="119"/>
      <c r="HDW39" s="119"/>
      <c r="HDX39" s="119"/>
      <c r="HDY39" s="119"/>
      <c r="HDZ39" s="119"/>
      <c r="HEA39" s="119"/>
      <c r="HEB39" s="119"/>
      <c r="HEC39" s="119"/>
      <c r="HED39" s="119"/>
      <c r="HEE39" s="119"/>
      <c r="HEF39" s="119"/>
      <c r="HEG39" s="119"/>
      <c r="HEH39" s="119"/>
      <c r="HEI39" s="119"/>
      <c r="HEJ39" s="119"/>
      <c r="HEK39" s="119"/>
      <c r="HEL39" s="119"/>
      <c r="HEM39" s="119"/>
      <c r="HEN39" s="119"/>
      <c r="HEO39" s="119"/>
      <c r="HEP39" s="119"/>
      <c r="HEQ39" s="119"/>
      <c r="HER39" s="119"/>
      <c r="HES39" s="119"/>
      <c r="HET39" s="119"/>
      <c r="HEU39" s="119"/>
      <c r="HEV39" s="119"/>
      <c r="HEW39" s="119"/>
      <c r="HEX39" s="119"/>
      <c r="HEY39" s="119"/>
      <c r="HEZ39" s="119"/>
      <c r="HFA39" s="119"/>
      <c r="HFB39" s="119"/>
      <c r="HFC39" s="119"/>
      <c r="HFD39" s="119"/>
      <c r="HFE39" s="119"/>
      <c r="HFF39" s="119"/>
      <c r="HFG39" s="119"/>
      <c r="HFH39" s="119"/>
      <c r="HFI39" s="119"/>
      <c r="HFJ39" s="119"/>
      <c r="HFK39" s="119"/>
      <c r="HFL39" s="119"/>
      <c r="HFM39" s="119"/>
      <c r="HFN39" s="119"/>
      <c r="HFO39" s="119"/>
      <c r="HFP39" s="119"/>
      <c r="HFQ39" s="119"/>
      <c r="HFR39" s="119"/>
      <c r="HFS39" s="119"/>
      <c r="HFT39" s="119"/>
      <c r="HFU39" s="119"/>
      <c r="HFV39" s="119"/>
      <c r="HFW39" s="119"/>
      <c r="HFX39" s="119"/>
      <c r="HFY39" s="119"/>
      <c r="HFZ39" s="119"/>
      <c r="HGA39" s="119"/>
      <c r="HGB39" s="119"/>
      <c r="HGC39" s="119"/>
      <c r="HGD39" s="119"/>
      <c r="HGE39" s="119"/>
      <c r="HGF39" s="119"/>
      <c r="HGG39" s="119"/>
      <c r="HGH39" s="119"/>
      <c r="HGI39" s="119"/>
      <c r="HGJ39" s="119"/>
      <c r="HGK39" s="119"/>
      <c r="HGL39" s="119"/>
      <c r="HGM39" s="119"/>
      <c r="HGN39" s="119"/>
      <c r="HGO39" s="119"/>
      <c r="HGP39" s="119"/>
      <c r="HGQ39" s="119"/>
      <c r="HGR39" s="119"/>
      <c r="HGS39" s="119"/>
      <c r="HGT39" s="119"/>
      <c r="HGU39" s="119"/>
      <c r="HGV39" s="119"/>
      <c r="HGW39" s="119"/>
      <c r="HGX39" s="119"/>
      <c r="HGY39" s="119"/>
      <c r="HGZ39" s="119"/>
      <c r="HHA39" s="119"/>
      <c r="HHB39" s="119"/>
      <c r="HHC39" s="119"/>
      <c r="HHD39" s="119"/>
      <c r="HHE39" s="119"/>
      <c r="HHF39" s="119"/>
      <c r="HHG39" s="119"/>
      <c r="HHH39" s="119"/>
      <c r="HHI39" s="119"/>
      <c r="HHJ39" s="119"/>
      <c r="HHK39" s="119"/>
      <c r="HHL39" s="119"/>
      <c r="HHM39" s="119"/>
      <c r="HHN39" s="119"/>
      <c r="HHO39" s="119"/>
      <c r="HHP39" s="119"/>
      <c r="HHQ39" s="119"/>
      <c r="HHR39" s="119"/>
      <c r="HHS39" s="119"/>
      <c r="HHT39" s="119"/>
      <c r="HHU39" s="119"/>
      <c r="HHV39" s="119"/>
      <c r="HHW39" s="119"/>
      <c r="HHX39" s="119"/>
      <c r="HHY39" s="119"/>
      <c r="HHZ39" s="119"/>
      <c r="HIA39" s="119"/>
      <c r="HIB39" s="119"/>
      <c r="HIC39" s="119"/>
      <c r="HID39" s="119"/>
      <c r="HIE39" s="119"/>
      <c r="HIF39" s="119"/>
      <c r="HIG39" s="119"/>
      <c r="HIH39" s="119"/>
      <c r="HII39" s="119"/>
      <c r="HIJ39" s="119"/>
      <c r="HIK39" s="119"/>
      <c r="HIL39" s="119"/>
      <c r="HIM39" s="119"/>
      <c r="HIN39" s="119"/>
      <c r="HIO39" s="119"/>
      <c r="HIP39" s="119"/>
      <c r="HIQ39" s="119"/>
      <c r="HIR39" s="119"/>
      <c r="HIS39" s="119"/>
      <c r="HIT39" s="119"/>
      <c r="HIU39" s="119"/>
      <c r="HIV39" s="119"/>
      <c r="HIW39" s="119"/>
      <c r="HIX39" s="119"/>
      <c r="HIY39" s="119"/>
      <c r="HIZ39" s="119"/>
      <c r="HJA39" s="119"/>
      <c r="HJB39" s="119"/>
      <c r="HJC39" s="119"/>
      <c r="HJD39" s="119"/>
      <c r="HJE39" s="119"/>
      <c r="HJF39" s="119"/>
      <c r="HJG39" s="119"/>
      <c r="HJH39" s="119"/>
      <c r="HJI39" s="119"/>
      <c r="HJJ39" s="119"/>
      <c r="HJK39" s="119"/>
      <c r="HJL39" s="119"/>
      <c r="HJM39" s="119"/>
      <c r="HJN39" s="119"/>
      <c r="HJO39" s="119"/>
      <c r="HJP39" s="119"/>
      <c r="HJQ39" s="119"/>
      <c r="HJR39" s="119"/>
      <c r="HJS39" s="119"/>
      <c r="HJT39" s="119"/>
      <c r="HJU39" s="119"/>
      <c r="HJV39" s="119"/>
      <c r="HJW39" s="119"/>
      <c r="HJX39" s="119"/>
      <c r="HJY39" s="119"/>
      <c r="HJZ39" s="119"/>
      <c r="HKA39" s="119"/>
      <c r="HKB39" s="119"/>
      <c r="HKC39" s="119"/>
      <c r="HKD39" s="119"/>
      <c r="HKE39" s="119"/>
      <c r="HKF39" s="119"/>
      <c r="HKG39" s="119"/>
      <c r="HKH39" s="119"/>
      <c r="HKI39" s="119"/>
      <c r="HKJ39" s="119"/>
      <c r="HKK39" s="119"/>
      <c r="HKL39" s="119"/>
      <c r="HKM39" s="119"/>
      <c r="HKN39" s="119"/>
      <c r="HKO39" s="119"/>
      <c r="HKP39" s="119"/>
      <c r="HKQ39" s="119"/>
      <c r="HKR39" s="119"/>
      <c r="HKS39" s="119"/>
      <c r="HKT39" s="119"/>
      <c r="HKU39" s="119"/>
      <c r="HKV39" s="119"/>
      <c r="HKW39" s="119"/>
      <c r="HKX39" s="119"/>
      <c r="HKY39" s="119"/>
      <c r="HKZ39" s="119"/>
      <c r="HLA39" s="119"/>
      <c r="HLB39" s="119"/>
      <c r="HLC39" s="119"/>
      <c r="HLD39" s="119"/>
      <c r="HLE39" s="119"/>
      <c r="HLF39" s="119"/>
      <c r="HLG39" s="119"/>
      <c r="HLH39" s="119"/>
      <c r="HLI39" s="119"/>
      <c r="HLJ39" s="119"/>
      <c r="HLK39" s="119"/>
      <c r="HLL39" s="119"/>
      <c r="HLM39" s="119"/>
      <c r="HLN39" s="119"/>
      <c r="HLO39" s="119"/>
      <c r="HLP39" s="119"/>
      <c r="HLQ39" s="119"/>
      <c r="HLR39" s="119"/>
      <c r="HLS39" s="119"/>
      <c r="HLT39" s="119"/>
      <c r="HLU39" s="119"/>
      <c r="HLV39" s="119"/>
      <c r="HLW39" s="119"/>
      <c r="HLX39" s="119"/>
      <c r="HLY39" s="119"/>
      <c r="HLZ39" s="119"/>
      <c r="HMA39" s="119"/>
      <c r="HMB39" s="119"/>
      <c r="HMC39" s="119"/>
      <c r="HMD39" s="119"/>
      <c r="HME39" s="119"/>
      <c r="HMF39" s="119"/>
      <c r="HMG39" s="119"/>
      <c r="HMH39" s="119"/>
      <c r="HMI39" s="119"/>
      <c r="HMJ39" s="119"/>
      <c r="HMK39" s="119"/>
      <c r="HML39" s="119"/>
      <c r="HMM39" s="119"/>
      <c r="HMN39" s="119"/>
      <c r="HMO39" s="119"/>
      <c r="HMP39" s="119"/>
      <c r="HMQ39" s="119"/>
      <c r="HMR39" s="119"/>
      <c r="HMS39" s="119"/>
      <c r="HMT39" s="119"/>
      <c r="HMU39" s="119"/>
      <c r="HMV39" s="119"/>
      <c r="HMW39" s="119"/>
      <c r="HMX39" s="119"/>
      <c r="HMY39" s="119"/>
      <c r="HMZ39" s="119"/>
      <c r="HNA39" s="119"/>
      <c r="HNB39" s="119"/>
      <c r="HNC39" s="119"/>
      <c r="HND39" s="119"/>
      <c r="HNE39" s="119"/>
      <c r="HNF39" s="119"/>
      <c r="HNG39" s="119"/>
      <c r="HNH39" s="119"/>
      <c r="HNI39" s="119"/>
      <c r="HNJ39" s="119"/>
      <c r="HNK39" s="119"/>
      <c r="HNL39" s="119"/>
      <c r="HNM39" s="119"/>
      <c r="HNN39" s="119"/>
      <c r="HNO39" s="119"/>
      <c r="HNP39" s="119"/>
      <c r="HNQ39" s="119"/>
      <c r="HNR39" s="119"/>
      <c r="HNS39" s="119"/>
      <c r="HNT39" s="119"/>
      <c r="HNU39" s="119"/>
      <c r="HNV39" s="119"/>
      <c r="HNW39" s="119"/>
      <c r="HNX39" s="119"/>
      <c r="HNY39" s="119"/>
      <c r="HNZ39" s="119"/>
      <c r="HOA39" s="119"/>
      <c r="HOB39" s="119"/>
      <c r="HOC39" s="119"/>
      <c r="HOD39" s="119"/>
      <c r="HOE39" s="119"/>
      <c r="HOF39" s="119"/>
      <c r="HOG39" s="119"/>
      <c r="HOH39" s="119"/>
      <c r="HOI39" s="119"/>
      <c r="HOJ39" s="119"/>
      <c r="HOK39" s="119"/>
      <c r="HOL39" s="119"/>
      <c r="HOM39" s="119"/>
      <c r="HON39" s="119"/>
      <c r="HOO39" s="119"/>
      <c r="HOP39" s="119"/>
      <c r="HOQ39" s="119"/>
      <c r="HOR39" s="119"/>
      <c r="HOS39" s="119"/>
      <c r="HOT39" s="119"/>
      <c r="HOU39" s="119"/>
      <c r="HOV39" s="119"/>
      <c r="HOW39" s="119"/>
      <c r="HOX39" s="119"/>
      <c r="HOY39" s="119"/>
      <c r="HOZ39" s="119"/>
      <c r="HPA39" s="119"/>
      <c r="HPB39" s="119"/>
      <c r="HPC39" s="119"/>
      <c r="HPD39" s="119"/>
      <c r="HPE39" s="119"/>
      <c r="HPF39" s="119"/>
      <c r="HPG39" s="119"/>
      <c r="HPH39" s="119"/>
      <c r="HPI39" s="119"/>
      <c r="HPJ39" s="119"/>
      <c r="HPK39" s="119"/>
      <c r="HPL39" s="119"/>
      <c r="HPM39" s="119"/>
      <c r="HPN39" s="119"/>
      <c r="HPO39" s="119"/>
      <c r="HPP39" s="119"/>
      <c r="HPQ39" s="119"/>
      <c r="HPR39" s="119"/>
      <c r="HPS39" s="119"/>
      <c r="HPT39" s="119"/>
      <c r="HPU39" s="119"/>
      <c r="HPV39" s="119"/>
      <c r="HPW39" s="119"/>
      <c r="HPX39" s="119"/>
      <c r="HPY39" s="119"/>
      <c r="HPZ39" s="119"/>
      <c r="HQA39" s="119"/>
      <c r="HQB39" s="119"/>
      <c r="HQC39" s="119"/>
      <c r="HQD39" s="119"/>
      <c r="HQE39" s="119"/>
      <c r="HQF39" s="119"/>
      <c r="HQG39" s="119"/>
      <c r="HQH39" s="119"/>
      <c r="HQI39" s="119"/>
      <c r="HQJ39" s="119"/>
      <c r="HQK39" s="119"/>
      <c r="HQL39" s="119"/>
      <c r="HQM39" s="119"/>
      <c r="HQN39" s="119"/>
      <c r="HQO39" s="119"/>
      <c r="HQP39" s="119"/>
      <c r="HQQ39" s="119"/>
      <c r="HQR39" s="119"/>
      <c r="HQS39" s="119"/>
      <c r="HQT39" s="119"/>
      <c r="HQU39" s="119"/>
      <c r="HQV39" s="119"/>
      <c r="HQW39" s="119"/>
      <c r="HQX39" s="119"/>
      <c r="HQY39" s="119"/>
      <c r="HQZ39" s="119"/>
      <c r="HRA39" s="119"/>
      <c r="HRB39" s="119"/>
      <c r="HRC39" s="119"/>
      <c r="HRD39" s="119"/>
      <c r="HRE39" s="119"/>
      <c r="HRF39" s="119"/>
      <c r="HRG39" s="119"/>
      <c r="HRH39" s="119"/>
      <c r="HRI39" s="119"/>
      <c r="HRJ39" s="119"/>
      <c r="HRK39" s="119"/>
      <c r="HRL39" s="119"/>
      <c r="HRM39" s="119"/>
      <c r="HRN39" s="119"/>
      <c r="HRO39" s="119"/>
      <c r="HRP39" s="119"/>
      <c r="HRQ39" s="119"/>
      <c r="HRR39" s="119"/>
      <c r="HRS39" s="119"/>
      <c r="HRT39" s="119"/>
      <c r="HRU39" s="119"/>
      <c r="HRV39" s="119"/>
      <c r="HRW39" s="119"/>
      <c r="HRX39" s="119"/>
      <c r="HRY39" s="119"/>
      <c r="HRZ39" s="119"/>
      <c r="HSA39" s="119"/>
      <c r="HSB39" s="119"/>
      <c r="HSC39" s="119"/>
      <c r="HSD39" s="119"/>
      <c r="HSE39" s="119"/>
      <c r="HSF39" s="119"/>
      <c r="HSG39" s="119"/>
      <c r="HSH39" s="119"/>
      <c r="HSI39" s="119"/>
      <c r="HSJ39" s="119"/>
      <c r="HSK39" s="119"/>
      <c r="HSL39" s="119"/>
      <c r="HSM39" s="119"/>
      <c r="HSN39" s="119"/>
      <c r="HSO39" s="119"/>
      <c r="HSP39" s="119"/>
      <c r="HSQ39" s="119"/>
      <c r="HSR39" s="119"/>
      <c r="HSS39" s="119"/>
      <c r="HST39" s="119"/>
      <c r="HSU39" s="119"/>
      <c r="HSV39" s="119"/>
      <c r="HSW39" s="119"/>
      <c r="HSX39" s="119"/>
      <c r="HSY39" s="119"/>
      <c r="HSZ39" s="119"/>
      <c r="HTA39" s="119"/>
      <c r="HTB39" s="119"/>
      <c r="HTC39" s="119"/>
      <c r="HTD39" s="119"/>
      <c r="HTE39" s="119"/>
      <c r="HTF39" s="119"/>
      <c r="HTG39" s="119"/>
      <c r="HTH39" s="119"/>
      <c r="HTI39" s="119"/>
      <c r="HTJ39" s="119"/>
      <c r="HTK39" s="119"/>
      <c r="HTL39" s="119"/>
      <c r="HTM39" s="119"/>
      <c r="HTN39" s="119"/>
      <c r="HTO39" s="119"/>
      <c r="HTP39" s="119"/>
      <c r="HTQ39" s="119"/>
      <c r="HTR39" s="119"/>
      <c r="HTS39" s="119"/>
      <c r="HTT39" s="119"/>
      <c r="HTU39" s="119"/>
      <c r="HTV39" s="119"/>
      <c r="HTW39" s="119"/>
      <c r="HTX39" s="119"/>
      <c r="HTY39" s="119"/>
      <c r="HTZ39" s="119"/>
      <c r="HUA39" s="119"/>
      <c r="HUB39" s="119"/>
      <c r="HUC39" s="119"/>
      <c r="HUD39" s="119"/>
      <c r="HUE39" s="119"/>
      <c r="HUF39" s="119"/>
      <c r="HUG39" s="119"/>
      <c r="HUH39" s="119"/>
      <c r="HUI39" s="119"/>
      <c r="HUJ39" s="119"/>
      <c r="HUK39" s="119"/>
      <c r="HUL39" s="119"/>
      <c r="HUM39" s="119"/>
      <c r="HUN39" s="119"/>
      <c r="HUO39" s="119"/>
      <c r="HUP39" s="119"/>
      <c r="HUQ39" s="119"/>
      <c r="HUR39" s="119"/>
      <c r="HUS39" s="119"/>
      <c r="HUT39" s="119"/>
      <c r="HUU39" s="119"/>
      <c r="HUV39" s="119"/>
      <c r="HUW39" s="119"/>
      <c r="HUX39" s="119"/>
      <c r="HUY39" s="119"/>
      <c r="HUZ39" s="119"/>
      <c r="HVA39" s="119"/>
      <c r="HVB39" s="119"/>
      <c r="HVC39" s="119"/>
      <c r="HVD39" s="119"/>
      <c r="HVE39" s="119"/>
      <c r="HVF39" s="119"/>
      <c r="HVG39" s="119"/>
      <c r="HVH39" s="119"/>
      <c r="HVI39" s="119"/>
      <c r="HVJ39" s="119"/>
      <c r="HVK39" s="119"/>
      <c r="HVL39" s="119"/>
      <c r="HVM39" s="119"/>
      <c r="HVN39" s="119"/>
      <c r="HVO39" s="119"/>
      <c r="HVP39" s="119"/>
      <c r="HVQ39" s="119"/>
      <c r="HVR39" s="119"/>
      <c r="HVS39" s="119"/>
      <c r="HVT39" s="119"/>
      <c r="HVU39" s="119"/>
      <c r="HVV39" s="119"/>
      <c r="HVW39" s="119"/>
      <c r="HVX39" s="119"/>
      <c r="HVY39" s="119"/>
      <c r="HVZ39" s="119"/>
      <c r="HWA39" s="119"/>
      <c r="HWB39" s="119"/>
      <c r="HWC39" s="119"/>
      <c r="HWD39" s="119"/>
      <c r="HWE39" s="119"/>
      <c r="HWF39" s="119"/>
      <c r="HWG39" s="119"/>
      <c r="HWH39" s="119"/>
      <c r="HWI39" s="119"/>
      <c r="HWJ39" s="119"/>
      <c r="HWK39" s="119"/>
      <c r="HWL39" s="119"/>
      <c r="HWM39" s="119"/>
      <c r="HWN39" s="119"/>
      <c r="HWO39" s="119"/>
      <c r="HWP39" s="119"/>
      <c r="HWQ39" s="119"/>
      <c r="HWR39" s="119"/>
      <c r="HWS39" s="119"/>
      <c r="HWT39" s="119"/>
      <c r="HWU39" s="119"/>
      <c r="HWV39" s="119"/>
      <c r="HWW39" s="119"/>
      <c r="HWX39" s="119"/>
      <c r="HWY39" s="119"/>
      <c r="HWZ39" s="119"/>
      <c r="HXA39" s="119"/>
      <c r="HXB39" s="119"/>
      <c r="HXC39" s="119"/>
      <c r="HXD39" s="119"/>
      <c r="HXE39" s="119"/>
      <c r="HXF39" s="119"/>
      <c r="HXG39" s="119"/>
      <c r="HXH39" s="119"/>
      <c r="HXI39" s="119"/>
      <c r="HXJ39" s="119"/>
      <c r="HXK39" s="119"/>
      <c r="HXL39" s="119"/>
      <c r="HXM39" s="119"/>
      <c r="HXN39" s="119"/>
      <c r="HXO39" s="119"/>
      <c r="HXP39" s="119"/>
      <c r="HXQ39" s="119"/>
      <c r="HXR39" s="119"/>
      <c r="HXS39" s="119"/>
      <c r="HXT39" s="119"/>
      <c r="HXU39" s="119"/>
      <c r="HXV39" s="119"/>
      <c r="HXW39" s="119"/>
      <c r="HXX39" s="119"/>
      <c r="HXY39" s="119"/>
      <c r="HXZ39" s="119"/>
      <c r="HYA39" s="119"/>
      <c r="HYB39" s="119"/>
      <c r="HYC39" s="119"/>
      <c r="HYD39" s="119"/>
      <c r="HYE39" s="119"/>
      <c r="HYF39" s="119"/>
      <c r="HYG39" s="119"/>
      <c r="HYH39" s="119"/>
      <c r="HYI39" s="119"/>
      <c r="HYJ39" s="119"/>
      <c r="HYK39" s="119"/>
      <c r="HYL39" s="119"/>
      <c r="HYM39" s="119"/>
      <c r="HYN39" s="119"/>
      <c r="HYO39" s="119"/>
      <c r="HYP39" s="119"/>
      <c r="HYQ39" s="119"/>
      <c r="HYR39" s="119"/>
      <c r="HYS39" s="119"/>
      <c r="HYT39" s="119"/>
      <c r="HYU39" s="119"/>
      <c r="HYV39" s="119"/>
      <c r="HYW39" s="119"/>
      <c r="HYX39" s="119"/>
      <c r="HYY39" s="119"/>
      <c r="HYZ39" s="119"/>
      <c r="HZA39" s="119"/>
      <c r="HZB39" s="119"/>
      <c r="HZC39" s="119"/>
      <c r="HZD39" s="119"/>
      <c r="HZE39" s="119"/>
      <c r="HZF39" s="119"/>
      <c r="HZG39" s="119"/>
      <c r="HZH39" s="119"/>
      <c r="HZI39" s="119"/>
      <c r="HZJ39" s="119"/>
      <c r="HZK39" s="119"/>
      <c r="HZL39" s="119"/>
      <c r="HZM39" s="119"/>
      <c r="HZN39" s="119"/>
      <c r="HZO39" s="119"/>
      <c r="HZP39" s="119"/>
      <c r="HZQ39" s="119"/>
      <c r="HZR39" s="119"/>
      <c r="HZS39" s="119"/>
      <c r="HZT39" s="119"/>
      <c r="HZU39" s="119"/>
      <c r="HZV39" s="119"/>
      <c r="HZW39" s="119"/>
      <c r="HZX39" s="119"/>
      <c r="HZY39" s="119"/>
      <c r="HZZ39" s="119"/>
      <c r="IAA39" s="119"/>
      <c r="IAB39" s="119"/>
      <c r="IAC39" s="119"/>
      <c r="IAD39" s="119"/>
      <c r="IAE39" s="119"/>
      <c r="IAF39" s="119"/>
      <c r="IAG39" s="119"/>
      <c r="IAH39" s="119"/>
      <c r="IAI39" s="119"/>
      <c r="IAJ39" s="119"/>
      <c r="IAK39" s="119"/>
      <c r="IAL39" s="119"/>
      <c r="IAM39" s="119"/>
      <c r="IAN39" s="119"/>
      <c r="IAO39" s="119"/>
      <c r="IAP39" s="119"/>
      <c r="IAQ39" s="119"/>
      <c r="IAR39" s="119"/>
      <c r="IAS39" s="119"/>
      <c r="IAT39" s="119"/>
      <c r="IAU39" s="119"/>
      <c r="IAV39" s="119"/>
      <c r="IAW39" s="119"/>
      <c r="IAX39" s="119"/>
      <c r="IAY39" s="119"/>
      <c r="IAZ39" s="119"/>
      <c r="IBA39" s="119"/>
      <c r="IBB39" s="119"/>
      <c r="IBC39" s="119"/>
      <c r="IBD39" s="119"/>
      <c r="IBE39" s="119"/>
      <c r="IBF39" s="119"/>
      <c r="IBG39" s="119"/>
      <c r="IBH39" s="119"/>
      <c r="IBI39" s="119"/>
      <c r="IBJ39" s="119"/>
      <c r="IBK39" s="119"/>
      <c r="IBL39" s="119"/>
      <c r="IBM39" s="119"/>
      <c r="IBN39" s="119"/>
      <c r="IBO39" s="119"/>
      <c r="IBP39" s="119"/>
      <c r="IBQ39" s="119"/>
      <c r="IBR39" s="119"/>
      <c r="IBS39" s="119"/>
      <c r="IBT39" s="119"/>
      <c r="IBU39" s="119"/>
      <c r="IBV39" s="119"/>
      <c r="IBW39" s="119"/>
      <c r="IBX39" s="119"/>
      <c r="IBY39" s="119"/>
      <c r="IBZ39" s="119"/>
      <c r="ICA39" s="119"/>
      <c r="ICB39" s="119"/>
      <c r="ICC39" s="119"/>
      <c r="ICD39" s="119"/>
      <c r="ICE39" s="119"/>
      <c r="ICF39" s="119"/>
      <c r="ICG39" s="119"/>
      <c r="ICH39" s="119"/>
      <c r="ICI39" s="119"/>
      <c r="ICJ39" s="119"/>
      <c r="ICK39" s="119"/>
      <c r="ICL39" s="119"/>
      <c r="ICM39" s="119"/>
      <c r="ICN39" s="119"/>
      <c r="ICO39" s="119"/>
      <c r="ICP39" s="119"/>
      <c r="ICQ39" s="119"/>
      <c r="ICR39" s="119"/>
      <c r="ICS39" s="119"/>
      <c r="ICT39" s="119"/>
      <c r="ICU39" s="119"/>
      <c r="ICV39" s="119"/>
      <c r="ICW39" s="119"/>
      <c r="ICX39" s="119"/>
      <c r="ICY39" s="119"/>
      <c r="ICZ39" s="119"/>
      <c r="IDA39" s="119"/>
      <c r="IDB39" s="119"/>
      <c r="IDC39" s="119"/>
      <c r="IDD39" s="119"/>
      <c r="IDE39" s="119"/>
      <c r="IDF39" s="119"/>
      <c r="IDG39" s="119"/>
      <c r="IDH39" s="119"/>
      <c r="IDI39" s="119"/>
      <c r="IDJ39" s="119"/>
      <c r="IDK39" s="119"/>
      <c r="IDL39" s="119"/>
      <c r="IDM39" s="119"/>
      <c r="IDN39" s="119"/>
      <c r="IDO39" s="119"/>
      <c r="IDP39" s="119"/>
      <c r="IDQ39" s="119"/>
      <c r="IDR39" s="119"/>
      <c r="IDS39" s="119"/>
      <c r="IDT39" s="119"/>
      <c r="IDU39" s="119"/>
      <c r="IDV39" s="119"/>
      <c r="IDW39" s="119"/>
      <c r="IDX39" s="119"/>
      <c r="IDY39" s="119"/>
      <c r="IDZ39" s="119"/>
      <c r="IEA39" s="119"/>
      <c r="IEB39" s="119"/>
      <c r="IEC39" s="119"/>
      <c r="IED39" s="119"/>
      <c r="IEE39" s="119"/>
      <c r="IEF39" s="119"/>
      <c r="IEG39" s="119"/>
      <c r="IEH39" s="119"/>
      <c r="IEI39" s="119"/>
      <c r="IEJ39" s="119"/>
      <c r="IEK39" s="119"/>
      <c r="IEL39" s="119"/>
      <c r="IEM39" s="119"/>
      <c r="IEN39" s="119"/>
      <c r="IEO39" s="119"/>
      <c r="IEP39" s="119"/>
      <c r="IEQ39" s="119"/>
      <c r="IER39" s="119"/>
      <c r="IES39" s="119"/>
      <c r="IET39" s="119"/>
      <c r="IEU39" s="119"/>
      <c r="IEV39" s="119"/>
      <c r="IEW39" s="119"/>
      <c r="IEX39" s="119"/>
      <c r="IEY39" s="119"/>
      <c r="IEZ39" s="119"/>
      <c r="IFA39" s="119"/>
      <c r="IFB39" s="119"/>
      <c r="IFC39" s="119"/>
      <c r="IFD39" s="119"/>
      <c r="IFE39" s="119"/>
      <c r="IFF39" s="119"/>
      <c r="IFG39" s="119"/>
      <c r="IFH39" s="119"/>
      <c r="IFI39" s="119"/>
      <c r="IFJ39" s="119"/>
      <c r="IFK39" s="119"/>
      <c r="IFL39" s="119"/>
      <c r="IFM39" s="119"/>
      <c r="IFN39" s="119"/>
      <c r="IFO39" s="119"/>
      <c r="IFP39" s="119"/>
      <c r="IFQ39" s="119"/>
      <c r="IFR39" s="119"/>
      <c r="IFS39" s="119"/>
      <c r="IFT39" s="119"/>
      <c r="IFU39" s="119"/>
      <c r="IFV39" s="119"/>
      <c r="IFW39" s="119"/>
      <c r="IFX39" s="119"/>
      <c r="IFY39" s="119"/>
      <c r="IFZ39" s="119"/>
      <c r="IGA39" s="119"/>
      <c r="IGB39" s="119"/>
      <c r="IGC39" s="119"/>
      <c r="IGD39" s="119"/>
      <c r="IGE39" s="119"/>
      <c r="IGF39" s="119"/>
      <c r="IGG39" s="119"/>
      <c r="IGH39" s="119"/>
      <c r="IGI39" s="119"/>
      <c r="IGJ39" s="119"/>
      <c r="IGK39" s="119"/>
      <c r="IGL39" s="119"/>
      <c r="IGM39" s="119"/>
      <c r="IGN39" s="119"/>
      <c r="IGO39" s="119"/>
      <c r="IGP39" s="119"/>
      <c r="IGQ39" s="119"/>
      <c r="IGR39" s="119"/>
      <c r="IGS39" s="119"/>
      <c r="IGT39" s="119"/>
      <c r="IGU39" s="119"/>
      <c r="IGV39" s="119"/>
      <c r="IGW39" s="119"/>
      <c r="IGX39" s="119"/>
      <c r="IGY39" s="119"/>
      <c r="IGZ39" s="119"/>
      <c r="IHA39" s="119"/>
      <c r="IHB39" s="119"/>
      <c r="IHC39" s="119"/>
      <c r="IHD39" s="119"/>
      <c r="IHE39" s="119"/>
      <c r="IHF39" s="119"/>
      <c r="IHG39" s="119"/>
      <c r="IHH39" s="119"/>
      <c r="IHI39" s="119"/>
      <c r="IHJ39" s="119"/>
      <c r="IHK39" s="119"/>
      <c r="IHL39" s="119"/>
      <c r="IHM39" s="119"/>
      <c r="IHN39" s="119"/>
      <c r="IHO39" s="119"/>
      <c r="IHP39" s="119"/>
      <c r="IHQ39" s="119"/>
      <c r="IHR39" s="119"/>
      <c r="IHS39" s="119"/>
      <c r="IHT39" s="119"/>
      <c r="IHU39" s="119"/>
      <c r="IHV39" s="119"/>
      <c r="IHW39" s="119"/>
      <c r="IHX39" s="119"/>
      <c r="IHY39" s="119"/>
      <c r="IHZ39" s="119"/>
      <c r="IIA39" s="119"/>
      <c r="IIB39" s="119"/>
      <c r="IIC39" s="119"/>
      <c r="IID39" s="119"/>
      <c r="IIE39" s="119"/>
      <c r="IIF39" s="119"/>
      <c r="IIG39" s="119"/>
      <c r="IIH39" s="119"/>
      <c r="III39" s="119"/>
      <c r="IIJ39" s="119"/>
      <c r="IIK39" s="119"/>
      <c r="IIL39" s="119"/>
      <c r="IIM39" s="119"/>
      <c r="IIN39" s="119"/>
      <c r="IIO39" s="119"/>
      <c r="IIP39" s="119"/>
      <c r="IIQ39" s="119"/>
      <c r="IIR39" s="119"/>
      <c r="IIS39" s="119"/>
      <c r="IIT39" s="119"/>
      <c r="IIU39" s="119"/>
      <c r="IIV39" s="119"/>
      <c r="IIW39" s="119"/>
      <c r="IIX39" s="119"/>
      <c r="IIY39" s="119"/>
      <c r="IIZ39" s="119"/>
      <c r="IJA39" s="119"/>
      <c r="IJB39" s="119"/>
      <c r="IJC39" s="119"/>
      <c r="IJD39" s="119"/>
      <c r="IJE39" s="119"/>
      <c r="IJF39" s="119"/>
      <c r="IJG39" s="119"/>
      <c r="IJH39" s="119"/>
      <c r="IJI39" s="119"/>
      <c r="IJJ39" s="119"/>
      <c r="IJK39" s="119"/>
      <c r="IJL39" s="119"/>
      <c r="IJM39" s="119"/>
      <c r="IJN39" s="119"/>
      <c r="IJO39" s="119"/>
      <c r="IJP39" s="119"/>
      <c r="IJQ39" s="119"/>
      <c r="IJR39" s="119"/>
      <c r="IJS39" s="119"/>
      <c r="IJT39" s="119"/>
      <c r="IJU39" s="119"/>
      <c r="IJV39" s="119"/>
      <c r="IJW39" s="119"/>
      <c r="IJX39" s="119"/>
      <c r="IJY39" s="119"/>
      <c r="IJZ39" s="119"/>
      <c r="IKA39" s="119"/>
      <c r="IKB39" s="119"/>
      <c r="IKC39" s="119"/>
      <c r="IKD39" s="119"/>
      <c r="IKE39" s="119"/>
      <c r="IKF39" s="119"/>
      <c r="IKG39" s="119"/>
      <c r="IKH39" s="119"/>
      <c r="IKI39" s="119"/>
      <c r="IKJ39" s="119"/>
      <c r="IKK39" s="119"/>
      <c r="IKL39" s="119"/>
      <c r="IKM39" s="119"/>
      <c r="IKN39" s="119"/>
      <c r="IKO39" s="119"/>
      <c r="IKP39" s="119"/>
      <c r="IKQ39" s="119"/>
      <c r="IKR39" s="119"/>
      <c r="IKS39" s="119"/>
      <c r="IKT39" s="119"/>
      <c r="IKU39" s="119"/>
      <c r="IKV39" s="119"/>
      <c r="IKW39" s="119"/>
      <c r="IKX39" s="119"/>
      <c r="IKY39" s="119"/>
      <c r="IKZ39" s="119"/>
      <c r="ILA39" s="119"/>
      <c r="ILB39" s="119"/>
      <c r="ILC39" s="119"/>
      <c r="ILD39" s="119"/>
      <c r="ILE39" s="119"/>
      <c r="ILF39" s="119"/>
      <c r="ILG39" s="119"/>
      <c r="ILH39" s="119"/>
      <c r="ILI39" s="119"/>
      <c r="ILJ39" s="119"/>
      <c r="ILK39" s="119"/>
      <c r="ILL39" s="119"/>
      <c r="ILM39" s="119"/>
      <c r="ILN39" s="119"/>
      <c r="ILO39" s="119"/>
      <c r="ILP39" s="119"/>
      <c r="ILQ39" s="119"/>
      <c r="ILR39" s="119"/>
      <c r="ILS39" s="119"/>
      <c r="ILT39" s="119"/>
      <c r="ILU39" s="119"/>
      <c r="ILV39" s="119"/>
      <c r="ILW39" s="119"/>
      <c r="ILX39" s="119"/>
      <c r="ILY39" s="119"/>
      <c r="ILZ39" s="119"/>
      <c r="IMA39" s="119"/>
      <c r="IMB39" s="119"/>
      <c r="IMC39" s="119"/>
      <c r="IMD39" s="119"/>
      <c r="IME39" s="119"/>
      <c r="IMF39" s="119"/>
      <c r="IMG39" s="119"/>
      <c r="IMH39" s="119"/>
      <c r="IMI39" s="119"/>
      <c r="IMJ39" s="119"/>
      <c r="IMK39" s="119"/>
      <c r="IML39" s="119"/>
      <c r="IMM39" s="119"/>
      <c r="IMN39" s="119"/>
      <c r="IMO39" s="119"/>
      <c r="IMP39" s="119"/>
      <c r="IMQ39" s="119"/>
      <c r="IMR39" s="119"/>
      <c r="IMS39" s="119"/>
      <c r="IMT39" s="119"/>
      <c r="IMU39" s="119"/>
      <c r="IMV39" s="119"/>
      <c r="IMW39" s="119"/>
      <c r="IMX39" s="119"/>
      <c r="IMY39" s="119"/>
      <c r="IMZ39" s="119"/>
      <c r="INA39" s="119"/>
      <c r="INB39" s="119"/>
      <c r="INC39" s="119"/>
      <c r="IND39" s="119"/>
      <c r="INE39" s="119"/>
      <c r="INF39" s="119"/>
      <c r="ING39" s="119"/>
      <c r="INH39" s="119"/>
      <c r="INI39" s="119"/>
      <c r="INJ39" s="119"/>
      <c r="INK39" s="119"/>
      <c r="INL39" s="119"/>
      <c r="INM39" s="119"/>
      <c r="INN39" s="119"/>
      <c r="INO39" s="119"/>
      <c r="INP39" s="119"/>
      <c r="INQ39" s="119"/>
      <c r="INR39" s="119"/>
      <c r="INS39" s="119"/>
      <c r="INT39" s="119"/>
      <c r="INU39" s="119"/>
      <c r="INV39" s="119"/>
      <c r="INW39" s="119"/>
      <c r="INX39" s="119"/>
      <c r="INY39" s="119"/>
      <c r="INZ39" s="119"/>
      <c r="IOA39" s="119"/>
      <c r="IOB39" s="119"/>
      <c r="IOC39" s="119"/>
      <c r="IOD39" s="119"/>
      <c r="IOE39" s="119"/>
      <c r="IOF39" s="119"/>
      <c r="IOG39" s="119"/>
      <c r="IOH39" s="119"/>
      <c r="IOI39" s="119"/>
      <c r="IOJ39" s="119"/>
      <c r="IOK39" s="119"/>
      <c r="IOL39" s="119"/>
      <c r="IOM39" s="119"/>
      <c r="ION39" s="119"/>
      <c r="IOO39" s="119"/>
      <c r="IOP39" s="119"/>
      <c r="IOQ39" s="119"/>
      <c r="IOR39" s="119"/>
      <c r="IOS39" s="119"/>
      <c r="IOT39" s="119"/>
      <c r="IOU39" s="119"/>
      <c r="IOV39" s="119"/>
      <c r="IOW39" s="119"/>
      <c r="IOX39" s="119"/>
      <c r="IOY39" s="119"/>
      <c r="IOZ39" s="119"/>
      <c r="IPA39" s="119"/>
      <c r="IPB39" s="119"/>
      <c r="IPC39" s="119"/>
      <c r="IPD39" s="119"/>
      <c r="IPE39" s="119"/>
      <c r="IPF39" s="119"/>
      <c r="IPG39" s="119"/>
      <c r="IPH39" s="119"/>
      <c r="IPI39" s="119"/>
      <c r="IPJ39" s="119"/>
      <c r="IPK39" s="119"/>
      <c r="IPL39" s="119"/>
      <c r="IPM39" s="119"/>
      <c r="IPN39" s="119"/>
      <c r="IPO39" s="119"/>
      <c r="IPP39" s="119"/>
      <c r="IPQ39" s="119"/>
      <c r="IPR39" s="119"/>
      <c r="IPS39" s="119"/>
      <c r="IPT39" s="119"/>
      <c r="IPU39" s="119"/>
      <c r="IPV39" s="119"/>
      <c r="IPW39" s="119"/>
      <c r="IPX39" s="119"/>
      <c r="IPY39" s="119"/>
      <c r="IPZ39" s="119"/>
      <c r="IQA39" s="119"/>
      <c r="IQB39" s="119"/>
      <c r="IQC39" s="119"/>
      <c r="IQD39" s="119"/>
      <c r="IQE39" s="119"/>
      <c r="IQF39" s="119"/>
      <c r="IQG39" s="119"/>
      <c r="IQH39" s="119"/>
      <c r="IQI39" s="119"/>
      <c r="IQJ39" s="119"/>
      <c r="IQK39" s="119"/>
      <c r="IQL39" s="119"/>
      <c r="IQM39" s="119"/>
      <c r="IQN39" s="119"/>
      <c r="IQO39" s="119"/>
      <c r="IQP39" s="119"/>
      <c r="IQQ39" s="119"/>
      <c r="IQR39" s="119"/>
      <c r="IQS39" s="119"/>
      <c r="IQT39" s="119"/>
      <c r="IQU39" s="119"/>
      <c r="IQV39" s="119"/>
      <c r="IQW39" s="119"/>
      <c r="IQX39" s="119"/>
      <c r="IQY39" s="119"/>
      <c r="IQZ39" s="119"/>
      <c r="IRA39" s="119"/>
      <c r="IRB39" s="119"/>
      <c r="IRC39" s="119"/>
      <c r="IRD39" s="119"/>
      <c r="IRE39" s="119"/>
      <c r="IRF39" s="119"/>
      <c r="IRG39" s="119"/>
      <c r="IRH39" s="119"/>
      <c r="IRI39" s="119"/>
      <c r="IRJ39" s="119"/>
      <c r="IRK39" s="119"/>
      <c r="IRL39" s="119"/>
      <c r="IRM39" s="119"/>
      <c r="IRN39" s="119"/>
      <c r="IRO39" s="119"/>
      <c r="IRP39" s="119"/>
      <c r="IRQ39" s="119"/>
      <c r="IRR39" s="119"/>
      <c r="IRS39" s="119"/>
      <c r="IRT39" s="119"/>
      <c r="IRU39" s="119"/>
      <c r="IRV39" s="119"/>
      <c r="IRW39" s="119"/>
      <c r="IRX39" s="119"/>
      <c r="IRY39" s="119"/>
      <c r="IRZ39" s="119"/>
      <c r="ISA39" s="119"/>
      <c r="ISB39" s="119"/>
      <c r="ISC39" s="119"/>
      <c r="ISD39" s="119"/>
      <c r="ISE39" s="119"/>
      <c r="ISF39" s="119"/>
      <c r="ISG39" s="119"/>
      <c r="ISH39" s="119"/>
      <c r="ISI39" s="119"/>
      <c r="ISJ39" s="119"/>
      <c r="ISK39" s="119"/>
      <c r="ISL39" s="119"/>
      <c r="ISM39" s="119"/>
      <c r="ISN39" s="119"/>
      <c r="ISO39" s="119"/>
      <c r="ISP39" s="119"/>
      <c r="ISQ39" s="119"/>
      <c r="ISR39" s="119"/>
      <c r="ISS39" s="119"/>
      <c r="IST39" s="119"/>
      <c r="ISU39" s="119"/>
      <c r="ISV39" s="119"/>
      <c r="ISW39" s="119"/>
      <c r="ISX39" s="119"/>
      <c r="ISY39" s="119"/>
      <c r="ISZ39" s="119"/>
      <c r="ITA39" s="119"/>
      <c r="ITB39" s="119"/>
      <c r="ITC39" s="119"/>
      <c r="ITD39" s="119"/>
      <c r="ITE39" s="119"/>
      <c r="ITF39" s="119"/>
      <c r="ITG39" s="119"/>
      <c r="ITH39" s="119"/>
      <c r="ITI39" s="119"/>
      <c r="ITJ39" s="119"/>
      <c r="ITK39" s="119"/>
      <c r="ITL39" s="119"/>
      <c r="ITM39" s="119"/>
      <c r="ITN39" s="119"/>
      <c r="ITO39" s="119"/>
      <c r="ITP39" s="119"/>
      <c r="ITQ39" s="119"/>
      <c r="ITR39" s="119"/>
      <c r="ITS39" s="119"/>
      <c r="ITT39" s="119"/>
      <c r="ITU39" s="119"/>
      <c r="ITV39" s="119"/>
      <c r="ITW39" s="119"/>
      <c r="ITX39" s="119"/>
      <c r="ITY39" s="119"/>
      <c r="ITZ39" s="119"/>
      <c r="IUA39" s="119"/>
      <c r="IUB39" s="119"/>
      <c r="IUC39" s="119"/>
      <c r="IUD39" s="119"/>
      <c r="IUE39" s="119"/>
      <c r="IUF39" s="119"/>
      <c r="IUG39" s="119"/>
      <c r="IUH39" s="119"/>
      <c r="IUI39" s="119"/>
      <c r="IUJ39" s="119"/>
      <c r="IUK39" s="119"/>
      <c r="IUL39" s="119"/>
      <c r="IUM39" s="119"/>
      <c r="IUN39" s="119"/>
      <c r="IUO39" s="119"/>
      <c r="IUP39" s="119"/>
      <c r="IUQ39" s="119"/>
      <c r="IUR39" s="119"/>
      <c r="IUS39" s="119"/>
      <c r="IUT39" s="119"/>
      <c r="IUU39" s="119"/>
      <c r="IUV39" s="119"/>
      <c r="IUW39" s="119"/>
      <c r="IUX39" s="119"/>
      <c r="IUY39" s="119"/>
      <c r="IUZ39" s="119"/>
      <c r="IVA39" s="119"/>
      <c r="IVB39" s="119"/>
      <c r="IVC39" s="119"/>
      <c r="IVD39" s="119"/>
      <c r="IVE39" s="119"/>
      <c r="IVF39" s="119"/>
      <c r="IVG39" s="119"/>
      <c r="IVH39" s="119"/>
      <c r="IVI39" s="119"/>
      <c r="IVJ39" s="119"/>
      <c r="IVK39" s="119"/>
      <c r="IVL39" s="119"/>
      <c r="IVM39" s="119"/>
      <c r="IVN39" s="119"/>
      <c r="IVO39" s="119"/>
      <c r="IVP39" s="119"/>
      <c r="IVQ39" s="119"/>
      <c r="IVR39" s="119"/>
      <c r="IVS39" s="119"/>
      <c r="IVT39" s="119"/>
      <c r="IVU39" s="119"/>
      <c r="IVV39" s="119"/>
      <c r="IVW39" s="119"/>
      <c r="IVX39" s="119"/>
      <c r="IVY39" s="119"/>
      <c r="IVZ39" s="119"/>
      <c r="IWA39" s="119"/>
      <c r="IWB39" s="119"/>
      <c r="IWC39" s="119"/>
      <c r="IWD39" s="119"/>
      <c r="IWE39" s="119"/>
      <c r="IWF39" s="119"/>
      <c r="IWG39" s="119"/>
      <c r="IWH39" s="119"/>
      <c r="IWI39" s="119"/>
      <c r="IWJ39" s="119"/>
      <c r="IWK39" s="119"/>
      <c r="IWL39" s="119"/>
      <c r="IWM39" s="119"/>
      <c r="IWN39" s="119"/>
      <c r="IWO39" s="119"/>
      <c r="IWP39" s="119"/>
      <c r="IWQ39" s="119"/>
      <c r="IWR39" s="119"/>
      <c r="IWS39" s="119"/>
      <c r="IWT39" s="119"/>
      <c r="IWU39" s="119"/>
      <c r="IWV39" s="119"/>
      <c r="IWW39" s="119"/>
      <c r="IWX39" s="119"/>
      <c r="IWY39" s="119"/>
      <c r="IWZ39" s="119"/>
      <c r="IXA39" s="119"/>
      <c r="IXB39" s="119"/>
      <c r="IXC39" s="119"/>
      <c r="IXD39" s="119"/>
      <c r="IXE39" s="119"/>
      <c r="IXF39" s="119"/>
      <c r="IXG39" s="119"/>
      <c r="IXH39" s="119"/>
      <c r="IXI39" s="119"/>
      <c r="IXJ39" s="119"/>
      <c r="IXK39" s="119"/>
      <c r="IXL39" s="119"/>
      <c r="IXM39" s="119"/>
      <c r="IXN39" s="119"/>
      <c r="IXO39" s="119"/>
      <c r="IXP39" s="119"/>
      <c r="IXQ39" s="119"/>
      <c r="IXR39" s="119"/>
      <c r="IXS39" s="119"/>
      <c r="IXT39" s="119"/>
      <c r="IXU39" s="119"/>
      <c r="IXV39" s="119"/>
      <c r="IXW39" s="119"/>
      <c r="IXX39" s="119"/>
      <c r="IXY39" s="119"/>
      <c r="IXZ39" s="119"/>
      <c r="IYA39" s="119"/>
      <c r="IYB39" s="119"/>
      <c r="IYC39" s="119"/>
      <c r="IYD39" s="119"/>
      <c r="IYE39" s="119"/>
      <c r="IYF39" s="119"/>
      <c r="IYG39" s="119"/>
      <c r="IYH39" s="119"/>
      <c r="IYI39" s="119"/>
      <c r="IYJ39" s="119"/>
      <c r="IYK39" s="119"/>
      <c r="IYL39" s="119"/>
      <c r="IYM39" s="119"/>
      <c r="IYN39" s="119"/>
      <c r="IYO39" s="119"/>
      <c r="IYP39" s="119"/>
      <c r="IYQ39" s="119"/>
      <c r="IYR39" s="119"/>
      <c r="IYS39" s="119"/>
      <c r="IYT39" s="119"/>
      <c r="IYU39" s="119"/>
      <c r="IYV39" s="119"/>
      <c r="IYW39" s="119"/>
      <c r="IYX39" s="119"/>
      <c r="IYY39" s="119"/>
      <c r="IYZ39" s="119"/>
      <c r="IZA39" s="119"/>
      <c r="IZB39" s="119"/>
      <c r="IZC39" s="119"/>
      <c r="IZD39" s="119"/>
      <c r="IZE39" s="119"/>
      <c r="IZF39" s="119"/>
      <c r="IZG39" s="119"/>
      <c r="IZH39" s="119"/>
      <c r="IZI39" s="119"/>
      <c r="IZJ39" s="119"/>
      <c r="IZK39" s="119"/>
      <c r="IZL39" s="119"/>
      <c r="IZM39" s="119"/>
      <c r="IZN39" s="119"/>
      <c r="IZO39" s="119"/>
      <c r="IZP39" s="119"/>
      <c r="IZQ39" s="119"/>
      <c r="IZR39" s="119"/>
      <c r="IZS39" s="119"/>
      <c r="IZT39" s="119"/>
      <c r="IZU39" s="119"/>
      <c r="IZV39" s="119"/>
      <c r="IZW39" s="119"/>
      <c r="IZX39" s="119"/>
      <c r="IZY39" s="119"/>
      <c r="IZZ39" s="119"/>
      <c r="JAA39" s="119"/>
      <c r="JAB39" s="119"/>
      <c r="JAC39" s="119"/>
      <c r="JAD39" s="119"/>
      <c r="JAE39" s="119"/>
      <c r="JAF39" s="119"/>
      <c r="JAG39" s="119"/>
      <c r="JAH39" s="119"/>
      <c r="JAI39" s="119"/>
      <c r="JAJ39" s="119"/>
      <c r="JAK39" s="119"/>
      <c r="JAL39" s="119"/>
      <c r="JAM39" s="119"/>
      <c r="JAN39" s="119"/>
      <c r="JAO39" s="119"/>
      <c r="JAP39" s="119"/>
      <c r="JAQ39" s="119"/>
      <c r="JAR39" s="119"/>
      <c r="JAS39" s="119"/>
      <c r="JAT39" s="119"/>
      <c r="JAU39" s="119"/>
      <c r="JAV39" s="119"/>
      <c r="JAW39" s="119"/>
      <c r="JAX39" s="119"/>
      <c r="JAY39" s="119"/>
      <c r="JAZ39" s="119"/>
      <c r="JBA39" s="119"/>
      <c r="JBB39" s="119"/>
      <c r="JBC39" s="119"/>
      <c r="JBD39" s="119"/>
      <c r="JBE39" s="119"/>
      <c r="JBF39" s="119"/>
      <c r="JBG39" s="119"/>
      <c r="JBH39" s="119"/>
      <c r="JBI39" s="119"/>
      <c r="JBJ39" s="119"/>
      <c r="JBK39" s="119"/>
      <c r="JBL39" s="119"/>
      <c r="JBM39" s="119"/>
      <c r="JBN39" s="119"/>
      <c r="JBO39" s="119"/>
      <c r="JBP39" s="119"/>
      <c r="JBQ39" s="119"/>
      <c r="JBR39" s="119"/>
      <c r="JBS39" s="119"/>
      <c r="JBT39" s="119"/>
      <c r="JBU39" s="119"/>
      <c r="JBV39" s="119"/>
      <c r="JBW39" s="119"/>
      <c r="JBX39" s="119"/>
      <c r="JBY39" s="119"/>
      <c r="JBZ39" s="119"/>
      <c r="JCA39" s="119"/>
      <c r="JCB39" s="119"/>
      <c r="JCC39" s="119"/>
      <c r="JCD39" s="119"/>
      <c r="JCE39" s="119"/>
      <c r="JCF39" s="119"/>
      <c r="JCG39" s="119"/>
      <c r="JCH39" s="119"/>
      <c r="JCI39" s="119"/>
      <c r="JCJ39" s="119"/>
      <c r="JCK39" s="119"/>
      <c r="JCL39" s="119"/>
      <c r="JCM39" s="119"/>
      <c r="JCN39" s="119"/>
      <c r="JCO39" s="119"/>
      <c r="JCP39" s="119"/>
      <c r="JCQ39" s="119"/>
      <c r="JCR39" s="119"/>
      <c r="JCS39" s="119"/>
      <c r="JCT39" s="119"/>
      <c r="JCU39" s="119"/>
      <c r="JCV39" s="119"/>
      <c r="JCW39" s="119"/>
      <c r="JCX39" s="119"/>
      <c r="JCY39" s="119"/>
      <c r="JCZ39" s="119"/>
      <c r="JDA39" s="119"/>
      <c r="JDB39" s="119"/>
      <c r="JDC39" s="119"/>
      <c r="JDD39" s="119"/>
      <c r="JDE39" s="119"/>
      <c r="JDF39" s="119"/>
      <c r="JDG39" s="119"/>
      <c r="JDH39" s="119"/>
      <c r="JDI39" s="119"/>
      <c r="JDJ39" s="119"/>
      <c r="JDK39" s="119"/>
      <c r="JDL39" s="119"/>
      <c r="JDM39" s="119"/>
      <c r="JDN39" s="119"/>
      <c r="JDO39" s="119"/>
      <c r="JDP39" s="119"/>
      <c r="JDQ39" s="119"/>
      <c r="JDR39" s="119"/>
      <c r="JDS39" s="119"/>
      <c r="JDT39" s="119"/>
      <c r="JDU39" s="119"/>
      <c r="JDV39" s="119"/>
      <c r="JDW39" s="119"/>
      <c r="JDX39" s="119"/>
      <c r="JDY39" s="119"/>
      <c r="JDZ39" s="119"/>
      <c r="JEA39" s="119"/>
      <c r="JEB39" s="119"/>
      <c r="JEC39" s="119"/>
      <c r="JED39" s="119"/>
      <c r="JEE39" s="119"/>
      <c r="JEF39" s="119"/>
      <c r="JEG39" s="119"/>
      <c r="JEH39" s="119"/>
      <c r="JEI39" s="119"/>
      <c r="JEJ39" s="119"/>
      <c r="JEK39" s="119"/>
      <c r="JEL39" s="119"/>
      <c r="JEM39" s="119"/>
      <c r="JEN39" s="119"/>
      <c r="JEO39" s="119"/>
      <c r="JEP39" s="119"/>
      <c r="JEQ39" s="119"/>
      <c r="JER39" s="119"/>
      <c r="JES39" s="119"/>
      <c r="JET39" s="119"/>
      <c r="JEU39" s="119"/>
      <c r="JEV39" s="119"/>
      <c r="JEW39" s="119"/>
      <c r="JEX39" s="119"/>
      <c r="JEY39" s="119"/>
      <c r="JEZ39" s="119"/>
      <c r="JFA39" s="119"/>
      <c r="JFB39" s="119"/>
      <c r="JFC39" s="119"/>
      <c r="JFD39" s="119"/>
      <c r="JFE39" s="119"/>
      <c r="JFF39" s="119"/>
      <c r="JFG39" s="119"/>
      <c r="JFH39" s="119"/>
      <c r="JFI39" s="119"/>
      <c r="JFJ39" s="119"/>
      <c r="JFK39" s="119"/>
      <c r="JFL39" s="119"/>
      <c r="JFM39" s="119"/>
      <c r="JFN39" s="119"/>
      <c r="JFO39" s="119"/>
      <c r="JFP39" s="119"/>
      <c r="JFQ39" s="119"/>
      <c r="JFR39" s="119"/>
      <c r="JFS39" s="119"/>
      <c r="JFT39" s="119"/>
      <c r="JFU39" s="119"/>
      <c r="JFV39" s="119"/>
      <c r="JFW39" s="119"/>
      <c r="JFX39" s="119"/>
      <c r="JFY39" s="119"/>
      <c r="JFZ39" s="119"/>
      <c r="JGA39" s="119"/>
      <c r="JGB39" s="119"/>
      <c r="JGC39" s="119"/>
      <c r="JGD39" s="119"/>
      <c r="JGE39" s="119"/>
      <c r="JGF39" s="119"/>
      <c r="JGG39" s="119"/>
      <c r="JGH39" s="119"/>
      <c r="JGI39" s="119"/>
      <c r="JGJ39" s="119"/>
      <c r="JGK39" s="119"/>
      <c r="JGL39" s="119"/>
      <c r="JGM39" s="119"/>
      <c r="JGN39" s="119"/>
      <c r="JGO39" s="119"/>
      <c r="JGP39" s="119"/>
      <c r="JGQ39" s="119"/>
      <c r="JGR39" s="119"/>
      <c r="JGS39" s="119"/>
      <c r="JGT39" s="119"/>
      <c r="JGU39" s="119"/>
      <c r="JGV39" s="119"/>
      <c r="JGW39" s="119"/>
      <c r="JGX39" s="119"/>
      <c r="JGY39" s="119"/>
      <c r="JGZ39" s="119"/>
      <c r="JHA39" s="119"/>
      <c r="JHB39" s="119"/>
      <c r="JHC39" s="119"/>
      <c r="JHD39" s="119"/>
      <c r="JHE39" s="119"/>
      <c r="JHF39" s="119"/>
      <c r="JHG39" s="119"/>
      <c r="JHH39" s="119"/>
      <c r="JHI39" s="119"/>
      <c r="JHJ39" s="119"/>
      <c r="JHK39" s="119"/>
      <c r="JHL39" s="119"/>
      <c r="JHM39" s="119"/>
      <c r="JHN39" s="119"/>
      <c r="JHO39" s="119"/>
      <c r="JHP39" s="119"/>
      <c r="JHQ39" s="119"/>
      <c r="JHR39" s="119"/>
      <c r="JHS39" s="119"/>
      <c r="JHT39" s="119"/>
      <c r="JHU39" s="119"/>
      <c r="JHV39" s="119"/>
      <c r="JHW39" s="119"/>
      <c r="JHX39" s="119"/>
      <c r="JHY39" s="119"/>
      <c r="JHZ39" s="119"/>
      <c r="JIA39" s="119"/>
      <c r="JIB39" s="119"/>
      <c r="JIC39" s="119"/>
      <c r="JID39" s="119"/>
      <c r="JIE39" s="119"/>
      <c r="JIF39" s="119"/>
      <c r="JIG39" s="119"/>
      <c r="JIH39" s="119"/>
      <c r="JII39" s="119"/>
      <c r="JIJ39" s="119"/>
      <c r="JIK39" s="119"/>
      <c r="JIL39" s="119"/>
      <c r="JIM39" s="119"/>
      <c r="JIN39" s="119"/>
      <c r="JIO39" s="119"/>
      <c r="JIP39" s="119"/>
      <c r="JIQ39" s="119"/>
      <c r="JIR39" s="119"/>
      <c r="JIS39" s="119"/>
      <c r="JIT39" s="119"/>
      <c r="JIU39" s="119"/>
      <c r="JIV39" s="119"/>
      <c r="JIW39" s="119"/>
      <c r="JIX39" s="119"/>
      <c r="JIY39" s="119"/>
      <c r="JIZ39" s="119"/>
      <c r="JJA39" s="119"/>
      <c r="JJB39" s="119"/>
      <c r="JJC39" s="119"/>
      <c r="JJD39" s="119"/>
      <c r="JJE39" s="119"/>
      <c r="JJF39" s="119"/>
      <c r="JJG39" s="119"/>
      <c r="JJH39" s="119"/>
      <c r="JJI39" s="119"/>
      <c r="JJJ39" s="119"/>
      <c r="JJK39" s="119"/>
      <c r="JJL39" s="119"/>
      <c r="JJM39" s="119"/>
      <c r="JJN39" s="119"/>
      <c r="JJO39" s="119"/>
      <c r="JJP39" s="119"/>
      <c r="JJQ39" s="119"/>
      <c r="JJR39" s="119"/>
      <c r="JJS39" s="119"/>
      <c r="JJT39" s="119"/>
      <c r="JJU39" s="119"/>
      <c r="JJV39" s="119"/>
      <c r="JJW39" s="119"/>
      <c r="JJX39" s="119"/>
      <c r="JJY39" s="119"/>
      <c r="JJZ39" s="119"/>
      <c r="JKA39" s="119"/>
      <c r="JKB39" s="119"/>
      <c r="JKC39" s="119"/>
      <c r="JKD39" s="119"/>
      <c r="JKE39" s="119"/>
      <c r="JKF39" s="119"/>
      <c r="JKG39" s="119"/>
      <c r="JKH39" s="119"/>
      <c r="JKI39" s="119"/>
      <c r="JKJ39" s="119"/>
      <c r="JKK39" s="119"/>
      <c r="JKL39" s="119"/>
      <c r="JKM39" s="119"/>
      <c r="JKN39" s="119"/>
      <c r="JKO39" s="119"/>
      <c r="JKP39" s="119"/>
      <c r="JKQ39" s="119"/>
      <c r="JKR39" s="119"/>
      <c r="JKS39" s="119"/>
      <c r="JKT39" s="119"/>
      <c r="JKU39" s="119"/>
      <c r="JKV39" s="119"/>
      <c r="JKW39" s="119"/>
      <c r="JKX39" s="119"/>
      <c r="JKY39" s="119"/>
      <c r="JKZ39" s="119"/>
      <c r="JLA39" s="119"/>
      <c r="JLB39" s="119"/>
      <c r="JLC39" s="119"/>
      <c r="JLD39" s="119"/>
      <c r="JLE39" s="119"/>
      <c r="JLF39" s="119"/>
      <c r="JLG39" s="119"/>
      <c r="JLH39" s="119"/>
      <c r="JLI39" s="119"/>
      <c r="JLJ39" s="119"/>
      <c r="JLK39" s="119"/>
      <c r="JLL39" s="119"/>
      <c r="JLM39" s="119"/>
      <c r="JLN39" s="119"/>
      <c r="JLO39" s="119"/>
      <c r="JLP39" s="119"/>
      <c r="JLQ39" s="119"/>
      <c r="JLR39" s="119"/>
      <c r="JLS39" s="119"/>
      <c r="JLT39" s="119"/>
      <c r="JLU39" s="119"/>
      <c r="JLV39" s="119"/>
      <c r="JLW39" s="119"/>
      <c r="JLX39" s="119"/>
      <c r="JLY39" s="119"/>
      <c r="JLZ39" s="119"/>
      <c r="JMA39" s="119"/>
      <c r="JMB39" s="119"/>
      <c r="JMC39" s="119"/>
      <c r="JMD39" s="119"/>
      <c r="JME39" s="119"/>
      <c r="JMF39" s="119"/>
      <c r="JMG39" s="119"/>
      <c r="JMH39" s="119"/>
      <c r="JMI39" s="119"/>
      <c r="JMJ39" s="119"/>
      <c r="JMK39" s="119"/>
      <c r="JML39" s="119"/>
      <c r="JMM39" s="119"/>
      <c r="JMN39" s="119"/>
      <c r="JMO39" s="119"/>
      <c r="JMP39" s="119"/>
      <c r="JMQ39" s="119"/>
      <c r="JMR39" s="119"/>
      <c r="JMS39" s="119"/>
      <c r="JMT39" s="119"/>
      <c r="JMU39" s="119"/>
      <c r="JMV39" s="119"/>
      <c r="JMW39" s="119"/>
      <c r="JMX39" s="119"/>
      <c r="JMY39" s="119"/>
      <c r="JMZ39" s="119"/>
      <c r="JNA39" s="119"/>
      <c r="JNB39" s="119"/>
      <c r="JNC39" s="119"/>
      <c r="JND39" s="119"/>
      <c r="JNE39" s="119"/>
      <c r="JNF39" s="119"/>
      <c r="JNG39" s="119"/>
      <c r="JNH39" s="119"/>
      <c r="JNI39" s="119"/>
      <c r="JNJ39" s="119"/>
      <c r="JNK39" s="119"/>
      <c r="JNL39" s="119"/>
      <c r="JNM39" s="119"/>
      <c r="JNN39" s="119"/>
      <c r="JNO39" s="119"/>
      <c r="JNP39" s="119"/>
      <c r="JNQ39" s="119"/>
      <c r="JNR39" s="119"/>
      <c r="JNS39" s="119"/>
      <c r="JNT39" s="119"/>
      <c r="JNU39" s="119"/>
      <c r="JNV39" s="119"/>
      <c r="JNW39" s="119"/>
      <c r="JNX39" s="119"/>
      <c r="JNY39" s="119"/>
      <c r="JNZ39" s="119"/>
      <c r="JOA39" s="119"/>
      <c r="JOB39" s="119"/>
      <c r="JOC39" s="119"/>
      <c r="JOD39" s="119"/>
      <c r="JOE39" s="119"/>
      <c r="JOF39" s="119"/>
      <c r="JOG39" s="119"/>
      <c r="JOH39" s="119"/>
      <c r="JOI39" s="119"/>
      <c r="JOJ39" s="119"/>
      <c r="JOK39" s="119"/>
      <c r="JOL39" s="119"/>
      <c r="JOM39" s="119"/>
      <c r="JON39" s="119"/>
      <c r="JOO39" s="119"/>
      <c r="JOP39" s="119"/>
      <c r="JOQ39" s="119"/>
      <c r="JOR39" s="119"/>
      <c r="JOS39" s="119"/>
      <c r="JOT39" s="119"/>
      <c r="JOU39" s="119"/>
      <c r="JOV39" s="119"/>
      <c r="JOW39" s="119"/>
      <c r="JOX39" s="119"/>
      <c r="JOY39" s="119"/>
      <c r="JOZ39" s="119"/>
      <c r="JPA39" s="119"/>
      <c r="JPB39" s="119"/>
      <c r="JPC39" s="119"/>
      <c r="JPD39" s="119"/>
      <c r="JPE39" s="119"/>
      <c r="JPF39" s="119"/>
      <c r="JPG39" s="119"/>
      <c r="JPH39" s="119"/>
      <c r="JPI39" s="119"/>
      <c r="JPJ39" s="119"/>
      <c r="JPK39" s="119"/>
      <c r="JPL39" s="119"/>
      <c r="JPM39" s="119"/>
      <c r="JPN39" s="119"/>
      <c r="JPO39" s="119"/>
      <c r="JPP39" s="119"/>
      <c r="JPQ39" s="119"/>
      <c r="JPR39" s="119"/>
      <c r="JPS39" s="119"/>
      <c r="JPT39" s="119"/>
      <c r="JPU39" s="119"/>
      <c r="JPV39" s="119"/>
      <c r="JPW39" s="119"/>
      <c r="JPX39" s="119"/>
      <c r="JPY39" s="119"/>
      <c r="JPZ39" s="119"/>
      <c r="JQA39" s="119"/>
      <c r="JQB39" s="119"/>
      <c r="JQC39" s="119"/>
      <c r="JQD39" s="119"/>
      <c r="JQE39" s="119"/>
      <c r="JQF39" s="119"/>
      <c r="JQG39" s="119"/>
      <c r="JQH39" s="119"/>
      <c r="JQI39" s="119"/>
      <c r="JQJ39" s="119"/>
      <c r="JQK39" s="119"/>
      <c r="JQL39" s="119"/>
      <c r="JQM39" s="119"/>
      <c r="JQN39" s="119"/>
      <c r="JQO39" s="119"/>
      <c r="JQP39" s="119"/>
      <c r="JQQ39" s="119"/>
      <c r="JQR39" s="119"/>
      <c r="JQS39" s="119"/>
      <c r="JQT39" s="119"/>
      <c r="JQU39" s="119"/>
      <c r="JQV39" s="119"/>
      <c r="JQW39" s="119"/>
      <c r="JQX39" s="119"/>
      <c r="JQY39" s="119"/>
      <c r="JQZ39" s="119"/>
      <c r="JRA39" s="119"/>
      <c r="JRB39" s="119"/>
      <c r="JRC39" s="119"/>
      <c r="JRD39" s="119"/>
      <c r="JRE39" s="119"/>
      <c r="JRF39" s="119"/>
      <c r="JRG39" s="119"/>
      <c r="JRH39" s="119"/>
      <c r="JRI39" s="119"/>
      <c r="JRJ39" s="119"/>
      <c r="JRK39" s="119"/>
      <c r="JRL39" s="119"/>
      <c r="JRM39" s="119"/>
      <c r="JRN39" s="119"/>
      <c r="JRO39" s="119"/>
      <c r="JRP39" s="119"/>
      <c r="JRQ39" s="119"/>
      <c r="JRR39" s="119"/>
      <c r="JRS39" s="119"/>
      <c r="JRT39" s="119"/>
      <c r="JRU39" s="119"/>
      <c r="JRV39" s="119"/>
      <c r="JRW39" s="119"/>
      <c r="JRX39" s="119"/>
      <c r="JRY39" s="119"/>
      <c r="JRZ39" s="119"/>
      <c r="JSA39" s="119"/>
      <c r="JSB39" s="119"/>
      <c r="JSC39" s="119"/>
      <c r="JSD39" s="119"/>
      <c r="JSE39" s="119"/>
      <c r="JSF39" s="119"/>
      <c r="JSG39" s="119"/>
      <c r="JSH39" s="119"/>
      <c r="JSI39" s="119"/>
      <c r="JSJ39" s="119"/>
      <c r="JSK39" s="119"/>
      <c r="JSL39" s="119"/>
      <c r="JSM39" s="119"/>
      <c r="JSN39" s="119"/>
      <c r="JSO39" s="119"/>
      <c r="JSP39" s="119"/>
      <c r="JSQ39" s="119"/>
      <c r="JSR39" s="119"/>
      <c r="JSS39" s="119"/>
      <c r="JST39" s="119"/>
      <c r="JSU39" s="119"/>
      <c r="JSV39" s="119"/>
      <c r="JSW39" s="119"/>
      <c r="JSX39" s="119"/>
      <c r="JSY39" s="119"/>
      <c r="JSZ39" s="119"/>
      <c r="JTA39" s="119"/>
      <c r="JTB39" s="119"/>
      <c r="JTC39" s="119"/>
      <c r="JTD39" s="119"/>
      <c r="JTE39" s="119"/>
      <c r="JTF39" s="119"/>
      <c r="JTG39" s="119"/>
      <c r="JTH39" s="119"/>
      <c r="JTI39" s="119"/>
      <c r="JTJ39" s="119"/>
      <c r="JTK39" s="119"/>
      <c r="JTL39" s="119"/>
      <c r="JTM39" s="119"/>
      <c r="JTN39" s="119"/>
      <c r="JTO39" s="119"/>
      <c r="JTP39" s="119"/>
      <c r="JTQ39" s="119"/>
      <c r="JTR39" s="119"/>
      <c r="JTS39" s="119"/>
      <c r="JTT39" s="119"/>
      <c r="JTU39" s="119"/>
      <c r="JTV39" s="119"/>
      <c r="JTW39" s="119"/>
      <c r="JTX39" s="119"/>
      <c r="JTY39" s="119"/>
      <c r="JTZ39" s="119"/>
      <c r="JUA39" s="119"/>
      <c r="JUB39" s="119"/>
      <c r="JUC39" s="119"/>
      <c r="JUD39" s="119"/>
      <c r="JUE39" s="119"/>
      <c r="JUF39" s="119"/>
      <c r="JUG39" s="119"/>
      <c r="JUH39" s="119"/>
      <c r="JUI39" s="119"/>
      <c r="JUJ39" s="119"/>
      <c r="JUK39" s="119"/>
      <c r="JUL39" s="119"/>
      <c r="JUM39" s="119"/>
      <c r="JUN39" s="119"/>
      <c r="JUO39" s="119"/>
      <c r="JUP39" s="119"/>
      <c r="JUQ39" s="119"/>
      <c r="JUR39" s="119"/>
      <c r="JUS39" s="119"/>
      <c r="JUT39" s="119"/>
      <c r="JUU39" s="119"/>
      <c r="JUV39" s="119"/>
      <c r="JUW39" s="119"/>
      <c r="JUX39" s="119"/>
      <c r="JUY39" s="119"/>
      <c r="JUZ39" s="119"/>
      <c r="JVA39" s="119"/>
      <c r="JVB39" s="119"/>
      <c r="JVC39" s="119"/>
      <c r="JVD39" s="119"/>
      <c r="JVE39" s="119"/>
      <c r="JVF39" s="119"/>
      <c r="JVG39" s="119"/>
      <c r="JVH39" s="119"/>
      <c r="JVI39" s="119"/>
      <c r="JVJ39" s="119"/>
      <c r="JVK39" s="119"/>
      <c r="JVL39" s="119"/>
      <c r="JVM39" s="119"/>
      <c r="JVN39" s="119"/>
      <c r="JVO39" s="119"/>
      <c r="JVP39" s="119"/>
      <c r="JVQ39" s="119"/>
      <c r="JVR39" s="119"/>
      <c r="JVS39" s="119"/>
      <c r="JVT39" s="119"/>
      <c r="JVU39" s="119"/>
      <c r="JVV39" s="119"/>
      <c r="JVW39" s="119"/>
      <c r="JVX39" s="119"/>
      <c r="JVY39" s="119"/>
      <c r="JVZ39" s="119"/>
      <c r="JWA39" s="119"/>
      <c r="JWB39" s="119"/>
      <c r="JWC39" s="119"/>
      <c r="JWD39" s="119"/>
      <c r="JWE39" s="119"/>
      <c r="JWF39" s="119"/>
      <c r="JWG39" s="119"/>
      <c r="JWH39" s="119"/>
      <c r="JWI39" s="119"/>
      <c r="JWJ39" s="119"/>
      <c r="JWK39" s="119"/>
      <c r="JWL39" s="119"/>
      <c r="JWM39" s="119"/>
      <c r="JWN39" s="119"/>
      <c r="JWO39" s="119"/>
      <c r="JWP39" s="119"/>
      <c r="JWQ39" s="119"/>
      <c r="JWR39" s="119"/>
      <c r="JWS39" s="119"/>
      <c r="JWT39" s="119"/>
      <c r="JWU39" s="119"/>
      <c r="JWV39" s="119"/>
      <c r="JWW39" s="119"/>
      <c r="JWX39" s="119"/>
      <c r="JWY39" s="119"/>
      <c r="JWZ39" s="119"/>
      <c r="JXA39" s="119"/>
      <c r="JXB39" s="119"/>
      <c r="JXC39" s="119"/>
      <c r="JXD39" s="119"/>
      <c r="JXE39" s="119"/>
      <c r="JXF39" s="119"/>
      <c r="JXG39" s="119"/>
      <c r="JXH39" s="119"/>
      <c r="JXI39" s="119"/>
      <c r="JXJ39" s="119"/>
      <c r="JXK39" s="119"/>
      <c r="JXL39" s="119"/>
      <c r="JXM39" s="119"/>
      <c r="JXN39" s="119"/>
      <c r="JXO39" s="119"/>
      <c r="JXP39" s="119"/>
      <c r="JXQ39" s="119"/>
      <c r="JXR39" s="119"/>
      <c r="JXS39" s="119"/>
      <c r="JXT39" s="119"/>
      <c r="JXU39" s="119"/>
      <c r="JXV39" s="119"/>
      <c r="JXW39" s="119"/>
      <c r="JXX39" s="119"/>
      <c r="JXY39" s="119"/>
      <c r="JXZ39" s="119"/>
      <c r="JYA39" s="119"/>
      <c r="JYB39" s="119"/>
      <c r="JYC39" s="119"/>
      <c r="JYD39" s="119"/>
      <c r="JYE39" s="119"/>
      <c r="JYF39" s="119"/>
      <c r="JYG39" s="119"/>
      <c r="JYH39" s="119"/>
      <c r="JYI39" s="119"/>
      <c r="JYJ39" s="119"/>
      <c r="JYK39" s="119"/>
      <c r="JYL39" s="119"/>
      <c r="JYM39" s="119"/>
      <c r="JYN39" s="119"/>
      <c r="JYO39" s="119"/>
      <c r="JYP39" s="119"/>
      <c r="JYQ39" s="119"/>
      <c r="JYR39" s="119"/>
      <c r="JYS39" s="119"/>
      <c r="JYT39" s="119"/>
      <c r="JYU39" s="119"/>
      <c r="JYV39" s="119"/>
      <c r="JYW39" s="119"/>
      <c r="JYX39" s="119"/>
      <c r="JYY39" s="119"/>
      <c r="JYZ39" s="119"/>
      <c r="JZA39" s="119"/>
      <c r="JZB39" s="119"/>
      <c r="JZC39" s="119"/>
      <c r="JZD39" s="119"/>
      <c r="JZE39" s="119"/>
      <c r="JZF39" s="119"/>
      <c r="JZG39" s="119"/>
      <c r="JZH39" s="119"/>
      <c r="JZI39" s="119"/>
      <c r="JZJ39" s="119"/>
      <c r="JZK39" s="119"/>
      <c r="JZL39" s="119"/>
      <c r="JZM39" s="119"/>
      <c r="JZN39" s="119"/>
      <c r="JZO39" s="119"/>
      <c r="JZP39" s="119"/>
      <c r="JZQ39" s="119"/>
      <c r="JZR39" s="119"/>
      <c r="JZS39" s="119"/>
      <c r="JZT39" s="119"/>
      <c r="JZU39" s="119"/>
      <c r="JZV39" s="119"/>
      <c r="JZW39" s="119"/>
      <c r="JZX39" s="119"/>
      <c r="JZY39" s="119"/>
      <c r="JZZ39" s="119"/>
      <c r="KAA39" s="119"/>
      <c r="KAB39" s="119"/>
      <c r="KAC39" s="119"/>
      <c r="KAD39" s="119"/>
      <c r="KAE39" s="119"/>
      <c r="KAF39" s="119"/>
      <c r="KAG39" s="119"/>
      <c r="KAH39" s="119"/>
      <c r="KAI39" s="119"/>
      <c r="KAJ39" s="119"/>
      <c r="KAK39" s="119"/>
      <c r="KAL39" s="119"/>
      <c r="KAM39" s="119"/>
      <c r="KAN39" s="119"/>
      <c r="KAO39" s="119"/>
      <c r="KAP39" s="119"/>
      <c r="KAQ39" s="119"/>
      <c r="KAR39" s="119"/>
      <c r="KAS39" s="119"/>
      <c r="KAT39" s="119"/>
      <c r="KAU39" s="119"/>
      <c r="KAV39" s="119"/>
      <c r="KAW39" s="119"/>
      <c r="KAX39" s="119"/>
      <c r="KAY39" s="119"/>
      <c r="KAZ39" s="119"/>
      <c r="KBA39" s="119"/>
      <c r="KBB39" s="119"/>
      <c r="KBC39" s="119"/>
      <c r="KBD39" s="119"/>
      <c r="KBE39" s="119"/>
      <c r="KBF39" s="119"/>
      <c r="KBG39" s="119"/>
      <c r="KBH39" s="119"/>
      <c r="KBI39" s="119"/>
      <c r="KBJ39" s="119"/>
      <c r="KBK39" s="119"/>
      <c r="KBL39" s="119"/>
      <c r="KBM39" s="119"/>
      <c r="KBN39" s="119"/>
      <c r="KBO39" s="119"/>
      <c r="KBP39" s="119"/>
      <c r="KBQ39" s="119"/>
      <c r="KBR39" s="119"/>
      <c r="KBS39" s="119"/>
      <c r="KBT39" s="119"/>
      <c r="KBU39" s="119"/>
      <c r="KBV39" s="119"/>
      <c r="KBW39" s="119"/>
      <c r="KBX39" s="119"/>
      <c r="KBY39" s="119"/>
      <c r="KBZ39" s="119"/>
      <c r="KCA39" s="119"/>
      <c r="KCB39" s="119"/>
      <c r="KCC39" s="119"/>
      <c r="KCD39" s="119"/>
      <c r="KCE39" s="119"/>
      <c r="KCF39" s="119"/>
      <c r="KCG39" s="119"/>
      <c r="KCH39" s="119"/>
      <c r="KCI39" s="119"/>
      <c r="KCJ39" s="119"/>
      <c r="KCK39" s="119"/>
      <c r="KCL39" s="119"/>
      <c r="KCM39" s="119"/>
      <c r="KCN39" s="119"/>
      <c r="KCO39" s="119"/>
      <c r="KCP39" s="119"/>
      <c r="KCQ39" s="119"/>
      <c r="KCR39" s="119"/>
      <c r="KCS39" s="119"/>
      <c r="KCT39" s="119"/>
      <c r="KCU39" s="119"/>
      <c r="KCV39" s="119"/>
      <c r="KCW39" s="119"/>
      <c r="KCX39" s="119"/>
      <c r="KCY39" s="119"/>
      <c r="KCZ39" s="119"/>
      <c r="KDA39" s="119"/>
      <c r="KDB39" s="119"/>
      <c r="KDC39" s="119"/>
      <c r="KDD39" s="119"/>
      <c r="KDE39" s="119"/>
      <c r="KDF39" s="119"/>
      <c r="KDG39" s="119"/>
      <c r="KDH39" s="119"/>
      <c r="KDI39" s="119"/>
      <c r="KDJ39" s="119"/>
      <c r="KDK39" s="119"/>
      <c r="KDL39" s="119"/>
      <c r="KDM39" s="119"/>
      <c r="KDN39" s="119"/>
      <c r="KDO39" s="119"/>
      <c r="KDP39" s="119"/>
      <c r="KDQ39" s="119"/>
      <c r="KDR39" s="119"/>
      <c r="KDS39" s="119"/>
      <c r="KDT39" s="119"/>
      <c r="KDU39" s="119"/>
      <c r="KDV39" s="119"/>
      <c r="KDW39" s="119"/>
      <c r="KDX39" s="119"/>
      <c r="KDY39" s="119"/>
      <c r="KDZ39" s="119"/>
      <c r="KEA39" s="119"/>
      <c r="KEB39" s="119"/>
      <c r="KEC39" s="119"/>
      <c r="KED39" s="119"/>
      <c r="KEE39" s="119"/>
      <c r="KEF39" s="119"/>
      <c r="KEG39" s="119"/>
      <c r="KEH39" s="119"/>
      <c r="KEI39" s="119"/>
      <c r="KEJ39" s="119"/>
      <c r="KEK39" s="119"/>
      <c r="KEL39" s="119"/>
      <c r="KEM39" s="119"/>
      <c r="KEN39" s="119"/>
      <c r="KEO39" s="119"/>
      <c r="KEP39" s="119"/>
      <c r="KEQ39" s="119"/>
      <c r="KER39" s="119"/>
      <c r="KES39" s="119"/>
      <c r="KET39" s="119"/>
      <c r="KEU39" s="119"/>
      <c r="KEV39" s="119"/>
      <c r="KEW39" s="119"/>
      <c r="KEX39" s="119"/>
      <c r="KEY39" s="119"/>
      <c r="KEZ39" s="119"/>
      <c r="KFA39" s="119"/>
      <c r="KFB39" s="119"/>
      <c r="KFC39" s="119"/>
      <c r="KFD39" s="119"/>
      <c r="KFE39" s="119"/>
      <c r="KFF39" s="119"/>
      <c r="KFG39" s="119"/>
      <c r="KFH39" s="119"/>
      <c r="KFI39" s="119"/>
      <c r="KFJ39" s="119"/>
      <c r="KFK39" s="119"/>
      <c r="KFL39" s="119"/>
      <c r="KFM39" s="119"/>
      <c r="KFN39" s="119"/>
      <c r="KFO39" s="119"/>
      <c r="KFP39" s="119"/>
      <c r="KFQ39" s="119"/>
      <c r="KFR39" s="119"/>
      <c r="KFS39" s="119"/>
      <c r="KFT39" s="119"/>
      <c r="KFU39" s="119"/>
      <c r="KFV39" s="119"/>
      <c r="KFW39" s="119"/>
      <c r="KFX39" s="119"/>
      <c r="KFY39" s="119"/>
      <c r="KFZ39" s="119"/>
      <c r="KGA39" s="119"/>
      <c r="KGB39" s="119"/>
      <c r="KGC39" s="119"/>
      <c r="KGD39" s="119"/>
      <c r="KGE39" s="119"/>
      <c r="KGF39" s="119"/>
      <c r="KGG39" s="119"/>
      <c r="KGH39" s="119"/>
      <c r="KGI39" s="119"/>
      <c r="KGJ39" s="119"/>
      <c r="KGK39" s="119"/>
      <c r="KGL39" s="119"/>
      <c r="KGM39" s="119"/>
      <c r="KGN39" s="119"/>
      <c r="KGO39" s="119"/>
      <c r="KGP39" s="119"/>
      <c r="KGQ39" s="119"/>
      <c r="KGR39" s="119"/>
      <c r="KGS39" s="119"/>
      <c r="KGT39" s="119"/>
      <c r="KGU39" s="119"/>
      <c r="KGV39" s="119"/>
      <c r="KGW39" s="119"/>
      <c r="KGX39" s="119"/>
      <c r="KGY39" s="119"/>
      <c r="KGZ39" s="119"/>
      <c r="KHA39" s="119"/>
      <c r="KHB39" s="119"/>
      <c r="KHC39" s="119"/>
      <c r="KHD39" s="119"/>
      <c r="KHE39" s="119"/>
      <c r="KHF39" s="119"/>
      <c r="KHG39" s="119"/>
      <c r="KHH39" s="119"/>
      <c r="KHI39" s="119"/>
      <c r="KHJ39" s="119"/>
      <c r="KHK39" s="119"/>
      <c r="KHL39" s="119"/>
      <c r="KHM39" s="119"/>
      <c r="KHN39" s="119"/>
      <c r="KHO39" s="119"/>
      <c r="KHP39" s="119"/>
      <c r="KHQ39" s="119"/>
      <c r="KHR39" s="119"/>
      <c r="KHS39" s="119"/>
      <c r="KHT39" s="119"/>
      <c r="KHU39" s="119"/>
      <c r="KHV39" s="119"/>
      <c r="KHW39" s="119"/>
      <c r="KHX39" s="119"/>
      <c r="KHY39" s="119"/>
      <c r="KHZ39" s="119"/>
      <c r="KIA39" s="119"/>
      <c r="KIB39" s="119"/>
      <c r="KIC39" s="119"/>
      <c r="KID39" s="119"/>
      <c r="KIE39" s="119"/>
      <c r="KIF39" s="119"/>
      <c r="KIG39" s="119"/>
      <c r="KIH39" s="119"/>
      <c r="KII39" s="119"/>
      <c r="KIJ39" s="119"/>
      <c r="KIK39" s="119"/>
      <c r="KIL39" s="119"/>
      <c r="KIM39" s="119"/>
      <c r="KIN39" s="119"/>
      <c r="KIO39" s="119"/>
      <c r="KIP39" s="119"/>
      <c r="KIQ39" s="119"/>
      <c r="KIR39" s="119"/>
      <c r="KIS39" s="119"/>
      <c r="KIT39" s="119"/>
      <c r="KIU39" s="119"/>
      <c r="KIV39" s="119"/>
      <c r="KIW39" s="119"/>
      <c r="KIX39" s="119"/>
      <c r="KIY39" s="119"/>
      <c r="KIZ39" s="119"/>
      <c r="KJA39" s="119"/>
      <c r="KJB39" s="119"/>
      <c r="KJC39" s="119"/>
      <c r="KJD39" s="119"/>
      <c r="KJE39" s="119"/>
      <c r="KJF39" s="119"/>
      <c r="KJG39" s="119"/>
      <c r="KJH39" s="119"/>
      <c r="KJI39" s="119"/>
      <c r="KJJ39" s="119"/>
      <c r="KJK39" s="119"/>
      <c r="KJL39" s="119"/>
      <c r="KJM39" s="119"/>
      <c r="KJN39" s="119"/>
      <c r="KJO39" s="119"/>
      <c r="KJP39" s="119"/>
      <c r="KJQ39" s="119"/>
      <c r="KJR39" s="119"/>
      <c r="KJS39" s="119"/>
      <c r="KJT39" s="119"/>
      <c r="KJU39" s="119"/>
      <c r="KJV39" s="119"/>
      <c r="KJW39" s="119"/>
      <c r="KJX39" s="119"/>
      <c r="KJY39" s="119"/>
      <c r="KJZ39" s="119"/>
      <c r="KKA39" s="119"/>
      <c r="KKB39" s="119"/>
      <c r="KKC39" s="119"/>
      <c r="KKD39" s="119"/>
      <c r="KKE39" s="119"/>
      <c r="KKF39" s="119"/>
      <c r="KKG39" s="119"/>
      <c r="KKH39" s="119"/>
      <c r="KKI39" s="119"/>
      <c r="KKJ39" s="119"/>
      <c r="KKK39" s="119"/>
      <c r="KKL39" s="119"/>
      <c r="KKM39" s="119"/>
      <c r="KKN39" s="119"/>
      <c r="KKO39" s="119"/>
      <c r="KKP39" s="119"/>
      <c r="KKQ39" s="119"/>
      <c r="KKR39" s="119"/>
      <c r="KKS39" s="119"/>
      <c r="KKT39" s="119"/>
      <c r="KKU39" s="119"/>
      <c r="KKV39" s="119"/>
      <c r="KKW39" s="119"/>
      <c r="KKX39" s="119"/>
      <c r="KKY39" s="119"/>
      <c r="KKZ39" s="119"/>
      <c r="KLA39" s="119"/>
      <c r="KLB39" s="119"/>
      <c r="KLC39" s="119"/>
      <c r="KLD39" s="119"/>
      <c r="KLE39" s="119"/>
      <c r="KLF39" s="119"/>
      <c r="KLG39" s="119"/>
      <c r="KLH39" s="119"/>
      <c r="KLI39" s="119"/>
      <c r="KLJ39" s="119"/>
      <c r="KLK39" s="119"/>
      <c r="KLL39" s="119"/>
      <c r="KLM39" s="119"/>
      <c r="KLN39" s="119"/>
      <c r="KLO39" s="119"/>
      <c r="KLP39" s="119"/>
      <c r="KLQ39" s="119"/>
      <c r="KLR39" s="119"/>
      <c r="KLS39" s="119"/>
      <c r="KLT39" s="119"/>
      <c r="KLU39" s="119"/>
      <c r="KLV39" s="119"/>
      <c r="KLW39" s="119"/>
      <c r="KLX39" s="119"/>
      <c r="KLY39" s="119"/>
      <c r="KLZ39" s="119"/>
      <c r="KMA39" s="119"/>
      <c r="KMB39" s="119"/>
      <c r="KMC39" s="119"/>
      <c r="KMD39" s="119"/>
      <c r="KME39" s="119"/>
      <c r="KMF39" s="119"/>
      <c r="KMG39" s="119"/>
      <c r="KMH39" s="119"/>
      <c r="KMI39" s="119"/>
      <c r="KMJ39" s="119"/>
      <c r="KMK39" s="119"/>
      <c r="KML39" s="119"/>
      <c r="KMM39" s="119"/>
      <c r="KMN39" s="119"/>
      <c r="KMO39" s="119"/>
      <c r="KMP39" s="119"/>
      <c r="KMQ39" s="119"/>
      <c r="KMR39" s="119"/>
      <c r="KMS39" s="119"/>
      <c r="KMT39" s="119"/>
      <c r="KMU39" s="119"/>
      <c r="KMV39" s="119"/>
      <c r="KMW39" s="119"/>
      <c r="KMX39" s="119"/>
      <c r="KMY39" s="119"/>
      <c r="KMZ39" s="119"/>
      <c r="KNA39" s="119"/>
      <c r="KNB39" s="119"/>
      <c r="KNC39" s="119"/>
      <c r="KND39" s="119"/>
      <c r="KNE39" s="119"/>
      <c r="KNF39" s="119"/>
      <c r="KNG39" s="119"/>
      <c r="KNH39" s="119"/>
      <c r="KNI39" s="119"/>
      <c r="KNJ39" s="119"/>
      <c r="KNK39" s="119"/>
      <c r="KNL39" s="119"/>
      <c r="KNM39" s="119"/>
      <c r="KNN39" s="119"/>
      <c r="KNO39" s="119"/>
      <c r="KNP39" s="119"/>
      <c r="KNQ39" s="119"/>
      <c r="KNR39" s="119"/>
      <c r="KNS39" s="119"/>
      <c r="KNT39" s="119"/>
      <c r="KNU39" s="119"/>
      <c r="KNV39" s="119"/>
      <c r="KNW39" s="119"/>
      <c r="KNX39" s="119"/>
      <c r="KNY39" s="119"/>
      <c r="KNZ39" s="119"/>
      <c r="KOA39" s="119"/>
      <c r="KOB39" s="119"/>
      <c r="KOC39" s="119"/>
      <c r="KOD39" s="119"/>
      <c r="KOE39" s="119"/>
      <c r="KOF39" s="119"/>
      <c r="KOG39" s="119"/>
      <c r="KOH39" s="119"/>
      <c r="KOI39" s="119"/>
      <c r="KOJ39" s="119"/>
      <c r="KOK39" s="119"/>
      <c r="KOL39" s="119"/>
      <c r="KOM39" s="119"/>
      <c r="KON39" s="119"/>
      <c r="KOO39" s="119"/>
      <c r="KOP39" s="119"/>
      <c r="KOQ39" s="119"/>
      <c r="KOR39" s="119"/>
      <c r="KOS39" s="119"/>
      <c r="KOT39" s="119"/>
      <c r="KOU39" s="119"/>
      <c r="KOV39" s="119"/>
      <c r="KOW39" s="119"/>
      <c r="KOX39" s="119"/>
      <c r="KOY39" s="119"/>
      <c r="KOZ39" s="119"/>
      <c r="KPA39" s="119"/>
      <c r="KPB39" s="119"/>
      <c r="KPC39" s="119"/>
      <c r="KPD39" s="119"/>
      <c r="KPE39" s="119"/>
      <c r="KPF39" s="119"/>
      <c r="KPG39" s="119"/>
      <c r="KPH39" s="119"/>
      <c r="KPI39" s="119"/>
      <c r="KPJ39" s="119"/>
      <c r="KPK39" s="119"/>
      <c r="KPL39" s="119"/>
      <c r="KPM39" s="119"/>
      <c r="KPN39" s="119"/>
      <c r="KPO39" s="119"/>
      <c r="KPP39" s="119"/>
      <c r="KPQ39" s="119"/>
      <c r="KPR39" s="119"/>
      <c r="KPS39" s="119"/>
      <c r="KPT39" s="119"/>
      <c r="KPU39" s="119"/>
      <c r="KPV39" s="119"/>
      <c r="KPW39" s="119"/>
      <c r="KPX39" s="119"/>
      <c r="KPY39" s="119"/>
      <c r="KPZ39" s="119"/>
      <c r="KQA39" s="119"/>
      <c r="KQB39" s="119"/>
      <c r="KQC39" s="119"/>
      <c r="KQD39" s="119"/>
      <c r="KQE39" s="119"/>
      <c r="KQF39" s="119"/>
      <c r="KQG39" s="119"/>
      <c r="KQH39" s="119"/>
      <c r="KQI39" s="119"/>
      <c r="KQJ39" s="119"/>
      <c r="KQK39" s="119"/>
      <c r="KQL39" s="119"/>
      <c r="KQM39" s="119"/>
      <c r="KQN39" s="119"/>
      <c r="KQO39" s="119"/>
      <c r="KQP39" s="119"/>
      <c r="KQQ39" s="119"/>
      <c r="KQR39" s="119"/>
      <c r="KQS39" s="119"/>
      <c r="KQT39" s="119"/>
      <c r="KQU39" s="119"/>
      <c r="KQV39" s="119"/>
      <c r="KQW39" s="119"/>
      <c r="KQX39" s="119"/>
      <c r="KQY39" s="119"/>
      <c r="KQZ39" s="119"/>
      <c r="KRA39" s="119"/>
      <c r="KRB39" s="119"/>
      <c r="KRC39" s="119"/>
      <c r="KRD39" s="119"/>
      <c r="KRE39" s="119"/>
      <c r="KRF39" s="119"/>
      <c r="KRG39" s="119"/>
      <c r="KRH39" s="119"/>
      <c r="KRI39" s="119"/>
      <c r="KRJ39" s="119"/>
      <c r="KRK39" s="119"/>
      <c r="KRL39" s="119"/>
      <c r="KRM39" s="119"/>
      <c r="KRN39" s="119"/>
      <c r="KRO39" s="119"/>
      <c r="KRP39" s="119"/>
      <c r="KRQ39" s="119"/>
      <c r="KRR39" s="119"/>
      <c r="KRS39" s="119"/>
      <c r="KRT39" s="119"/>
      <c r="KRU39" s="119"/>
      <c r="KRV39" s="119"/>
      <c r="KRW39" s="119"/>
      <c r="KRX39" s="119"/>
      <c r="KRY39" s="119"/>
      <c r="KRZ39" s="119"/>
      <c r="KSA39" s="119"/>
      <c r="KSB39" s="119"/>
      <c r="KSC39" s="119"/>
      <c r="KSD39" s="119"/>
      <c r="KSE39" s="119"/>
      <c r="KSF39" s="119"/>
      <c r="KSG39" s="119"/>
      <c r="KSH39" s="119"/>
      <c r="KSI39" s="119"/>
      <c r="KSJ39" s="119"/>
      <c r="KSK39" s="119"/>
      <c r="KSL39" s="119"/>
      <c r="KSM39" s="119"/>
      <c r="KSN39" s="119"/>
      <c r="KSO39" s="119"/>
      <c r="KSP39" s="119"/>
      <c r="KSQ39" s="119"/>
      <c r="KSR39" s="119"/>
      <c r="KSS39" s="119"/>
      <c r="KST39" s="119"/>
      <c r="KSU39" s="119"/>
      <c r="KSV39" s="119"/>
      <c r="KSW39" s="119"/>
      <c r="KSX39" s="119"/>
      <c r="KSY39" s="119"/>
      <c r="KSZ39" s="119"/>
      <c r="KTA39" s="119"/>
      <c r="KTB39" s="119"/>
      <c r="KTC39" s="119"/>
      <c r="KTD39" s="119"/>
      <c r="KTE39" s="119"/>
      <c r="KTF39" s="119"/>
      <c r="KTG39" s="119"/>
      <c r="KTH39" s="119"/>
      <c r="KTI39" s="119"/>
      <c r="KTJ39" s="119"/>
      <c r="KTK39" s="119"/>
      <c r="KTL39" s="119"/>
      <c r="KTM39" s="119"/>
      <c r="KTN39" s="119"/>
      <c r="KTO39" s="119"/>
      <c r="KTP39" s="119"/>
      <c r="KTQ39" s="119"/>
      <c r="KTR39" s="119"/>
      <c r="KTS39" s="119"/>
      <c r="KTT39" s="119"/>
      <c r="KTU39" s="119"/>
      <c r="KTV39" s="119"/>
      <c r="KTW39" s="119"/>
      <c r="KTX39" s="119"/>
      <c r="KTY39" s="119"/>
      <c r="KTZ39" s="119"/>
      <c r="KUA39" s="119"/>
      <c r="KUB39" s="119"/>
      <c r="KUC39" s="119"/>
      <c r="KUD39" s="119"/>
      <c r="KUE39" s="119"/>
      <c r="KUF39" s="119"/>
      <c r="KUG39" s="119"/>
      <c r="KUH39" s="119"/>
      <c r="KUI39" s="119"/>
      <c r="KUJ39" s="119"/>
      <c r="KUK39" s="119"/>
      <c r="KUL39" s="119"/>
      <c r="KUM39" s="119"/>
      <c r="KUN39" s="119"/>
      <c r="KUO39" s="119"/>
      <c r="KUP39" s="119"/>
      <c r="KUQ39" s="119"/>
      <c r="KUR39" s="119"/>
      <c r="KUS39" s="119"/>
      <c r="KUT39" s="119"/>
      <c r="KUU39" s="119"/>
      <c r="KUV39" s="119"/>
      <c r="KUW39" s="119"/>
      <c r="KUX39" s="119"/>
      <c r="KUY39" s="119"/>
      <c r="KUZ39" s="119"/>
      <c r="KVA39" s="119"/>
      <c r="KVB39" s="119"/>
      <c r="KVC39" s="119"/>
      <c r="KVD39" s="119"/>
      <c r="KVE39" s="119"/>
      <c r="KVF39" s="119"/>
      <c r="KVG39" s="119"/>
      <c r="KVH39" s="119"/>
      <c r="KVI39" s="119"/>
      <c r="KVJ39" s="119"/>
      <c r="KVK39" s="119"/>
      <c r="KVL39" s="119"/>
      <c r="KVM39" s="119"/>
      <c r="KVN39" s="119"/>
      <c r="KVO39" s="119"/>
      <c r="KVP39" s="119"/>
      <c r="KVQ39" s="119"/>
      <c r="KVR39" s="119"/>
      <c r="KVS39" s="119"/>
      <c r="KVT39" s="119"/>
      <c r="KVU39" s="119"/>
      <c r="KVV39" s="119"/>
      <c r="KVW39" s="119"/>
      <c r="KVX39" s="119"/>
      <c r="KVY39" s="119"/>
      <c r="KVZ39" s="119"/>
      <c r="KWA39" s="119"/>
      <c r="KWB39" s="119"/>
      <c r="KWC39" s="119"/>
      <c r="KWD39" s="119"/>
      <c r="KWE39" s="119"/>
      <c r="KWF39" s="119"/>
      <c r="KWG39" s="119"/>
      <c r="KWH39" s="119"/>
      <c r="KWI39" s="119"/>
      <c r="KWJ39" s="119"/>
      <c r="KWK39" s="119"/>
      <c r="KWL39" s="119"/>
      <c r="KWM39" s="119"/>
      <c r="KWN39" s="119"/>
      <c r="KWO39" s="119"/>
      <c r="KWP39" s="119"/>
      <c r="KWQ39" s="119"/>
      <c r="KWR39" s="119"/>
      <c r="KWS39" s="119"/>
      <c r="KWT39" s="119"/>
      <c r="KWU39" s="119"/>
      <c r="KWV39" s="119"/>
      <c r="KWW39" s="119"/>
      <c r="KWX39" s="119"/>
      <c r="KWY39" s="119"/>
      <c r="KWZ39" s="119"/>
      <c r="KXA39" s="119"/>
      <c r="KXB39" s="119"/>
      <c r="KXC39" s="119"/>
      <c r="KXD39" s="119"/>
      <c r="KXE39" s="119"/>
      <c r="KXF39" s="119"/>
      <c r="KXG39" s="119"/>
      <c r="KXH39" s="119"/>
      <c r="KXI39" s="119"/>
      <c r="KXJ39" s="119"/>
      <c r="KXK39" s="119"/>
      <c r="KXL39" s="119"/>
      <c r="KXM39" s="119"/>
      <c r="KXN39" s="119"/>
      <c r="KXO39" s="119"/>
      <c r="KXP39" s="119"/>
      <c r="KXQ39" s="119"/>
      <c r="KXR39" s="119"/>
      <c r="KXS39" s="119"/>
      <c r="KXT39" s="119"/>
      <c r="KXU39" s="119"/>
      <c r="KXV39" s="119"/>
      <c r="KXW39" s="119"/>
      <c r="KXX39" s="119"/>
      <c r="KXY39" s="119"/>
      <c r="KXZ39" s="119"/>
      <c r="KYA39" s="119"/>
      <c r="KYB39" s="119"/>
      <c r="KYC39" s="119"/>
      <c r="KYD39" s="119"/>
      <c r="KYE39" s="119"/>
      <c r="KYF39" s="119"/>
      <c r="KYG39" s="119"/>
      <c r="KYH39" s="119"/>
      <c r="KYI39" s="119"/>
      <c r="KYJ39" s="119"/>
      <c r="KYK39" s="119"/>
      <c r="KYL39" s="119"/>
      <c r="KYM39" s="119"/>
      <c r="KYN39" s="119"/>
      <c r="KYO39" s="119"/>
      <c r="KYP39" s="119"/>
      <c r="KYQ39" s="119"/>
      <c r="KYR39" s="119"/>
      <c r="KYS39" s="119"/>
      <c r="KYT39" s="119"/>
      <c r="KYU39" s="119"/>
      <c r="KYV39" s="119"/>
      <c r="KYW39" s="119"/>
      <c r="KYX39" s="119"/>
      <c r="KYY39" s="119"/>
      <c r="KYZ39" s="119"/>
      <c r="KZA39" s="119"/>
      <c r="KZB39" s="119"/>
      <c r="KZC39" s="119"/>
      <c r="KZD39" s="119"/>
      <c r="KZE39" s="119"/>
      <c r="KZF39" s="119"/>
      <c r="KZG39" s="119"/>
      <c r="KZH39" s="119"/>
      <c r="KZI39" s="119"/>
      <c r="KZJ39" s="119"/>
      <c r="KZK39" s="119"/>
      <c r="KZL39" s="119"/>
      <c r="KZM39" s="119"/>
      <c r="KZN39" s="119"/>
      <c r="KZO39" s="119"/>
      <c r="KZP39" s="119"/>
      <c r="KZQ39" s="119"/>
      <c r="KZR39" s="119"/>
      <c r="KZS39" s="119"/>
      <c r="KZT39" s="119"/>
      <c r="KZU39" s="119"/>
      <c r="KZV39" s="119"/>
      <c r="KZW39" s="119"/>
      <c r="KZX39" s="119"/>
      <c r="KZY39" s="119"/>
      <c r="KZZ39" s="119"/>
      <c r="LAA39" s="119"/>
      <c r="LAB39" s="119"/>
      <c r="LAC39" s="119"/>
      <c r="LAD39" s="119"/>
      <c r="LAE39" s="119"/>
      <c r="LAF39" s="119"/>
      <c r="LAG39" s="119"/>
      <c r="LAH39" s="119"/>
      <c r="LAI39" s="119"/>
      <c r="LAJ39" s="119"/>
      <c r="LAK39" s="119"/>
      <c r="LAL39" s="119"/>
      <c r="LAM39" s="119"/>
      <c r="LAN39" s="119"/>
      <c r="LAO39" s="119"/>
      <c r="LAP39" s="119"/>
      <c r="LAQ39" s="119"/>
      <c r="LAR39" s="119"/>
      <c r="LAS39" s="119"/>
      <c r="LAT39" s="119"/>
      <c r="LAU39" s="119"/>
      <c r="LAV39" s="119"/>
      <c r="LAW39" s="119"/>
      <c r="LAX39" s="119"/>
      <c r="LAY39" s="119"/>
      <c r="LAZ39" s="119"/>
      <c r="LBA39" s="119"/>
      <c r="LBB39" s="119"/>
      <c r="LBC39" s="119"/>
      <c r="LBD39" s="119"/>
      <c r="LBE39" s="119"/>
      <c r="LBF39" s="119"/>
      <c r="LBG39" s="119"/>
      <c r="LBH39" s="119"/>
      <c r="LBI39" s="119"/>
      <c r="LBJ39" s="119"/>
      <c r="LBK39" s="119"/>
      <c r="LBL39" s="119"/>
      <c r="LBM39" s="119"/>
      <c r="LBN39" s="119"/>
      <c r="LBO39" s="119"/>
      <c r="LBP39" s="119"/>
      <c r="LBQ39" s="119"/>
      <c r="LBR39" s="119"/>
      <c r="LBS39" s="119"/>
      <c r="LBT39" s="119"/>
      <c r="LBU39" s="119"/>
      <c r="LBV39" s="119"/>
      <c r="LBW39" s="119"/>
      <c r="LBX39" s="119"/>
      <c r="LBY39" s="119"/>
      <c r="LBZ39" s="119"/>
      <c r="LCA39" s="119"/>
      <c r="LCB39" s="119"/>
      <c r="LCC39" s="119"/>
      <c r="LCD39" s="119"/>
      <c r="LCE39" s="119"/>
      <c r="LCF39" s="119"/>
      <c r="LCG39" s="119"/>
      <c r="LCH39" s="119"/>
      <c r="LCI39" s="119"/>
      <c r="LCJ39" s="119"/>
      <c r="LCK39" s="119"/>
      <c r="LCL39" s="119"/>
      <c r="LCM39" s="119"/>
      <c r="LCN39" s="119"/>
      <c r="LCO39" s="119"/>
      <c r="LCP39" s="119"/>
      <c r="LCQ39" s="119"/>
      <c r="LCR39" s="119"/>
      <c r="LCS39" s="119"/>
      <c r="LCT39" s="119"/>
      <c r="LCU39" s="119"/>
      <c r="LCV39" s="119"/>
      <c r="LCW39" s="119"/>
      <c r="LCX39" s="119"/>
      <c r="LCY39" s="119"/>
      <c r="LCZ39" s="119"/>
      <c r="LDA39" s="119"/>
      <c r="LDB39" s="119"/>
      <c r="LDC39" s="119"/>
      <c r="LDD39" s="119"/>
      <c r="LDE39" s="119"/>
      <c r="LDF39" s="119"/>
      <c r="LDG39" s="119"/>
      <c r="LDH39" s="119"/>
      <c r="LDI39" s="119"/>
      <c r="LDJ39" s="119"/>
      <c r="LDK39" s="119"/>
      <c r="LDL39" s="119"/>
      <c r="LDM39" s="119"/>
      <c r="LDN39" s="119"/>
      <c r="LDO39" s="119"/>
      <c r="LDP39" s="119"/>
      <c r="LDQ39" s="119"/>
      <c r="LDR39" s="119"/>
      <c r="LDS39" s="119"/>
      <c r="LDT39" s="119"/>
      <c r="LDU39" s="119"/>
      <c r="LDV39" s="119"/>
      <c r="LDW39" s="119"/>
      <c r="LDX39" s="119"/>
      <c r="LDY39" s="119"/>
      <c r="LDZ39" s="119"/>
      <c r="LEA39" s="119"/>
      <c r="LEB39" s="119"/>
      <c r="LEC39" s="119"/>
      <c r="LED39" s="119"/>
      <c r="LEE39" s="119"/>
      <c r="LEF39" s="119"/>
      <c r="LEG39" s="119"/>
      <c r="LEH39" s="119"/>
      <c r="LEI39" s="119"/>
      <c r="LEJ39" s="119"/>
      <c r="LEK39" s="119"/>
      <c r="LEL39" s="119"/>
      <c r="LEM39" s="119"/>
      <c r="LEN39" s="119"/>
      <c r="LEO39" s="119"/>
      <c r="LEP39" s="119"/>
      <c r="LEQ39" s="119"/>
      <c r="LER39" s="119"/>
      <c r="LES39" s="119"/>
      <c r="LET39" s="119"/>
      <c r="LEU39" s="119"/>
      <c r="LEV39" s="119"/>
      <c r="LEW39" s="119"/>
      <c r="LEX39" s="119"/>
      <c r="LEY39" s="119"/>
      <c r="LEZ39" s="119"/>
      <c r="LFA39" s="119"/>
      <c r="LFB39" s="119"/>
      <c r="LFC39" s="119"/>
      <c r="LFD39" s="119"/>
      <c r="LFE39" s="119"/>
      <c r="LFF39" s="119"/>
      <c r="LFG39" s="119"/>
      <c r="LFH39" s="119"/>
      <c r="LFI39" s="119"/>
      <c r="LFJ39" s="119"/>
      <c r="LFK39" s="119"/>
      <c r="LFL39" s="119"/>
      <c r="LFM39" s="119"/>
      <c r="LFN39" s="119"/>
      <c r="LFO39" s="119"/>
      <c r="LFP39" s="119"/>
      <c r="LFQ39" s="119"/>
      <c r="LFR39" s="119"/>
      <c r="LFS39" s="119"/>
      <c r="LFT39" s="119"/>
      <c r="LFU39" s="119"/>
      <c r="LFV39" s="119"/>
      <c r="LFW39" s="119"/>
      <c r="LFX39" s="119"/>
      <c r="LFY39" s="119"/>
      <c r="LFZ39" s="119"/>
      <c r="LGA39" s="119"/>
      <c r="LGB39" s="119"/>
      <c r="LGC39" s="119"/>
      <c r="LGD39" s="119"/>
      <c r="LGE39" s="119"/>
      <c r="LGF39" s="119"/>
      <c r="LGG39" s="119"/>
      <c r="LGH39" s="119"/>
      <c r="LGI39" s="119"/>
      <c r="LGJ39" s="119"/>
      <c r="LGK39" s="119"/>
      <c r="LGL39" s="119"/>
      <c r="LGM39" s="119"/>
      <c r="LGN39" s="119"/>
      <c r="LGO39" s="119"/>
      <c r="LGP39" s="119"/>
      <c r="LGQ39" s="119"/>
      <c r="LGR39" s="119"/>
      <c r="LGS39" s="119"/>
      <c r="LGT39" s="119"/>
      <c r="LGU39" s="119"/>
      <c r="LGV39" s="119"/>
      <c r="LGW39" s="119"/>
      <c r="LGX39" s="119"/>
      <c r="LGY39" s="119"/>
      <c r="LGZ39" s="119"/>
      <c r="LHA39" s="119"/>
      <c r="LHB39" s="119"/>
      <c r="LHC39" s="119"/>
      <c r="LHD39" s="119"/>
      <c r="LHE39" s="119"/>
      <c r="LHF39" s="119"/>
      <c r="LHG39" s="119"/>
      <c r="LHH39" s="119"/>
      <c r="LHI39" s="119"/>
      <c r="LHJ39" s="119"/>
      <c r="LHK39" s="119"/>
      <c r="LHL39" s="119"/>
      <c r="LHM39" s="119"/>
      <c r="LHN39" s="119"/>
      <c r="LHO39" s="119"/>
      <c r="LHP39" s="119"/>
      <c r="LHQ39" s="119"/>
      <c r="LHR39" s="119"/>
      <c r="LHS39" s="119"/>
      <c r="LHT39" s="119"/>
      <c r="LHU39" s="119"/>
      <c r="LHV39" s="119"/>
      <c r="LHW39" s="119"/>
      <c r="LHX39" s="119"/>
      <c r="LHY39" s="119"/>
      <c r="LHZ39" s="119"/>
      <c r="LIA39" s="119"/>
      <c r="LIB39" s="119"/>
      <c r="LIC39" s="119"/>
      <c r="LID39" s="119"/>
      <c r="LIE39" s="119"/>
      <c r="LIF39" s="119"/>
      <c r="LIG39" s="119"/>
      <c r="LIH39" s="119"/>
      <c r="LII39" s="119"/>
      <c r="LIJ39" s="119"/>
      <c r="LIK39" s="119"/>
      <c r="LIL39" s="119"/>
      <c r="LIM39" s="119"/>
      <c r="LIN39" s="119"/>
      <c r="LIO39" s="119"/>
      <c r="LIP39" s="119"/>
      <c r="LIQ39" s="119"/>
      <c r="LIR39" s="119"/>
      <c r="LIS39" s="119"/>
      <c r="LIT39" s="119"/>
      <c r="LIU39" s="119"/>
      <c r="LIV39" s="119"/>
      <c r="LIW39" s="119"/>
      <c r="LIX39" s="119"/>
      <c r="LIY39" s="119"/>
      <c r="LIZ39" s="119"/>
      <c r="LJA39" s="119"/>
      <c r="LJB39" s="119"/>
      <c r="LJC39" s="119"/>
      <c r="LJD39" s="119"/>
      <c r="LJE39" s="119"/>
      <c r="LJF39" s="119"/>
      <c r="LJG39" s="119"/>
      <c r="LJH39" s="119"/>
      <c r="LJI39" s="119"/>
      <c r="LJJ39" s="119"/>
      <c r="LJK39" s="119"/>
      <c r="LJL39" s="119"/>
      <c r="LJM39" s="119"/>
      <c r="LJN39" s="119"/>
      <c r="LJO39" s="119"/>
      <c r="LJP39" s="119"/>
      <c r="LJQ39" s="119"/>
      <c r="LJR39" s="119"/>
      <c r="LJS39" s="119"/>
      <c r="LJT39" s="119"/>
      <c r="LJU39" s="119"/>
      <c r="LJV39" s="119"/>
      <c r="LJW39" s="119"/>
      <c r="LJX39" s="119"/>
      <c r="LJY39" s="119"/>
      <c r="LJZ39" s="119"/>
      <c r="LKA39" s="119"/>
      <c r="LKB39" s="119"/>
      <c r="LKC39" s="119"/>
      <c r="LKD39" s="119"/>
      <c r="LKE39" s="119"/>
      <c r="LKF39" s="119"/>
      <c r="LKG39" s="119"/>
      <c r="LKH39" s="119"/>
      <c r="LKI39" s="119"/>
      <c r="LKJ39" s="119"/>
      <c r="LKK39" s="119"/>
      <c r="LKL39" s="119"/>
      <c r="LKM39" s="119"/>
      <c r="LKN39" s="119"/>
      <c r="LKO39" s="119"/>
      <c r="LKP39" s="119"/>
      <c r="LKQ39" s="119"/>
      <c r="LKR39" s="119"/>
      <c r="LKS39" s="119"/>
      <c r="LKT39" s="119"/>
      <c r="LKU39" s="119"/>
      <c r="LKV39" s="119"/>
      <c r="LKW39" s="119"/>
      <c r="LKX39" s="119"/>
      <c r="LKY39" s="119"/>
      <c r="LKZ39" s="119"/>
      <c r="LLA39" s="119"/>
      <c r="LLB39" s="119"/>
      <c r="LLC39" s="119"/>
      <c r="LLD39" s="119"/>
      <c r="LLE39" s="119"/>
      <c r="LLF39" s="119"/>
      <c r="LLG39" s="119"/>
      <c r="LLH39" s="119"/>
      <c r="LLI39" s="119"/>
      <c r="LLJ39" s="119"/>
      <c r="LLK39" s="119"/>
      <c r="LLL39" s="119"/>
      <c r="LLM39" s="119"/>
      <c r="LLN39" s="119"/>
      <c r="LLO39" s="119"/>
      <c r="LLP39" s="119"/>
      <c r="LLQ39" s="119"/>
      <c r="LLR39" s="119"/>
      <c r="LLS39" s="119"/>
      <c r="LLT39" s="119"/>
      <c r="LLU39" s="119"/>
      <c r="LLV39" s="119"/>
      <c r="LLW39" s="119"/>
      <c r="LLX39" s="119"/>
      <c r="LLY39" s="119"/>
      <c r="LLZ39" s="119"/>
      <c r="LMA39" s="119"/>
      <c r="LMB39" s="119"/>
      <c r="LMC39" s="119"/>
      <c r="LMD39" s="119"/>
      <c r="LME39" s="119"/>
      <c r="LMF39" s="119"/>
      <c r="LMG39" s="119"/>
      <c r="LMH39" s="119"/>
      <c r="LMI39" s="119"/>
      <c r="LMJ39" s="119"/>
      <c r="LMK39" s="119"/>
      <c r="LML39" s="119"/>
      <c r="LMM39" s="119"/>
      <c r="LMN39" s="119"/>
      <c r="LMO39" s="119"/>
      <c r="LMP39" s="119"/>
      <c r="LMQ39" s="119"/>
      <c r="LMR39" s="119"/>
      <c r="LMS39" s="119"/>
      <c r="LMT39" s="119"/>
      <c r="LMU39" s="119"/>
      <c r="LMV39" s="119"/>
      <c r="LMW39" s="119"/>
      <c r="LMX39" s="119"/>
      <c r="LMY39" s="119"/>
      <c r="LMZ39" s="119"/>
      <c r="LNA39" s="119"/>
      <c r="LNB39" s="119"/>
      <c r="LNC39" s="119"/>
      <c r="LND39" s="119"/>
      <c r="LNE39" s="119"/>
      <c r="LNF39" s="119"/>
      <c r="LNG39" s="119"/>
      <c r="LNH39" s="119"/>
      <c r="LNI39" s="119"/>
      <c r="LNJ39" s="119"/>
      <c r="LNK39" s="119"/>
      <c r="LNL39" s="119"/>
      <c r="LNM39" s="119"/>
      <c r="LNN39" s="119"/>
      <c r="LNO39" s="119"/>
      <c r="LNP39" s="119"/>
      <c r="LNQ39" s="119"/>
      <c r="LNR39" s="119"/>
      <c r="LNS39" s="119"/>
      <c r="LNT39" s="119"/>
      <c r="LNU39" s="119"/>
      <c r="LNV39" s="119"/>
      <c r="LNW39" s="119"/>
      <c r="LNX39" s="119"/>
      <c r="LNY39" s="119"/>
      <c r="LNZ39" s="119"/>
      <c r="LOA39" s="119"/>
      <c r="LOB39" s="119"/>
      <c r="LOC39" s="119"/>
      <c r="LOD39" s="119"/>
      <c r="LOE39" s="119"/>
      <c r="LOF39" s="119"/>
      <c r="LOG39" s="119"/>
      <c r="LOH39" s="119"/>
      <c r="LOI39" s="119"/>
      <c r="LOJ39" s="119"/>
      <c r="LOK39" s="119"/>
      <c r="LOL39" s="119"/>
      <c r="LOM39" s="119"/>
      <c r="LON39" s="119"/>
      <c r="LOO39" s="119"/>
      <c r="LOP39" s="119"/>
      <c r="LOQ39" s="119"/>
      <c r="LOR39" s="119"/>
      <c r="LOS39" s="119"/>
      <c r="LOT39" s="119"/>
      <c r="LOU39" s="119"/>
      <c r="LOV39" s="119"/>
      <c r="LOW39" s="119"/>
      <c r="LOX39" s="119"/>
      <c r="LOY39" s="119"/>
      <c r="LOZ39" s="119"/>
      <c r="LPA39" s="119"/>
      <c r="LPB39" s="119"/>
      <c r="LPC39" s="119"/>
      <c r="LPD39" s="119"/>
      <c r="LPE39" s="119"/>
      <c r="LPF39" s="119"/>
      <c r="LPG39" s="119"/>
      <c r="LPH39" s="119"/>
      <c r="LPI39" s="119"/>
      <c r="LPJ39" s="119"/>
      <c r="LPK39" s="119"/>
      <c r="LPL39" s="119"/>
      <c r="LPM39" s="119"/>
      <c r="LPN39" s="119"/>
      <c r="LPO39" s="119"/>
      <c r="LPP39" s="119"/>
      <c r="LPQ39" s="119"/>
      <c r="LPR39" s="119"/>
      <c r="LPS39" s="119"/>
      <c r="LPT39" s="119"/>
      <c r="LPU39" s="119"/>
      <c r="LPV39" s="119"/>
      <c r="LPW39" s="119"/>
      <c r="LPX39" s="119"/>
      <c r="LPY39" s="119"/>
      <c r="LPZ39" s="119"/>
      <c r="LQA39" s="119"/>
      <c r="LQB39" s="119"/>
      <c r="LQC39" s="119"/>
      <c r="LQD39" s="119"/>
      <c r="LQE39" s="119"/>
      <c r="LQF39" s="119"/>
      <c r="LQG39" s="119"/>
      <c r="LQH39" s="119"/>
      <c r="LQI39" s="119"/>
      <c r="LQJ39" s="119"/>
      <c r="LQK39" s="119"/>
      <c r="LQL39" s="119"/>
      <c r="LQM39" s="119"/>
      <c r="LQN39" s="119"/>
      <c r="LQO39" s="119"/>
      <c r="LQP39" s="119"/>
      <c r="LQQ39" s="119"/>
      <c r="LQR39" s="119"/>
      <c r="LQS39" s="119"/>
      <c r="LQT39" s="119"/>
      <c r="LQU39" s="119"/>
      <c r="LQV39" s="119"/>
      <c r="LQW39" s="119"/>
      <c r="LQX39" s="119"/>
      <c r="LQY39" s="119"/>
      <c r="LQZ39" s="119"/>
      <c r="LRA39" s="119"/>
      <c r="LRB39" s="119"/>
      <c r="LRC39" s="119"/>
      <c r="LRD39" s="119"/>
      <c r="LRE39" s="119"/>
      <c r="LRF39" s="119"/>
      <c r="LRG39" s="119"/>
      <c r="LRH39" s="119"/>
      <c r="LRI39" s="119"/>
      <c r="LRJ39" s="119"/>
      <c r="LRK39" s="119"/>
      <c r="LRL39" s="119"/>
      <c r="LRM39" s="119"/>
      <c r="LRN39" s="119"/>
      <c r="LRO39" s="119"/>
      <c r="LRP39" s="119"/>
      <c r="LRQ39" s="119"/>
      <c r="LRR39" s="119"/>
      <c r="LRS39" s="119"/>
      <c r="LRT39" s="119"/>
      <c r="LRU39" s="119"/>
      <c r="LRV39" s="119"/>
      <c r="LRW39" s="119"/>
      <c r="LRX39" s="119"/>
      <c r="LRY39" s="119"/>
      <c r="LRZ39" s="119"/>
      <c r="LSA39" s="119"/>
      <c r="LSB39" s="119"/>
      <c r="LSC39" s="119"/>
      <c r="LSD39" s="119"/>
      <c r="LSE39" s="119"/>
      <c r="LSF39" s="119"/>
      <c r="LSG39" s="119"/>
      <c r="LSH39" s="119"/>
      <c r="LSI39" s="119"/>
      <c r="LSJ39" s="119"/>
      <c r="LSK39" s="119"/>
      <c r="LSL39" s="119"/>
      <c r="LSM39" s="119"/>
      <c r="LSN39" s="119"/>
      <c r="LSO39" s="119"/>
      <c r="LSP39" s="119"/>
      <c r="LSQ39" s="119"/>
      <c r="LSR39" s="119"/>
      <c r="LSS39" s="119"/>
      <c r="LST39" s="119"/>
      <c r="LSU39" s="119"/>
      <c r="LSV39" s="119"/>
      <c r="LSW39" s="119"/>
      <c r="LSX39" s="119"/>
      <c r="LSY39" s="119"/>
      <c r="LSZ39" s="119"/>
      <c r="LTA39" s="119"/>
      <c r="LTB39" s="119"/>
      <c r="LTC39" s="119"/>
      <c r="LTD39" s="119"/>
      <c r="LTE39" s="119"/>
      <c r="LTF39" s="119"/>
      <c r="LTG39" s="119"/>
      <c r="LTH39" s="119"/>
      <c r="LTI39" s="119"/>
      <c r="LTJ39" s="119"/>
      <c r="LTK39" s="119"/>
      <c r="LTL39" s="119"/>
      <c r="LTM39" s="119"/>
      <c r="LTN39" s="119"/>
      <c r="LTO39" s="119"/>
      <c r="LTP39" s="119"/>
      <c r="LTQ39" s="119"/>
      <c r="LTR39" s="119"/>
      <c r="LTS39" s="119"/>
      <c r="LTT39" s="119"/>
      <c r="LTU39" s="119"/>
      <c r="LTV39" s="119"/>
      <c r="LTW39" s="119"/>
      <c r="LTX39" s="119"/>
      <c r="LTY39" s="119"/>
      <c r="LTZ39" s="119"/>
      <c r="LUA39" s="119"/>
      <c r="LUB39" s="119"/>
      <c r="LUC39" s="119"/>
      <c r="LUD39" s="119"/>
      <c r="LUE39" s="119"/>
      <c r="LUF39" s="119"/>
      <c r="LUG39" s="119"/>
      <c r="LUH39" s="119"/>
      <c r="LUI39" s="119"/>
      <c r="LUJ39" s="119"/>
      <c r="LUK39" s="119"/>
      <c r="LUL39" s="119"/>
      <c r="LUM39" s="119"/>
      <c r="LUN39" s="119"/>
      <c r="LUO39" s="119"/>
      <c r="LUP39" s="119"/>
      <c r="LUQ39" s="119"/>
      <c r="LUR39" s="119"/>
      <c r="LUS39" s="119"/>
      <c r="LUT39" s="119"/>
      <c r="LUU39" s="119"/>
      <c r="LUV39" s="119"/>
      <c r="LUW39" s="119"/>
      <c r="LUX39" s="119"/>
      <c r="LUY39" s="119"/>
      <c r="LUZ39" s="119"/>
      <c r="LVA39" s="119"/>
      <c r="LVB39" s="119"/>
      <c r="LVC39" s="119"/>
      <c r="LVD39" s="119"/>
      <c r="LVE39" s="119"/>
      <c r="LVF39" s="119"/>
      <c r="LVG39" s="119"/>
      <c r="LVH39" s="119"/>
      <c r="LVI39" s="119"/>
      <c r="LVJ39" s="119"/>
      <c r="LVK39" s="119"/>
      <c r="LVL39" s="119"/>
      <c r="LVM39" s="119"/>
      <c r="LVN39" s="119"/>
      <c r="LVO39" s="119"/>
      <c r="LVP39" s="119"/>
      <c r="LVQ39" s="119"/>
      <c r="LVR39" s="119"/>
      <c r="LVS39" s="119"/>
      <c r="LVT39" s="119"/>
      <c r="LVU39" s="119"/>
      <c r="LVV39" s="119"/>
      <c r="LVW39" s="119"/>
      <c r="LVX39" s="119"/>
      <c r="LVY39" s="119"/>
      <c r="LVZ39" s="119"/>
      <c r="LWA39" s="119"/>
      <c r="LWB39" s="119"/>
      <c r="LWC39" s="119"/>
      <c r="LWD39" s="119"/>
      <c r="LWE39" s="119"/>
      <c r="LWF39" s="119"/>
      <c r="LWG39" s="119"/>
      <c r="LWH39" s="119"/>
      <c r="LWI39" s="119"/>
      <c r="LWJ39" s="119"/>
      <c r="LWK39" s="119"/>
      <c r="LWL39" s="119"/>
      <c r="LWM39" s="119"/>
      <c r="LWN39" s="119"/>
      <c r="LWO39" s="119"/>
      <c r="LWP39" s="119"/>
      <c r="LWQ39" s="119"/>
      <c r="LWR39" s="119"/>
      <c r="LWS39" s="119"/>
      <c r="LWT39" s="119"/>
      <c r="LWU39" s="119"/>
      <c r="LWV39" s="119"/>
      <c r="LWW39" s="119"/>
      <c r="LWX39" s="119"/>
      <c r="LWY39" s="119"/>
      <c r="LWZ39" s="119"/>
      <c r="LXA39" s="119"/>
      <c r="LXB39" s="119"/>
      <c r="LXC39" s="119"/>
      <c r="LXD39" s="119"/>
      <c r="LXE39" s="119"/>
      <c r="LXF39" s="119"/>
      <c r="LXG39" s="119"/>
      <c r="LXH39" s="119"/>
      <c r="LXI39" s="119"/>
      <c r="LXJ39" s="119"/>
      <c r="LXK39" s="119"/>
      <c r="LXL39" s="119"/>
      <c r="LXM39" s="119"/>
      <c r="LXN39" s="119"/>
      <c r="LXO39" s="119"/>
      <c r="LXP39" s="119"/>
      <c r="LXQ39" s="119"/>
      <c r="LXR39" s="119"/>
      <c r="LXS39" s="119"/>
      <c r="LXT39" s="119"/>
      <c r="LXU39" s="119"/>
      <c r="LXV39" s="119"/>
      <c r="LXW39" s="119"/>
      <c r="LXX39" s="119"/>
      <c r="LXY39" s="119"/>
      <c r="LXZ39" s="119"/>
      <c r="LYA39" s="119"/>
      <c r="LYB39" s="119"/>
      <c r="LYC39" s="119"/>
      <c r="LYD39" s="119"/>
      <c r="LYE39" s="119"/>
      <c r="LYF39" s="119"/>
      <c r="LYG39" s="119"/>
      <c r="LYH39" s="119"/>
      <c r="LYI39" s="119"/>
      <c r="LYJ39" s="119"/>
      <c r="LYK39" s="119"/>
      <c r="LYL39" s="119"/>
      <c r="LYM39" s="119"/>
      <c r="LYN39" s="119"/>
      <c r="LYO39" s="119"/>
      <c r="LYP39" s="119"/>
      <c r="LYQ39" s="119"/>
      <c r="LYR39" s="119"/>
      <c r="LYS39" s="119"/>
      <c r="LYT39" s="119"/>
      <c r="LYU39" s="119"/>
      <c r="LYV39" s="119"/>
      <c r="LYW39" s="119"/>
      <c r="LYX39" s="119"/>
      <c r="LYY39" s="119"/>
      <c r="LYZ39" s="119"/>
      <c r="LZA39" s="119"/>
      <c r="LZB39" s="119"/>
      <c r="LZC39" s="119"/>
      <c r="LZD39" s="119"/>
      <c r="LZE39" s="119"/>
      <c r="LZF39" s="119"/>
      <c r="LZG39" s="119"/>
      <c r="LZH39" s="119"/>
      <c r="LZI39" s="119"/>
      <c r="LZJ39" s="119"/>
      <c r="LZK39" s="119"/>
      <c r="LZL39" s="119"/>
      <c r="LZM39" s="119"/>
      <c r="LZN39" s="119"/>
      <c r="LZO39" s="119"/>
      <c r="LZP39" s="119"/>
      <c r="LZQ39" s="119"/>
      <c r="LZR39" s="119"/>
      <c r="LZS39" s="119"/>
      <c r="LZT39" s="119"/>
      <c r="LZU39" s="119"/>
      <c r="LZV39" s="119"/>
      <c r="LZW39" s="119"/>
      <c r="LZX39" s="119"/>
      <c r="LZY39" s="119"/>
      <c r="LZZ39" s="119"/>
      <c r="MAA39" s="119"/>
      <c r="MAB39" s="119"/>
      <c r="MAC39" s="119"/>
      <c r="MAD39" s="119"/>
      <c r="MAE39" s="119"/>
      <c r="MAF39" s="119"/>
      <c r="MAG39" s="119"/>
      <c r="MAH39" s="119"/>
      <c r="MAI39" s="119"/>
      <c r="MAJ39" s="119"/>
      <c r="MAK39" s="119"/>
      <c r="MAL39" s="119"/>
      <c r="MAM39" s="119"/>
      <c r="MAN39" s="119"/>
      <c r="MAO39" s="119"/>
      <c r="MAP39" s="119"/>
      <c r="MAQ39" s="119"/>
      <c r="MAR39" s="119"/>
      <c r="MAS39" s="119"/>
      <c r="MAT39" s="119"/>
      <c r="MAU39" s="119"/>
      <c r="MAV39" s="119"/>
      <c r="MAW39" s="119"/>
      <c r="MAX39" s="119"/>
      <c r="MAY39" s="119"/>
      <c r="MAZ39" s="119"/>
      <c r="MBA39" s="119"/>
      <c r="MBB39" s="119"/>
      <c r="MBC39" s="119"/>
      <c r="MBD39" s="119"/>
      <c r="MBE39" s="119"/>
      <c r="MBF39" s="119"/>
      <c r="MBG39" s="119"/>
      <c r="MBH39" s="119"/>
      <c r="MBI39" s="119"/>
      <c r="MBJ39" s="119"/>
      <c r="MBK39" s="119"/>
      <c r="MBL39" s="119"/>
      <c r="MBM39" s="119"/>
      <c r="MBN39" s="119"/>
      <c r="MBO39" s="119"/>
      <c r="MBP39" s="119"/>
      <c r="MBQ39" s="119"/>
      <c r="MBR39" s="119"/>
      <c r="MBS39" s="119"/>
      <c r="MBT39" s="119"/>
      <c r="MBU39" s="119"/>
      <c r="MBV39" s="119"/>
      <c r="MBW39" s="119"/>
      <c r="MBX39" s="119"/>
      <c r="MBY39" s="119"/>
      <c r="MBZ39" s="119"/>
      <c r="MCA39" s="119"/>
      <c r="MCB39" s="119"/>
      <c r="MCC39" s="119"/>
      <c r="MCD39" s="119"/>
      <c r="MCE39" s="119"/>
      <c r="MCF39" s="119"/>
      <c r="MCG39" s="119"/>
      <c r="MCH39" s="119"/>
      <c r="MCI39" s="119"/>
      <c r="MCJ39" s="119"/>
      <c r="MCK39" s="119"/>
      <c r="MCL39" s="119"/>
      <c r="MCM39" s="119"/>
      <c r="MCN39" s="119"/>
      <c r="MCO39" s="119"/>
      <c r="MCP39" s="119"/>
      <c r="MCQ39" s="119"/>
      <c r="MCR39" s="119"/>
      <c r="MCS39" s="119"/>
      <c r="MCT39" s="119"/>
      <c r="MCU39" s="119"/>
      <c r="MCV39" s="119"/>
      <c r="MCW39" s="119"/>
      <c r="MCX39" s="119"/>
      <c r="MCY39" s="119"/>
      <c r="MCZ39" s="119"/>
      <c r="MDA39" s="119"/>
      <c r="MDB39" s="119"/>
      <c r="MDC39" s="119"/>
      <c r="MDD39" s="119"/>
      <c r="MDE39" s="119"/>
      <c r="MDF39" s="119"/>
      <c r="MDG39" s="119"/>
      <c r="MDH39" s="119"/>
      <c r="MDI39" s="119"/>
      <c r="MDJ39" s="119"/>
      <c r="MDK39" s="119"/>
      <c r="MDL39" s="119"/>
      <c r="MDM39" s="119"/>
      <c r="MDN39" s="119"/>
      <c r="MDO39" s="119"/>
      <c r="MDP39" s="119"/>
      <c r="MDQ39" s="119"/>
      <c r="MDR39" s="119"/>
      <c r="MDS39" s="119"/>
      <c r="MDT39" s="119"/>
      <c r="MDU39" s="119"/>
      <c r="MDV39" s="119"/>
      <c r="MDW39" s="119"/>
      <c r="MDX39" s="119"/>
      <c r="MDY39" s="119"/>
      <c r="MDZ39" s="119"/>
      <c r="MEA39" s="119"/>
      <c r="MEB39" s="119"/>
      <c r="MEC39" s="119"/>
      <c r="MED39" s="119"/>
      <c r="MEE39" s="119"/>
      <c r="MEF39" s="119"/>
      <c r="MEG39" s="119"/>
      <c r="MEH39" s="119"/>
      <c r="MEI39" s="119"/>
      <c r="MEJ39" s="119"/>
      <c r="MEK39" s="119"/>
      <c r="MEL39" s="119"/>
      <c r="MEM39" s="119"/>
      <c r="MEN39" s="119"/>
      <c r="MEO39" s="119"/>
      <c r="MEP39" s="119"/>
      <c r="MEQ39" s="119"/>
      <c r="MER39" s="119"/>
      <c r="MES39" s="119"/>
      <c r="MET39" s="119"/>
      <c r="MEU39" s="119"/>
      <c r="MEV39" s="119"/>
      <c r="MEW39" s="119"/>
      <c r="MEX39" s="119"/>
      <c r="MEY39" s="119"/>
      <c r="MEZ39" s="119"/>
      <c r="MFA39" s="119"/>
      <c r="MFB39" s="119"/>
      <c r="MFC39" s="119"/>
      <c r="MFD39" s="119"/>
      <c r="MFE39" s="119"/>
      <c r="MFF39" s="119"/>
      <c r="MFG39" s="119"/>
      <c r="MFH39" s="119"/>
      <c r="MFI39" s="119"/>
      <c r="MFJ39" s="119"/>
      <c r="MFK39" s="119"/>
      <c r="MFL39" s="119"/>
      <c r="MFM39" s="119"/>
      <c r="MFN39" s="119"/>
      <c r="MFO39" s="119"/>
      <c r="MFP39" s="119"/>
      <c r="MFQ39" s="119"/>
      <c r="MFR39" s="119"/>
      <c r="MFS39" s="119"/>
      <c r="MFT39" s="119"/>
      <c r="MFU39" s="119"/>
      <c r="MFV39" s="119"/>
      <c r="MFW39" s="119"/>
      <c r="MFX39" s="119"/>
      <c r="MFY39" s="119"/>
      <c r="MFZ39" s="119"/>
      <c r="MGA39" s="119"/>
      <c r="MGB39" s="119"/>
      <c r="MGC39" s="119"/>
      <c r="MGD39" s="119"/>
      <c r="MGE39" s="119"/>
      <c r="MGF39" s="119"/>
      <c r="MGG39" s="119"/>
      <c r="MGH39" s="119"/>
      <c r="MGI39" s="119"/>
      <c r="MGJ39" s="119"/>
      <c r="MGK39" s="119"/>
      <c r="MGL39" s="119"/>
      <c r="MGM39" s="119"/>
      <c r="MGN39" s="119"/>
      <c r="MGO39" s="119"/>
      <c r="MGP39" s="119"/>
      <c r="MGQ39" s="119"/>
      <c r="MGR39" s="119"/>
      <c r="MGS39" s="119"/>
      <c r="MGT39" s="119"/>
      <c r="MGU39" s="119"/>
      <c r="MGV39" s="119"/>
      <c r="MGW39" s="119"/>
      <c r="MGX39" s="119"/>
      <c r="MGY39" s="119"/>
      <c r="MGZ39" s="119"/>
      <c r="MHA39" s="119"/>
      <c r="MHB39" s="119"/>
      <c r="MHC39" s="119"/>
      <c r="MHD39" s="119"/>
      <c r="MHE39" s="119"/>
      <c r="MHF39" s="119"/>
      <c r="MHG39" s="119"/>
      <c r="MHH39" s="119"/>
      <c r="MHI39" s="119"/>
      <c r="MHJ39" s="119"/>
      <c r="MHK39" s="119"/>
      <c r="MHL39" s="119"/>
      <c r="MHM39" s="119"/>
      <c r="MHN39" s="119"/>
      <c r="MHO39" s="119"/>
      <c r="MHP39" s="119"/>
      <c r="MHQ39" s="119"/>
      <c r="MHR39" s="119"/>
      <c r="MHS39" s="119"/>
      <c r="MHT39" s="119"/>
      <c r="MHU39" s="119"/>
      <c r="MHV39" s="119"/>
      <c r="MHW39" s="119"/>
      <c r="MHX39" s="119"/>
      <c r="MHY39" s="119"/>
      <c r="MHZ39" s="119"/>
      <c r="MIA39" s="119"/>
      <c r="MIB39" s="119"/>
      <c r="MIC39" s="119"/>
      <c r="MID39" s="119"/>
      <c r="MIE39" s="119"/>
      <c r="MIF39" s="119"/>
      <c r="MIG39" s="119"/>
      <c r="MIH39" s="119"/>
      <c r="MII39" s="119"/>
      <c r="MIJ39" s="119"/>
      <c r="MIK39" s="119"/>
      <c r="MIL39" s="119"/>
      <c r="MIM39" s="119"/>
      <c r="MIN39" s="119"/>
      <c r="MIO39" s="119"/>
      <c r="MIP39" s="119"/>
      <c r="MIQ39" s="119"/>
      <c r="MIR39" s="119"/>
      <c r="MIS39" s="119"/>
      <c r="MIT39" s="119"/>
      <c r="MIU39" s="119"/>
      <c r="MIV39" s="119"/>
      <c r="MIW39" s="119"/>
      <c r="MIX39" s="119"/>
      <c r="MIY39" s="119"/>
      <c r="MIZ39" s="119"/>
      <c r="MJA39" s="119"/>
      <c r="MJB39" s="119"/>
      <c r="MJC39" s="119"/>
      <c r="MJD39" s="119"/>
      <c r="MJE39" s="119"/>
      <c r="MJF39" s="119"/>
      <c r="MJG39" s="119"/>
      <c r="MJH39" s="119"/>
      <c r="MJI39" s="119"/>
      <c r="MJJ39" s="119"/>
      <c r="MJK39" s="119"/>
      <c r="MJL39" s="119"/>
      <c r="MJM39" s="119"/>
      <c r="MJN39" s="119"/>
      <c r="MJO39" s="119"/>
      <c r="MJP39" s="119"/>
      <c r="MJQ39" s="119"/>
      <c r="MJR39" s="119"/>
      <c r="MJS39" s="119"/>
      <c r="MJT39" s="119"/>
      <c r="MJU39" s="119"/>
      <c r="MJV39" s="119"/>
      <c r="MJW39" s="119"/>
      <c r="MJX39" s="119"/>
      <c r="MJY39" s="119"/>
      <c r="MJZ39" s="119"/>
      <c r="MKA39" s="119"/>
      <c r="MKB39" s="119"/>
      <c r="MKC39" s="119"/>
      <c r="MKD39" s="119"/>
      <c r="MKE39" s="119"/>
      <c r="MKF39" s="119"/>
      <c r="MKG39" s="119"/>
      <c r="MKH39" s="119"/>
      <c r="MKI39" s="119"/>
      <c r="MKJ39" s="119"/>
      <c r="MKK39" s="119"/>
      <c r="MKL39" s="119"/>
      <c r="MKM39" s="119"/>
      <c r="MKN39" s="119"/>
      <c r="MKO39" s="119"/>
      <c r="MKP39" s="119"/>
      <c r="MKQ39" s="119"/>
      <c r="MKR39" s="119"/>
      <c r="MKS39" s="119"/>
      <c r="MKT39" s="119"/>
      <c r="MKU39" s="119"/>
      <c r="MKV39" s="119"/>
      <c r="MKW39" s="119"/>
      <c r="MKX39" s="119"/>
      <c r="MKY39" s="119"/>
      <c r="MKZ39" s="119"/>
      <c r="MLA39" s="119"/>
      <c r="MLB39" s="119"/>
      <c r="MLC39" s="119"/>
      <c r="MLD39" s="119"/>
      <c r="MLE39" s="119"/>
      <c r="MLF39" s="119"/>
      <c r="MLG39" s="119"/>
      <c r="MLH39" s="119"/>
      <c r="MLI39" s="119"/>
      <c r="MLJ39" s="119"/>
      <c r="MLK39" s="119"/>
      <c r="MLL39" s="119"/>
      <c r="MLM39" s="119"/>
      <c r="MLN39" s="119"/>
      <c r="MLO39" s="119"/>
      <c r="MLP39" s="119"/>
      <c r="MLQ39" s="119"/>
      <c r="MLR39" s="119"/>
      <c r="MLS39" s="119"/>
      <c r="MLT39" s="119"/>
      <c r="MLU39" s="119"/>
      <c r="MLV39" s="119"/>
      <c r="MLW39" s="119"/>
      <c r="MLX39" s="119"/>
      <c r="MLY39" s="119"/>
      <c r="MLZ39" s="119"/>
      <c r="MMA39" s="119"/>
      <c r="MMB39" s="119"/>
      <c r="MMC39" s="119"/>
      <c r="MMD39" s="119"/>
      <c r="MME39" s="119"/>
      <c r="MMF39" s="119"/>
      <c r="MMG39" s="119"/>
      <c r="MMH39" s="119"/>
      <c r="MMI39" s="119"/>
      <c r="MMJ39" s="119"/>
      <c r="MMK39" s="119"/>
      <c r="MML39" s="119"/>
      <c r="MMM39" s="119"/>
      <c r="MMN39" s="119"/>
      <c r="MMO39" s="119"/>
      <c r="MMP39" s="119"/>
      <c r="MMQ39" s="119"/>
      <c r="MMR39" s="119"/>
      <c r="MMS39" s="119"/>
      <c r="MMT39" s="119"/>
      <c r="MMU39" s="119"/>
      <c r="MMV39" s="119"/>
      <c r="MMW39" s="119"/>
      <c r="MMX39" s="119"/>
      <c r="MMY39" s="119"/>
      <c r="MMZ39" s="119"/>
      <c r="MNA39" s="119"/>
      <c r="MNB39" s="119"/>
      <c r="MNC39" s="119"/>
      <c r="MND39" s="119"/>
      <c r="MNE39" s="119"/>
      <c r="MNF39" s="119"/>
      <c r="MNG39" s="119"/>
      <c r="MNH39" s="119"/>
      <c r="MNI39" s="119"/>
      <c r="MNJ39" s="119"/>
      <c r="MNK39" s="119"/>
      <c r="MNL39" s="119"/>
      <c r="MNM39" s="119"/>
      <c r="MNN39" s="119"/>
      <c r="MNO39" s="119"/>
      <c r="MNP39" s="119"/>
      <c r="MNQ39" s="119"/>
      <c r="MNR39" s="119"/>
      <c r="MNS39" s="119"/>
      <c r="MNT39" s="119"/>
      <c r="MNU39" s="119"/>
      <c r="MNV39" s="119"/>
      <c r="MNW39" s="119"/>
      <c r="MNX39" s="119"/>
      <c r="MNY39" s="119"/>
      <c r="MNZ39" s="119"/>
      <c r="MOA39" s="119"/>
      <c r="MOB39" s="119"/>
      <c r="MOC39" s="119"/>
      <c r="MOD39" s="119"/>
      <c r="MOE39" s="119"/>
      <c r="MOF39" s="119"/>
      <c r="MOG39" s="119"/>
      <c r="MOH39" s="119"/>
      <c r="MOI39" s="119"/>
      <c r="MOJ39" s="119"/>
      <c r="MOK39" s="119"/>
      <c r="MOL39" s="119"/>
      <c r="MOM39" s="119"/>
      <c r="MON39" s="119"/>
      <c r="MOO39" s="119"/>
      <c r="MOP39" s="119"/>
      <c r="MOQ39" s="119"/>
      <c r="MOR39" s="119"/>
      <c r="MOS39" s="119"/>
      <c r="MOT39" s="119"/>
      <c r="MOU39" s="119"/>
      <c r="MOV39" s="119"/>
      <c r="MOW39" s="119"/>
      <c r="MOX39" s="119"/>
      <c r="MOY39" s="119"/>
      <c r="MOZ39" s="119"/>
      <c r="MPA39" s="119"/>
      <c r="MPB39" s="119"/>
      <c r="MPC39" s="119"/>
      <c r="MPD39" s="119"/>
      <c r="MPE39" s="119"/>
      <c r="MPF39" s="119"/>
      <c r="MPG39" s="119"/>
      <c r="MPH39" s="119"/>
      <c r="MPI39" s="119"/>
      <c r="MPJ39" s="119"/>
      <c r="MPK39" s="119"/>
      <c r="MPL39" s="119"/>
      <c r="MPM39" s="119"/>
      <c r="MPN39" s="119"/>
      <c r="MPO39" s="119"/>
      <c r="MPP39" s="119"/>
      <c r="MPQ39" s="119"/>
      <c r="MPR39" s="119"/>
      <c r="MPS39" s="119"/>
      <c r="MPT39" s="119"/>
      <c r="MPU39" s="119"/>
      <c r="MPV39" s="119"/>
      <c r="MPW39" s="119"/>
      <c r="MPX39" s="119"/>
      <c r="MPY39" s="119"/>
      <c r="MPZ39" s="119"/>
      <c r="MQA39" s="119"/>
      <c r="MQB39" s="119"/>
      <c r="MQC39" s="119"/>
      <c r="MQD39" s="119"/>
      <c r="MQE39" s="119"/>
      <c r="MQF39" s="119"/>
      <c r="MQG39" s="119"/>
      <c r="MQH39" s="119"/>
      <c r="MQI39" s="119"/>
      <c r="MQJ39" s="119"/>
      <c r="MQK39" s="119"/>
      <c r="MQL39" s="119"/>
      <c r="MQM39" s="119"/>
      <c r="MQN39" s="119"/>
      <c r="MQO39" s="119"/>
      <c r="MQP39" s="119"/>
      <c r="MQQ39" s="119"/>
      <c r="MQR39" s="119"/>
      <c r="MQS39" s="119"/>
      <c r="MQT39" s="119"/>
      <c r="MQU39" s="119"/>
      <c r="MQV39" s="119"/>
      <c r="MQW39" s="119"/>
      <c r="MQX39" s="119"/>
      <c r="MQY39" s="119"/>
      <c r="MQZ39" s="119"/>
      <c r="MRA39" s="119"/>
      <c r="MRB39" s="119"/>
      <c r="MRC39" s="119"/>
      <c r="MRD39" s="119"/>
      <c r="MRE39" s="119"/>
      <c r="MRF39" s="119"/>
      <c r="MRG39" s="119"/>
      <c r="MRH39" s="119"/>
      <c r="MRI39" s="119"/>
      <c r="MRJ39" s="119"/>
      <c r="MRK39" s="119"/>
      <c r="MRL39" s="119"/>
      <c r="MRM39" s="119"/>
      <c r="MRN39" s="119"/>
      <c r="MRO39" s="119"/>
      <c r="MRP39" s="119"/>
      <c r="MRQ39" s="119"/>
      <c r="MRR39" s="119"/>
      <c r="MRS39" s="119"/>
      <c r="MRT39" s="119"/>
      <c r="MRU39" s="119"/>
      <c r="MRV39" s="119"/>
      <c r="MRW39" s="119"/>
      <c r="MRX39" s="119"/>
      <c r="MRY39" s="119"/>
      <c r="MRZ39" s="119"/>
      <c r="MSA39" s="119"/>
      <c r="MSB39" s="119"/>
      <c r="MSC39" s="119"/>
      <c r="MSD39" s="119"/>
      <c r="MSE39" s="119"/>
      <c r="MSF39" s="119"/>
      <c r="MSG39" s="119"/>
      <c r="MSH39" s="119"/>
      <c r="MSI39" s="119"/>
      <c r="MSJ39" s="119"/>
      <c r="MSK39" s="119"/>
      <c r="MSL39" s="119"/>
      <c r="MSM39" s="119"/>
      <c r="MSN39" s="119"/>
      <c r="MSO39" s="119"/>
      <c r="MSP39" s="119"/>
      <c r="MSQ39" s="119"/>
      <c r="MSR39" s="119"/>
      <c r="MSS39" s="119"/>
      <c r="MST39" s="119"/>
      <c r="MSU39" s="119"/>
      <c r="MSV39" s="119"/>
      <c r="MSW39" s="119"/>
      <c r="MSX39" s="119"/>
      <c r="MSY39" s="119"/>
      <c r="MSZ39" s="119"/>
      <c r="MTA39" s="119"/>
      <c r="MTB39" s="119"/>
      <c r="MTC39" s="119"/>
      <c r="MTD39" s="119"/>
      <c r="MTE39" s="119"/>
      <c r="MTF39" s="119"/>
      <c r="MTG39" s="119"/>
      <c r="MTH39" s="119"/>
      <c r="MTI39" s="119"/>
      <c r="MTJ39" s="119"/>
      <c r="MTK39" s="119"/>
      <c r="MTL39" s="119"/>
      <c r="MTM39" s="119"/>
      <c r="MTN39" s="119"/>
      <c r="MTO39" s="119"/>
      <c r="MTP39" s="119"/>
      <c r="MTQ39" s="119"/>
      <c r="MTR39" s="119"/>
      <c r="MTS39" s="119"/>
      <c r="MTT39" s="119"/>
      <c r="MTU39" s="119"/>
      <c r="MTV39" s="119"/>
      <c r="MTW39" s="119"/>
      <c r="MTX39" s="119"/>
      <c r="MTY39" s="119"/>
      <c r="MTZ39" s="119"/>
      <c r="MUA39" s="119"/>
      <c r="MUB39" s="119"/>
      <c r="MUC39" s="119"/>
      <c r="MUD39" s="119"/>
      <c r="MUE39" s="119"/>
      <c r="MUF39" s="119"/>
      <c r="MUG39" s="119"/>
      <c r="MUH39" s="119"/>
      <c r="MUI39" s="119"/>
      <c r="MUJ39" s="119"/>
      <c r="MUK39" s="119"/>
      <c r="MUL39" s="119"/>
      <c r="MUM39" s="119"/>
      <c r="MUN39" s="119"/>
      <c r="MUO39" s="119"/>
      <c r="MUP39" s="119"/>
      <c r="MUQ39" s="119"/>
      <c r="MUR39" s="119"/>
      <c r="MUS39" s="119"/>
      <c r="MUT39" s="119"/>
      <c r="MUU39" s="119"/>
      <c r="MUV39" s="119"/>
      <c r="MUW39" s="119"/>
      <c r="MUX39" s="119"/>
      <c r="MUY39" s="119"/>
      <c r="MUZ39" s="119"/>
      <c r="MVA39" s="119"/>
      <c r="MVB39" s="119"/>
      <c r="MVC39" s="119"/>
      <c r="MVD39" s="119"/>
      <c r="MVE39" s="119"/>
      <c r="MVF39" s="119"/>
      <c r="MVG39" s="119"/>
      <c r="MVH39" s="119"/>
      <c r="MVI39" s="119"/>
      <c r="MVJ39" s="119"/>
      <c r="MVK39" s="119"/>
      <c r="MVL39" s="119"/>
      <c r="MVM39" s="119"/>
      <c r="MVN39" s="119"/>
      <c r="MVO39" s="119"/>
      <c r="MVP39" s="119"/>
      <c r="MVQ39" s="119"/>
      <c r="MVR39" s="119"/>
      <c r="MVS39" s="119"/>
      <c r="MVT39" s="119"/>
      <c r="MVU39" s="119"/>
      <c r="MVV39" s="119"/>
      <c r="MVW39" s="119"/>
      <c r="MVX39" s="119"/>
      <c r="MVY39" s="119"/>
      <c r="MVZ39" s="119"/>
      <c r="MWA39" s="119"/>
      <c r="MWB39" s="119"/>
      <c r="MWC39" s="119"/>
      <c r="MWD39" s="119"/>
      <c r="MWE39" s="119"/>
      <c r="MWF39" s="119"/>
      <c r="MWG39" s="119"/>
      <c r="MWH39" s="119"/>
      <c r="MWI39" s="119"/>
      <c r="MWJ39" s="119"/>
      <c r="MWK39" s="119"/>
      <c r="MWL39" s="119"/>
      <c r="MWM39" s="119"/>
      <c r="MWN39" s="119"/>
      <c r="MWO39" s="119"/>
      <c r="MWP39" s="119"/>
      <c r="MWQ39" s="119"/>
      <c r="MWR39" s="119"/>
      <c r="MWS39" s="119"/>
      <c r="MWT39" s="119"/>
      <c r="MWU39" s="119"/>
      <c r="MWV39" s="119"/>
      <c r="MWW39" s="119"/>
      <c r="MWX39" s="119"/>
      <c r="MWY39" s="119"/>
      <c r="MWZ39" s="119"/>
      <c r="MXA39" s="119"/>
      <c r="MXB39" s="119"/>
      <c r="MXC39" s="119"/>
      <c r="MXD39" s="119"/>
      <c r="MXE39" s="119"/>
      <c r="MXF39" s="119"/>
      <c r="MXG39" s="119"/>
      <c r="MXH39" s="119"/>
      <c r="MXI39" s="119"/>
      <c r="MXJ39" s="119"/>
      <c r="MXK39" s="119"/>
      <c r="MXL39" s="119"/>
      <c r="MXM39" s="119"/>
      <c r="MXN39" s="119"/>
      <c r="MXO39" s="119"/>
      <c r="MXP39" s="119"/>
      <c r="MXQ39" s="119"/>
      <c r="MXR39" s="119"/>
      <c r="MXS39" s="119"/>
      <c r="MXT39" s="119"/>
      <c r="MXU39" s="119"/>
      <c r="MXV39" s="119"/>
      <c r="MXW39" s="119"/>
      <c r="MXX39" s="119"/>
      <c r="MXY39" s="119"/>
      <c r="MXZ39" s="119"/>
      <c r="MYA39" s="119"/>
      <c r="MYB39" s="119"/>
      <c r="MYC39" s="119"/>
      <c r="MYD39" s="119"/>
      <c r="MYE39" s="119"/>
      <c r="MYF39" s="119"/>
      <c r="MYG39" s="119"/>
      <c r="MYH39" s="119"/>
      <c r="MYI39" s="119"/>
      <c r="MYJ39" s="119"/>
      <c r="MYK39" s="119"/>
      <c r="MYL39" s="119"/>
      <c r="MYM39" s="119"/>
      <c r="MYN39" s="119"/>
      <c r="MYO39" s="119"/>
      <c r="MYP39" s="119"/>
      <c r="MYQ39" s="119"/>
      <c r="MYR39" s="119"/>
      <c r="MYS39" s="119"/>
      <c r="MYT39" s="119"/>
      <c r="MYU39" s="119"/>
      <c r="MYV39" s="119"/>
      <c r="MYW39" s="119"/>
      <c r="MYX39" s="119"/>
      <c r="MYY39" s="119"/>
      <c r="MYZ39" s="119"/>
      <c r="MZA39" s="119"/>
      <c r="MZB39" s="119"/>
      <c r="MZC39" s="119"/>
      <c r="MZD39" s="119"/>
      <c r="MZE39" s="119"/>
      <c r="MZF39" s="119"/>
      <c r="MZG39" s="119"/>
      <c r="MZH39" s="119"/>
      <c r="MZI39" s="119"/>
      <c r="MZJ39" s="119"/>
      <c r="MZK39" s="119"/>
      <c r="MZL39" s="119"/>
      <c r="MZM39" s="119"/>
      <c r="MZN39" s="119"/>
      <c r="MZO39" s="119"/>
      <c r="MZP39" s="119"/>
      <c r="MZQ39" s="119"/>
      <c r="MZR39" s="119"/>
      <c r="MZS39" s="119"/>
      <c r="MZT39" s="119"/>
      <c r="MZU39" s="119"/>
      <c r="MZV39" s="119"/>
      <c r="MZW39" s="119"/>
      <c r="MZX39" s="119"/>
      <c r="MZY39" s="119"/>
      <c r="MZZ39" s="119"/>
      <c r="NAA39" s="119"/>
      <c r="NAB39" s="119"/>
      <c r="NAC39" s="119"/>
      <c r="NAD39" s="119"/>
      <c r="NAE39" s="119"/>
      <c r="NAF39" s="119"/>
      <c r="NAG39" s="119"/>
      <c r="NAH39" s="119"/>
      <c r="NAI39" s="119"/>
      <c r="NAJ39" s="119"/>
      <c r="NAK39" s="119"/>
      <c r="NAL39" s="119"/>
      <c r="NAM39" s="119"/>
      <c r="NAN39" s="119"/>
      <c r="NAO39" s="119"/>
      <c r="NAP39" s="119"/>
      <c r="NAQ39" s="119"/>
      <c r="NAR39" s="119"/>
      <c r="NAS39" s="119"/>
      <c r="NAT39" s="119"/>
      <c r="NAU39" s="119"/>
      <c r="NAV39" s="119"/>
      <c r="NAW39" s="119"/>
      <c r="NAX39" s="119"/>
      <c r="NAY39" s="119"/>
      <c r="NAZ39" s="119"/>
      <c r="NBA39" s="119"/>
      <c r="NBB39" s="119"/>
      <c r="NBC39" s="119"/>
      <c r="NBD39" s="119"/>
      <c r="NBE39" s="119"/>
      <c r="NBF39" s="119"/>
      <c r="NBG39" s="119"/>
      <c r="NBH39" s="119"/>
      <c r="NBI39" s="119"/>
      <c r="NBJ39" s="119"/>
      <c r="NBK39" s="119"/>
      <c r="NBL39" s="119"/>
      <c r="NBM39" s="119"/>
      <c r="NBN39" s="119"/>
      <c r="NBO39" s="119"/>
      <c r="NBP39" s="119"/>
      <c r="NBQ39" s="119"/>
      <c r="NBR39" s="119"/>
      <c r="NBS39" s="119"/>
      <c r="NBT39" s="119"/>
      <c r="NBU39" s="119"/>
      <c r="NBV39" s="119"/>
      <c r="NBW39" s="119"/>
      <c r="NBX39" s="119"/>
      <c r="NBY39" s="119"/>
      <c r="NBZ39" s="119"/>
      <c r="NCA39" s="119"/>
      <c r="NCB39" s="119"/>
      <c r="NCC39" s="119"/>
      <c r="NCD39" s="119"/>
      <c r="NCE39" s="119"/>
      <c r="NCF39" s="119"/>
      <c r="NCG39" s="119"/>
      <c r="NCH39" s="119"/>
      <c r="NCI39" s="119"/>
      <c r="NCJ39" s="119"/>
      <c r="NCK39" s="119"/>
      <c r="NCL39" s="119"/>
      <c r="NCM39" s="119"/>
      <c r="NCN39" s="119"/>
      <c r="NCO39" s="119"/>
      <c r="NCP39" s="119"/>
      <c r="NCQ39" s="119"/>
      <c r="NCR39" s="119"/>
      <c r="NCS39" s="119"/>
      <c r="NCT39" s="119"/>
      <c r="NCU39" s="119"/>
      <c r="NCV39" s="119"/>
      <c r="NCW39" s="119"/>
      <c r="NCX39" s="119"/>
      <c r="NCY39" s="119"/>
      <c r="NCZ39" s="119"/>
      <c r="NDA39" s="119"/>
      <c r="NDB39" s="119"/>
      <c r="NDC39" s="119"/>
      <c r="NDD39" s="119"/>
      <c r="NDE39" s="119"/>
      <c r="NDF39" s="119"/>
      <c r="NDG39" s="119"/>
      <c r="NDH39" s="119"/>
      <c r="NDI39" s="119"/>
      <c r="NDJ39" s="119"/>
      <c r="NDK39" s="119"/>
      <c r="NDL39" s="119"/>
      <c r="NDM39" s="119"/>
      <c r="NDN39" s="119"/>
      <c r="NDO39" s="119"/>
      <c r="NDP39" s="119"/>
      <c r="NDQ39" s="119"/>
      <c r="NDR39" s="119"/>
      <c r="NDS39" s="119"/>
      <c r="NDT39" s="119"/>
      <c r="NDU39" s="119"/>
      <c r="NDV39" s="119"/>
      <c r="NDW39" s="119"/>
      <c r="NDX39" s="119"/>
      <c r="NDY39" s="119"/>
      <c r="NDZ39" s="119"/>
      <c r="NEA39" s="119"/>
      <c r="NEB39" s="119"/>
      <c r="NEC39" s="119"/>
      <c r="NED39" s="119"/>
      <c r="NEE39" s="119"/>
      <c r="NEF39" s="119"/>
      <c r="NEG39" s="119"/>
      <c r="NEH39" s="119"/>
      <c r="NEI39" s="119"/>
      <c r="NEJ39" s="119"/>
      <c r="NEK39" s="119"/>
      <c r="NEL39" s="119"/>
      <c r="NEM39" s="119"/>
      <c r="NEN39" s="119"/>
      <c r="NEO39" s="119"/>
      <c r="NEP39" s="119"/>
      <c r="NEQ39" s="119"/>
      <c r="NER39" s="119"/>
      <c r="NES39" s="119"/>
      <c r="NET39" s="119"/>
      <c r="NEU39" s="119"/>
      <c r="NEV39" s="119"/>
      <c r="NEW39" s="119"/>
      <c r="NEX39" s="119"/>
      <c r="NEY39" s="119"/>
      <c r="NEZ39" s="119"/>
      <c r="NFA39" s="119"/>
      <c r="NFB39" s="119"/>
      <c r="NFC39" s="119"/>
      <c r="NFD39" s="119"/>
      <c r="NFE39" s="119"/>
      <c r="NFF39" s="119"/>
      <c r="NFG39" s="119"/>
      <c r="NFH39" s="119"/>
      <c r="NFI39" s="119"/>
      <c r="NFJ39" s="119"/>
      <c r="NFK39" s="119"/>
      <c r="NFL39" s="119"/>
      <c r="NFM39" s="119"/>
      <c r="NFN39" s="119"/>
      <c r="NFO39" s="119"/>
      <c r="NFP39" s="119"/>
      <c r="NFQ39" s="119"/>
      <c r="NFR39" s="119"/>
      <c r="NFS39" s="119"/>
      <c r="NFT39" s="119"/>
      <c r="NFU39" s="119"/>
      <c r="NFV39" s="119"/>
      <c r="NFW39" s="119"/>
      <c r="NFX39" s="119"/>
      <c r="NFY39" s="119"/>
      <c r="NFZ39" s="119"/>
      <c r="NGA39" s="119"/>
      <c r="NGB39" s="119"/>
      <c r="NGC39" s="119"/>
      <c r="NGD39" s="119"/>
      <c r="NGE39" s="119"/>
      <c r="NGF39" s="119"/>
      <c r="NGG39" s="119"/>
      <c r="NGH39" s="119"/>
      <c r="NGI39" s="119"/>
      <c r="NGJ39" s="119"/>
      <c r="NGK39" s="119"/>
      <c r="NGL39" s="119"/>
      <c r="NGM39" s="119"/>
      <c r="NGN39" s="119"/>
      <c r="NGO39" s="119"/>
      <c r="NGP39" s="119"/>
      <c r="NGQ39" s="119"/>
      <c r="NGR39" s="119"/>
      <c r="NGS39" s="119"/>
      <c r="NGT39" s="119"/>
      <c r="NGU39" s="119"/>
      <c r="NGV39" s="119"/>
      <c r="NGW39" s="119"/>
      <c r="NGX39" s="119"/>
      <c r="NGY39" s="119"/>
      <c r="NGZ39" s="119"/>
      <c r="NHA39" s="119"/>
      <c r="NHB39" s="119"/>
      <c r="NHC39" s="119"/>
      <c r="NHD39" s="119"/>
      <c r="NHE39" s="119"/>
      <c r="NHF39" s="119"/>
      <c r="NHG39" s="119"/>
      <c r="NHH39" s="119"/>
      <c r="NHI39" s="119"/>
      <c r="NHJ39" s="119"/>
      <c r="NHK39" s="119"/>
      <c r="NHL39" s="119"/>
      <c r="NHM39" s="119"/>
      <c r="NHN39" s="119"/>
      <c r="NHO39" s="119"/>
      <c r="NHP39" s="119"/>
      <c r="NHQ39" s="119"/>
      <c r="NHR39" s="119"/>
      <c r="NHS39" s="119"/>
      <c r="NHT39" s="119"/>
      <c r="NHU39" s="119"/>
      <c r="NHV39" s="119"/>
      <c r="NHW39" s="119"/>
      <c r="NHX39" s="119"/>
      <c r="NHY39" s="119"/>
      <c r="NHZ39" s="119"/>
      <c r="NIA39" s="119"/>
      <c r="NIB39" s="119"/>
      <c r="NIC39" s="119"/>
      <c r="NID39" s="119"/>
      <c r="NIE39" s="119"/>
      <c r="NIF39" s="119"/>
      <c r="NIG39" s="119"/>
      <c r="NIH39" s="119"/>
      <c r="NII39" s="119"/>
      <c r="NIJ39" s="119"/>
      <c r="NIK39" s="119"/>
      <c r="NIL39" s="119"/>
      <c r="NIM39" s="119"/>
      <c r="NIN39" s="119"/>
      <c r="NIO39" s="119"/>
      <c r="NIP39" s="119"/>
      <c r="NIQ39" s="119"/>
      <c r="NIR39" s="119"/>
      <c r="NIS39" s="119"/>
      <c r="NIT39" s="119"/>
      <c r="NIU39" s="119"/>
      <c r="NIV39" s="119"/>
      <c r="NIW39" s="119"/>
      <c r="NIX39" s="119"/>
      <c r="NIY39" s="119"/>
      <c r="NIZ39" s="119"/>
      <c r="NJA39" s="119"/>
      <c r="NJB39" s="119"/>
      <c r="NJC39" s="119"/>
      <c r="NJD39" s="119"/>
      <c r="NJE39" s="119"/>
      <c r="NJF39" s="119"/>
      <c r="NJG39" s="119"/>
      <c r="NJH39" s="119"/>
      <c r="NJI39" s="119"/>
      <c r="NJJ39" s="119"/>
      <c r="NJK39" s="119"/>
      <c r="NJL39" s="119"/>
      <c r="NJM39" s="119"/>
      <c r="NJN39" s="119"/>
      <c r="NJO39" s="119"/>
      <c r="NJP39" s="119"/>
      <c r="NJQ39" s="119"/>
      <c r="NJR39" s="119"/>
      <c r="NJS39" s="119"/>
      <c r="NJT39" s="119"/>
      <c r="NJU39" s="119"/>
      <c r="NJV39" s="119"/>
      <c r="NJW39" s="119"/>
      <c r="NJX39" s="119"/>
      <c r="NJY39" s="119"/>
      <c r="NJZ39" s="119"/>
      <c r="NKA39" s="119"/>
      <c r="NKB39" s="119"/>
      <c r="NKC39" s="119"/>
      <c r="NKD39" s="119"/>
      <c r="NKE39" s="119"/>
      <c r="NKF39" s="119"/>
      <c r="NKG39" s="119"/>
      <c r="NKH39" s="119"/>
      <c r="NKI39" s="119"/>
      <c r="NKJ39" s="119"/>
      <c r="NKK39" s="119"/>
      <c r="NKL39" s="119"/>
      <c r="NKM39" s="119"/>
      <c r="NKN39" s="119"/>
      <c r="NKO39" s="119"/>
      <c r="NKP39" s="119"/>
      <c r="NKQ39" s="119"/>
      <c r="NKR39" s="119"/>
      <c r="NKS39" s="119"/>
      <c r="NKT39" s="119"/>
      <c r="NKU39" s="119"/>
      <c r="NKV39" s="119"/>
      <c r="NKW39" s="119"/>
      <c r="NKX39" s="119"/>
      <c r="NKY39" s="119"/>
      <c r="NKZ39" s="119"/>
      <c r="NLA39" s="119"/>
      <c r="NLB39" s="119"/>
      <c r="NLC39" s="119"/>
      <c r="NLD39" s="119"/>
      <c r="NLE39" s="119"/>
      <c r="NLF39" s="119"/>
      <c r="NLG39" s="119"/>
      <c r="NLH39" s="119"/>
      <c r="NLI39" s="119"/>
      <c r="NLJ39" s="119"/>
      <c r="NLK39" s="119"/>
      <c r="NLL39" s="119"/>
      <c r="NLM39" s="119"/>
      <c r="NLN39" s="119"/>
      <c r="NLO39" s="119"/>
      <c r="NLP39" s="119"/>
      <c r="NLQ39" s="119"/>
      <c r="NLR39" s="119"/>
      <c r="NLS39" s="119"/>
      <c r="NLT39" s="119"/>
      <c r="NLU39" s="119"/>
      <c r="NLV39" s="119"/>
      <c r="NLW39" s="119"/>
      <c r="NLX39" s="119"/>
      <c r="NLY39" s="119"/>
      <c r="NLZ39" s="119"/>
      <c r="NMA39" s="119"/>
      <c r="NMB39" s="119"/>
      <c r="NMC39" s="119"/>
      <c r="NMD39" s="119"/>
      <c r="NME39" s="119"/>
      <c r="NMF39" s="119"/>
      <c r="NMG39" s="119"/>
      <c r="NMH39" s="119"/>
      <c r="NMI39" s="119"/>
      <c r="NMJ39" s="119"/>
      <c r="NMK39" s="119"/>
      <c r="NML39" s="119"/>
      <c r="NMM39" s="119"/>
      <c r="NMN39" s="119"/>
      <c r="NMO39" s="119"/>
      <c r="NMP39" s="119"/>
      <c r="NMQ39" s="119"/>
      <c r="NMR39" s="119"/>
      <c r="NMS39" s="119"/>
      <c r="NMT39" s="119"/>
      <c r="NMU39" s="119"/>
      <c r="NMV39" s="119"/>
      <c r="NMW39" s="119"/>
      <c r="NMX39" s="119"/>
      <c r="NMY39" s="119"/>
      <c r="NMZ39" s="119"/>
      <c r="NNA39" s="119"/>
      <c r="NNB39" s="119"/>
      <c r="NNC39" s="119"/>
      <c r="NND39" s="119"/>
      <c r="NNE39" s="119"/>
      <c r="NNF39" s="119"/>
      <c r="NNG39" s="119"/>
      <c r="NNH39" s="119"/>
      <c r="NNI39" s="119"/>
      <c r="NNJ39" s="119"/>
      <c r="NNK39" s="119"/>
      <c r="NNL39" s="119"/>
      <c r="NNM39" s="119"/>
      <c r="NNN39" s="119"/>
      <c r="NNO39" s="119"/>
      <c r="NNP39" s="119"/>
      <c r="NNQ39" s="119"/>
      <c r="NNR39" s="119"/>
      <c r="NNS39" s="119"/>
      <c r="NNT39" s="119"/>
      <c r="NNU39" s="119"/>
      <c r="NNV39" s="119"/>
      <c r="NNW39" s="119"/>
      <c r="NNX39" s="119"/>
      <c r="NNY39" s="119"/>
      <c r="NNZ39" s="119"/>
      <c r="NOA39" s="119"/>
      <c r="NOB39" s="119"/>
      <c r="NOC39" s="119"/>
      <c r="NOD39" s="119"/>
      <c r="NOE39" s="119"/>
      <c r="NOF39" s="119"/>
      <c r="NOG39" s="119"/>
      <c r="NOH39" s="119"/>
      <c r="NOI39" s="119"/>
      <c r="NOJ39" s="119"/>
      <c r="NOK39" s="119"/>
      <c r="NOL39" s="119"/>
      <c r="NOM39" s="119"/>
      <c r="NON39" s="119"/>
      <c r="NOO39" s="119"/>
      <c r="NOP39" s="119"/>
      <c r="NOQ39" s="119"/>
      <c r="NOR39" s="119"/>
      <c r="NOS39" s="119"/>
      <c r="NOT39" s="119"/>
      <c r="NOU39" s="119"/>
      <c r="NOV39" s="119"/>
      <c r="NOW39" s="119"/>
      <c r="NOX39" s="119"/>
      <c r="NOY39" s="119"/>
      <c r="NOZ39" s="119"/>
      <c r="NPA39" s="119"/>
      <c r="NPB39" s="119"/>
      <c r="NPC39" s="119"/>
      <c r="NPD39" s="119"/>
      <c r="NPE39" s="119"/>
      <c r="NPF39" s="119"/>
      <c r="NPG39" s="119"/>
      <c r="NPH39" s="119"/>
      <c r="NPI39" s="119"/>
      <c r="NPJ39" s="119"/>
      <c r="NPK39" s="119"/>
      <c r="NPL39" s="119"/>
      <c r="NPM39" s="119"/>
      <c r="NPN39" s="119"/>
      <c r="NPO39" s="119"/>
      <c r="NPP39" s="119"/>
      <c r="NPQ39" s="119"/>
      <c r="NPR39" s="119"/>
      <c r="NPS39" s="119"/>
      <c r="NPT39" s="119"/>
      <c r="NPU39" s="119"/>
      <c r="NPV39" s="119"/>
      <c r="NPW39" s="119"/>
      <c r="NPX39" s="119"/>
      <c r="NPY39" s="119"/>
      <c r="NPZ39" s="119"/>
      <c r="NQA39" s="119"/>
      <c r="NQB39" s="119"/>
      <c r="NQC39" s="119"/>
      <c r="NQD39" s="119"/>
      <c r="NQE39" s="119"/>
      <c r="NQF39" s="119"/>
      <c r="NQG39" s="119"/>
      <c r="NQH39" s="119"/>
      <c r="NQI39" s="119"/>
      <c r="NQJ39" s="119"/>
      <c r="NQK39" s="119"/>
      <c r="NQL39" s="119"/>
      <c r="NQM39" s="119"/>
      <c r="NQN39" s="119"/>
      <c r="NQO39" s="119"/>
      <c r="NQP39" s="119"/>
      <c r="NQQ39" s="119"/>
      <c r="NQR39" s="119"/>
      <c r="NQS39" s="119"/>
      <c r="NQT39" s="119"/>
      <c r="NQU39" s="119"/>
      <c r="NQV39" s="119"/>
      <c r="NQW39" s="119"/>
      <c r="NQX39" s="119"/>
      <c r="NQY39" s="119"/>
      <c r="NQZ39" s="119"/>
      <c r="NRA39" s="119"/>
      <c r="NRB39" s="119"/>
      <c r="NRC39" s="119"/>
      <c r="NRD39" s="119"/>
      <c r="NRE39" s="119"/>
      <c r="NRF39" s="119"/>
      <c r="NRG39" s="119"/>
      <c r="NRH39" s="119"/>
      <c r="NRI39" s="119"/>
      <c r="NRJ39" s="119"/>
      <c r="NRK39" s="119"/>
      <c r="NRL39" s="119"/>
      <c r="NRM39" s="119"/>
      <c r="NRN39" s="119"/>
      <c r="NRO39" s="119"/>
      <c r="NRP39" s="119"/>
      <c r="NRQ39" s="119"/>
      <c r="NRR39" s="119"/>
      <c r="NRS39" s="119"/>
      <c r="NRT39" s="119"/>
      <c r="NRU39" s="119"/>
      <c r="NRV39" s="119"/>
      <c r="NRW39" s="119"/>
      <c r="NRX39" s="119"/>
      <c r="NRY39" s="119"/>
      <c r="NRZ39" s="119"/>
      <c r="NSA39" s="119"/>
      <c r="NSB39" s="119"/>
      <c r="NSC39" s="119"/>
      <c r="NSD39" s="119"/>
      <c r="NSE39" s="119"/>
      <c r="NSF39" s="119"/>
      <c r="NSG39" s="119"/>
      <c r="NSH39" s="119"/>
      <c r="NSI39" s="119"/>
      <c r="NSJ39" s="119"/>
      <c r="NSK39" s="119"/>
      <c r="NSL39" s="119"/>
      <c r="NSM39" s="119"/>
      <c r="NSN39" s="119"/>
      <c r="NSO39" s="119"/>
      <c r="NSP39" s="119"/>
      <c r="NSQ39" s="119"/>
      <c r="NSR39" s="119"/>
      <c r="NSS39" s="119"/>
      <c r="NST39" s="119"/>
      <c r="NSU39" s="119"/>
      <c r="NSV39" s="119"/>
      <c r="NSW39" s="119"/>
      <c r="NSX39" s="119"/>
      <c r="NSY39" s="119"/>
      <c r="NSZ39" s="119"/>
      <c r="NTA39" s="119"/>
      <c r="NTB39" s="119"/>
      <c r="NTC39" s="119"/>
      <c r="NTD39" s="119"/>
      <c r="NTE39" s="119"/>
      <c r="NTF39" s="119"/>
      <c r="NTG39" s="119"/>
      <c r="NTH39" s="119"/>
      <c r="NTI39" s="119"/>
      <c r="NTJ39" s="119"/>
      <c r="NTK39" s="119"/>
      <c r="NTL39" s="119"/>
      <c r="NTM39" s="119"/>
      <c r="NTN39" s="119"/>
      <c r="NTO39" s="119"/>
      <c r="NTP39" s="119"/>
      <c r="NTQ39" s="119"/>
      <c r="NTR39" s="119"/>
      <c r="NTS39" s="119"/>
      <c r="NTT39" s="119"/>
      <c r="NTU39" s="119"/>
      <c r="NTV39" s="119"/>
      <c r="NTW39" s="119"/>
      <c r="NTX39" s="119"/>
      <c r="NTY39" s="119"/>
      <c r="NTZ39" s="119"/>
      <c r="NUA39" s="119"/>
      <c r="NUB39" s="119"/>
      <c r="NUC39" s="119"/>
      <c r="NUD39" s="119"/>
      <c r="NUE39" s="119"/>
      <c r="NUF39" s="119"/>
      <c r="NUG39" s="119"/>
      <c r="NUH39" s="119"/>
      <c r="NUI39" s="119"/>
      <c r="NUJ39" s="119"/>
      <c r="NUK39" s="119"/>
      <c r="NUL39" s="119"/>
      <c r="NUM39" s="119"/>
      <c r="NUN39" s="119"/>
      <c r="NUO39" s="119"/>
      <c r="NUP39" s="119"/>
      <c r="NUQ39" s="119"/>
      <c r="NUR39" s="119"/>
      <c r="NUS39" s="119"/>
      <c r="NUT39" s="119"/>
      <c r="NUU39" s="119"/>
      <c r="NUV39" s="119"/>
      <c r="NUW39" s="119"/>
      <c r="NUX39" s="119"/>
      <c r="NUY39" s="119"/>
      <c r="NUZ39" s="119"/>
      <c r="NVA39" s="119"/>
      <c r="NVB39" s="119"/>
      <c r="NVC39" s="119"/>
      <c r="NVD39" s="119"/>
      <c r="NVE39" s="119"/>
      <c r="NVF39" s="119"/>
      <c r="NVG39" s="119"/>
      <c r="NVH39" s="119"/>
      <c r="NVI39" s="119"/>
      <c r="NVJ39" s="119"/>
      <c r="NVK39" s="119"/>
      <c r="NVL39" s="119"/>
      <c r="NVM39" s="119"/>
      <c r="NVN39" s="119"/>
      <c r="NVO39" s="119"/>
      <c r="NVP39" s="119"/>
      <c r="NVQ39" s="119"/>
      <c r="NVR39" s="119"/>
      <c r="NVS39" s="119"/>
      <c r="NVT39" s="119"/>
      <c r="NVU39" s="119"/>
      <c r="NVV39" s="119"/>
      <c r="NVW39" s="119"/>
      <c r="NVX39" s="119"/>
      <c r="NVY39" s="119"/>
      <c r="NVZ39" s="119"/>
      <c r="NWA39" s="119"/>
      <c r="NWB39" s="119"/>
      <c r="NWC39" s="119"/>
      <c r="NWD39" s="119"/>
      <c r="NWE39" s="119"/>
      <c r="NWF39" s="119"/>
      <c r="NWG39" s="119"/>
      <c r="NWH39" s="119"/>
      <c r="NWI39" s="119"/>
      <c r="NWJ39" s="119"/>
      <c r="NWK39" s="119"/>
      <c r="NWL39" s="119"/>
      <c r="NWM39" s="119"/>
      <c r="NWN39" s="119"/>
      <c r="NWO39" s="119"/>
      <c r="NWP39" s="119"/>
      <c r="NWQ39" s="119"/>
      <c r="NWR39" s="119"/>
      <c r="NWS39" s="119"/>
      <c r="NWT39" s="119"/>
      <c r="NWU39" s="119"/>
      <c r="NWV39" s="119"/>
      <c r="NWW39" s="119"/>
      <c r="NWX39" s="119"/>
      <c r="NWY39" s="119"/>
      <c r="NWZ39" s="119"/>
      <c r="NXA39" s="119"/>
      <c r="NXB39" s="119"/>
      <c r="NXC39" s="119"/>
      <c r="NXD39" s="119"/>
      <c r="NXE39" s="119"/>
      <c r="NXF39" s="119"/>
      <c r="NXG39" s="119"/>
      <c r="NXH39" s="119"/>
      <c r="NXI39" s="119"/>
      <c r="NXJ39" s="119"/>
      <c r="NXK39" s="119"/>
      <c r="NXL39" s="119"/>
      <c r="NXM39" s="119"/>
      <c r="NXN39" s="119"/>
      <c r="NXO39" s="119"/>
      <c r="NXP39" s="119"/>
      <c r="NXQ39" s="119"/>
      <c r="NXR39" s="119"/>
      <c r="NXS39" s="119"/>
      <c r="NXT39" s="119"/>
      <c r="NXU39" s="119"/>
      <c r="NXV39" s="119"/>
      <c r="NXW39" s="119"/>
      <c r="NXX39" s="119"/>
      <c r="NXY39" s="119"/>
      <c r="NXZ39" s="119"/>
      <c r="NYA39" s="119"/>
      <c r="NYB39" s="119"/>
      <c r="NYC39" s="119"/>
      <c r="NYD39" s="119"/>
      <c r="NYE39" s="119"/>
      <c r="NYF39" s="119"/>
      <c r="NYG39" s="119"/>
      <c r="NYH39" s="119"/>
      <c r="NYI39" s="119"/>
      <c r="NYJ39" s="119"/>
      <c r="NYK39" s="119"/>
      <c r="NYL39" s="119"/>
      <c r="NYM39" s="119"/>
      <c r="NYN39" s="119"/>
      <c r="NYO39" s="119"/>
      <c r="NYP39" s="119"/>
      <c r="NYQ39" s="119"/>
      <c r="NYR39" s="119"/>
      <c r="NYS39" s="119"/>
      <c r="NYT39" s="119"/>
      <c r="NYU39" s="119"/>
      <c r="NYV39" s="119"/>
      <c r="NYW39" s="119"/>
      <c r="NYX39" s="119"/>
      <c r="NYY39" s="119"/>
      <c r="NYZ39" s="119"/>
      <c r="NZA39" s="119"/>
      <c r="NZB39" s="119"/>
      <c r="NZC39" s="119"/>
      <c r="NZD39" s="119"/>
      <c r="NZE39" s="119"/>
      <c r="NZF39" s="119"/>
      <c r="NZG39" s="119"/>
      <c r="NZH39" s="119"/>
      <c r="NZI39" s="119"/>
      <c r="NZJ39" s="119"/>
      <c r="NZK39" s="119"/>
      <c r="NZL39" s="119"/>
      <c r="NZM39" s="119"/>
      <c r="NZN39" s="119"/>
      <c r="NZO39" s="119"/>
      <c r="NZP39" s="119"/>
      <c r="NZQ39" s="119"/>
      <c r="NZR39" s="119"/>
      <c r="NZS39" s="119"/>
      <c r="NZT39" s="119"/>
      <c r="NZU39" s="119"/>
      <c r="NZV39" s="119"/>
      <c r="NZW39" s="119"/>
      <c r="NZX39" s="119"/>
      <c r="NZY39" s="119"/>
      <c r="NZZ39" s="119"/>
      <c r="OAA39" s="119"/>
      <c r="OAB39" s="119"/>
      <c r="OAC39" s="119"/>
      <c r="OAD39" s="119"/>
      <c r="OAE39" s="119"/>
      <c r="OAF39" s="119"/>
      <c r="OAG39" s="119"/>
      <c r="OAH39" s="119"/>
      <c r="OAI39" s="119"/>
      <c r="OAJ39" s="119"/>
      <c r="OAK39" s="119"/>
      <c r="OAL39" s="119"/>
      <c r="OAM39" s="119"/>
      <c r="OAN39" s="119"/>
      <c r="OAO39" s="119"/>
      <c r="OAP39" s="119"/>
      <c r="OAQ39" s="119"/>
      <c r="OAR39" s="119"/>
      <c r="OAS39" s="119"/>
      <c r="OAT39" s="119"/>
      <c r="OAU39" s="119"/>
      <c r="OAV39" s="119"/>
      <c r="OAW39" s="119"/>
      <c r="OAX39" s="119"/>
      <c r="OAY39" s="119"/>
      <c r="OAZ39" s="119"/>
      <c r="OBA39" s="119"/>
      <c r="OBB39" s="119"/>
      <c r="OBC39" s="119"/>
      <c r="OBD39" s="119"/>
      <c r="OBE39" s="119"/>
      <c r="OBF39" s="119"/>
      <c r="OBG39" s="119"/>
      <c r="OBH39" s="119"/>
      <c r="OBI39" s="119"/>
      <c r="OBJ39" s="119"/>
      <c r="OBK39" s="119"/>
      <c r="OBL39" s="119"/>
      <c r="OBM39" s="119"/>
      <c r="OBN39" s="119"/>
      <c r="OBO39" s="119"/>
      <c r="OBP39" s="119"/>
      <c r="OBQ39" s="119"/>
      <c r="OBR39" s="119"/>
      <c r="OBS39" s="119"/>
      <c r="OBT39" s="119"/>
      <c r="OBU39" s="119"/>
      <c r="OBV39" s="119"/>
      <c r="OBW39" s="119"/>
      <c r="OBX39" s="119"/>
      <c r="OBY39" s="119"/>
      <c r="OBZ39" s="119"/>
      <c r="OCA39" s="119"/>
      <c r="OCB39" s="119"/>
      <c r="OCC39" s="119"/>
      <c r="OCD39" s="119"/>
      <c r="OCE39" s="119"/>
      <c r="OCF39" s="119"/>
      <c r="OCG39" s="119"/>
      <c r="OCH39" s="119"/>
      <c r="OCI39" s="119"/>
      <c r="OCJ39" s="119"/>
      <c r="OCK39" s="119"/>
      <c r="OCL39" s="119"/>
      <c r="OCM39" s="119"/>
      <c r="OCN39" s="119"/>
      <c r="OCO39" s="119"/>
      <c r="OCP39" s="119"/>
      <c r="OCQ39" s="119"/>
      <c r="OCR39" s="119"/>
      <c r="OCS39" s="119"/>
      <c r="OCT39" s="119"/>
      <c r="OCU39" s="119"/>
      <c r="OCV39" s="119"/>
      <c r="OCW39" s="119"/>
      <c r="OCX39" s="119"/>
      <c r="OCY39" s="119"/>
      <c r="OCZ39" s="119"/>
      <c r="ODA39" s="119"/>
      <c r="ODB39" s="119"/>
      <c r="ODC39" s="119"/>
      <c r="ODD39" s="119"/>
      <c r="ODE39" s="119"/>
      <c r="ODF39" s="119"/>
      <c r="ODG39" s="119"/>
      <c r="ODH39" s="119"/>
      <c r="ODI39" s="119"/>
      <c r="ODJ39" s="119"/>
      <c r="ODK39" s="119"/>
      <c r="ODL39" s="119"/>
      <c r="ODM39" s="119"/>
      <c r="ODN39" s="119"/>
      <c r="ODO39" s="119"/>
      <c r="ODP39" s="119"/>
      <c r="ODQ39" s="119"/>
      <c r="ODR39" s="119"/>
      <c r="ODS39" s="119"/>
      <c r="ODT39" s="119"/>
      <c r="ODU39" s="119"/>
      <c r="ODV39" s="119"/>
      <c r="ODW39" s="119"/>
      <c r="ODX39" s="119"/>
      <c r="ODY39" s="119"/>
      <c r="ODZ39" s="119"/>
      <c r="OEA39" s="119"/>
      <c r="OEB39" s="119"/>
      <c r="OEC39" s="119"/>
      <c r="OED39" s="119"/>
      <c r="OEE39" s="119"/>
      <c r="OEF39" s="119"/>
      <c r="OEG39" s="119"/>
      <c r="OEH39" s="119"/>
      <c r="OEI39" s="119"/>
      <c r="OEJ39" s="119"/>
      <c r="OEK39" s="119"/>
      <c r="OEL39" s="119"/>
      <c r="OEM39" s="119"/>
      <c r="OEN39" s="119"/>
      <c r="OEO39" s="119"/>
      <c r="OEP39" s="119"/>
      <c r="OEQ39" s="119"/>
      <c r="OER39" s="119"/>
      <c r="OES39" s="119"/>
      <c r="OET39" s="119"/>
      <c r="OEU39" s="119"/>
      <c r="OEV39" s="119"/>
      <c r="OEW39" s="119"/>
      <c r="OEX39" s="119"/>
      <c r="OEY39" s="119"/>
      <c r="OEZ39" s="119"/>
      <c r="OFA39" s="119"/>
      <c r="OFB39" s="119"/>
      <c r="OFC39" s="119"/>
      <c r="OFD39" s="119"/>
      <c r="OFE39" s="119"/>
      <c r="OFF39" s="119"/>
      <c r="OFG39" s="119"/>
      <c r="OFH39" s="119"/>
      <c r="OFI39" s="119"/>
      <c r="OFJ39" s="119"/>
      <c r="OFK39" s="119"/>
      <c r="OFL39" s="119"/>
      <c r="OFM39" s="119"/>
      <c r="OFN39" s="119"/>
      <c r="OFO39" s="119"/>
      <c r="OFP39" s="119"/>
      <c r="OFQ39" s="119"/>
      <c r="OFR39" s="119"/>
      <c r="OFS39" s="119"/>
      <c r="OFT39" s="119"/>
      <c r="OFU39" s="119"/>
      <c r="OFV39" s="119"/>
      <c r="OFW39" s="119"/>
      <c r="OFX39" s="119"/>
      <c r="OFY39" s="119"/>
      <c r="OFZ39" s="119"/>
      <c r="OGA39" s="119"/>
      <c r="OGB39" s="119"/>
      <c r="OGC39" s="119"/>
      <c r="OGD39" s="119"/>
      <c r="OGE39" s="119"/>
      <c r="OGF39" s="119"/>
      <c r="OGG39" s="119"/>
      <c r="OGH39" s="119"/>
      <c r="OGI39" s="119"/>
      <c r="OGJ39" s="119"/>
      <c r="OGK39" s="119"/>
      <c r="OGL39" s="119"/>
      <c r="OGM39" s="119"/>
      <c r="OGN39" s="119"/>
      <c r="OGO39" s="119"/>
      <c r="OGP39" s="119"/>
      <c r="OGQ39" s="119"/>
      <c r="OGR39" s="119"/>
      <c r="OGS39" s="119"/>
      <c r="OGT39" s="119"/>
      <c r="OGU39" s="119"/>
      <c r="OGV39" s="119"/>
      <c r="OGW39" s="119"/>
      <c r="OGX39" s="119"/>
      <c r="OGY39" s="119"/>
      <c r="OGZ39" s="119"/>
      <c r="OHA39" s="119"/>
      <c r="OHB39" s="119"/>
      <c r="OHC39" s="119"/>
      <c r="OHD39" s="119"/>
      <c r="OHE39" s="119"/>
      <c r="OHF39" s="119"/>
      <c r="OHG39" s="119"/>
      <c r="OHH39" s="119"/>
      <c r="OHI39" s="119"/>
      <c r="OHJ39" s="119"/>
      <c r="OHK39" s="119"/>
      <c r="OHL39" s="119"/>
      <c r="OHM39" s="119"/>
      <c r="OHN39" s="119"/>
      <c r="OHO39" s="119"/>
      <c r="OHP39" s="119"/>
      <c r="OHQ39" s="119"/>
      <c r="OHR39" s="119"/>
      <c r="OHS39" s="119"/>
      <c r="OHT39" s="119"/>
      <c r="OHU39" s="119"/>
      <c r="OHV39" s="119"/>
      <c r="OHW39" s="119"/>
      <c r="OHX39" s="119"/>
      <c r="OHY39" s="119"/>
      <c r="OHZ39" s="119"/>
      <c r="OIA39" s="119"/>
      <c r="OIB39" s="119"/>
      <c r="OIC39" s="119"/>
      <c r="OID39" s="119"/>
      <c r="OIE39" s="119"/>
      <c r="OIF39" s="119"/>
      <c r="OIG39" s="119"/>
      <c r="OIH39" s="119"/>
      <c r="OII39" s="119"/>
      <c r="OIJ39" s="119"/>
      <c r="OIK39" s="119"/>
      <c r="OIL39" s="119"/>
      <c r="OIM39" s="119"/>
      <c r="OIN39" s="119"/>
      <c r="OIO39" s="119"/>
      <c r="OIP39" s="119"/>
      <c r="OIQ39" s="119"/>
      <c r="OIR39" s="119"/>
      <c r="OIS39" s="119"/>
      <c r="OIT39" s="119"/>
      <c r="OIU39" s="119"/>
      <c r="OIV39" s="119"/>
      <c r="OIW39" s="119"/>
      <c r="OIX39" s="119"/>
      <c r="OIY39" s="119"/>
      <c r="OIZ39" s="119"/>
      <c r="OJA39" s="119"/>
      <c r="OJB39" s="119"/>
      <c r="OJC39" s="119"/>
      <c r="OJD39" s="119"/>
      <c r="OJE39" s="119"/>
      <c r="OJF39" s="119"/>
      <c r="OJG39" s="119"/>
      <c r="OJH39" s="119"/>
      <c r="OJI39" s="119"/>
      <c r="OJJ39" s="119"/>
      <c r="OJK39" s="119"/>
      <c r="OJL39" s="119"/>
      <c r="OJM39" s="119"/>
      <c r="OJN39" s="119"/>
      <c r="OJO39" s="119"/>
      <c r="OJP39" s="119"/>
      <c r="OJQ39" s="119"/>
      <c r="OJR39" s="119"/>
      <c r="OJS39" s="119"/>
      <c r="OJT39" s="119"/>
      <c r="OJU39" s="119"/>
      <c r="OJV39" s="119"/>
      <c r="OJW39" s="119"/>
      <c r="OJX39" s="119"/>
      <c r="OJY39" s="119"/>
      <c r="OJZ39" s="119"/>
      <c r="OKA39" s="119"/>
      <c r="OKB39" s="119"/>
      <c r="OKC39" s="119"/>
      <c r="OKD39" s="119"/>
      <c r="OKE39" s="119"/>
      <c r="OKF39" s="119"/>
      <c r="OKG39" s="119"/>
      <c r="OKH39" s="119"/>
      <c r="OKI39" s="119"/>
      <c r="OKJ39" s="119"/>
      <c r="OKK39" s="119"/>
      <c r="OKL39" s="119"/>
      <c r="OKM39" s="119"/>
      <c r="OKN39" s="119"/>
      <c r="OKO39" s="119"/>
      <c r="OKP39" s="119"/>
      <c r="OKQ39" s="119"/>
      <c r="OKR39" s="119"/>
      <c r="OKS39" s="119"/>
      <c r="OKT39" s="119"/>
      <c r="OKU39" s="119"/>
      <c r="OKV39" s="119"/>
      <c r="OKW39" s="119"/>
      <c r="OKX39" s="119"/>
      <c r="OKY39" s="119"/>
      <c r="OKZ39" s="119"/>
      <c r="OLA39" s="119"/>
      <c r="OLB39" s="119"/>
      <c r="OLC39" s="119"/>
      <c r="OLD39" s="119"/>
      <c r="OLE39" s="119"/>
      <c r="OLF39" s="119"/>
      <c r="OLG39" s="119"/>
      <c r="OLH39" s="119"/>
      <c r="OLI39" s="119"/>
      <c r="OLJ39" s="119"/>
      <c r="OLK39" s="119"/>
      <c r="OLL39" s="119"/>
      <c r="OLM39" s="119"/>
      <c r="OLN39" s="119"/>
      <c r="OLO39" s="119"/>
      <c r="OLP39" s="119"/>
      <c r="OLQ39" s="119"/>
      <c r="OLR39" s="119"/>
      <c r="OLS39" s="119"/>
      <c r="OLT39" s="119"/>
      <c r="OLU39" s="119"/>
      <c r="OLV39" s="119"/>
      <c r="OLW39" s="119"/>
      <c r="OLX39" s="119"/>
      <c r="OLY39" s="119"/>
      <c r="OLZ39" s="119"/>
      <c r="OMA39" s="119"/>
      <c r="OMB39" s="119"/>
      <c r="OMC39" s="119"/>
      <c r="OMD39" s="119"/>
      <c r="OME39" s="119"/>
      <c r="OMF39" s="119"/>
      <c r="OMG39" s="119"/>
      <c r="OMH39" s="119"/>
      <c r="OMI39" s="119"/>
      <c r="OMJ39" s="119"/>
      <c r="OMK39" s="119"/>
      <c r="OML39" s="119"/>
      <c r="OMM39" s="119"/>
      <c r="OMN39" s="119"/>
      <c r="OMO39" s="119"/>
      <c r="OMP39" s="119"/>
      <c r="OMQ39" s="119"/>
      <c r="OMR39" s="119"/>
      <c r="OMS39" s="119"/>
      <c r="OMT39" s="119"/>
      <c r="OMU39" s="119"/>
      <c r="OMV39" s="119"/>
      <c r="OMW39" s="119"/>
      <c r="OMX39" s="119"/>
      <c r="OMY39" s="119"/>
      <c r="OMZ39" s="119"/>
      <c r="ONA39" s="119"/>
      <c r="ONB39" s="119"/>
      <c r="ONC39" s="119"/>
      <c r="OND39" s="119"/>
      <c r="ONE39" s="119"/>
      <c r="ONF39" s="119"/>
      <c r="ONG39" s="119"/>
      <c r="ONH39" s="119"/>
      <c r="ONI39" s="119"/>
      <c r="ONJ39" s="119"/>
      <c r="ONK39" s="119"/>
      <c r="ONL39" s="119"/>
      <c r="ONM39" s="119"/>
      <c r="ONN39" s="119"/>
      <c r="ONO39" s="119"/>
      <c r="ONP39" s="119"/>
      <c r="ONQ39" s="119"/>
      <c r="ONR39" s="119"/>
      <c r="ONS39" s="119"/>
      <c r="ONT39" s="119"/>
      <c r="ONU39" s="119"/>
      <c r="ONV39" s="119"/>
      <c r="ONW39" s="119"/>
      <c r="ONX39" s="119"/>
      <c r="ONY39" s="119"/>
      <c r="ONZ39" s="119"/>
      <c r="OOA39" s="119"/>
      <c r="OOB39" s="119"/>
      <c r="OOC39" s="119"/>
      <c r="OOD39" s="119"/>
      <c r="OOE39" s="119"/>
      <c r="OOF39" s="119"/>
      <c r="OOG39" s="119"/>
      <c r="OOH39" s="119"/>
      <c r="OOI39" s="119"/>
      <c r="OOJ39" s="119"/>
      <c r="OOK39" s="119"/>
      <c r="OOL39" s="119"/>
      <c r="OOM39" s="119"/>
      <c r="OON39" s="119"/>
      <c r="OOO39" s="119"/>
      <c r="OOP39" s="119"/>
      <c r="OOQ39" s="119"/>
      <c r="OOR39" s="119"/>
      <c r="OOS39" s="119"/>
      <c r="OOT39" s="119"/>
      <c r="OOU39" s="119"/>
      <c r="OOV39" s="119"/>
      <c r="OOW39" s="119"/>
      <c r="OOX39" s="119"/>
      <c r="OOY39" s="119"/>
      <c r="OOZ39" s="119"/>
      <c r="OPA39" s="119"/>
      <c r="OPB39" s="119"/>
      <c r="OPC39" s="119"/>
      <c r="OPD39" s="119"/>
      <c r="OPE39" s="119"/>
      <c r="OPF39" s="119"/>
      <c r="OPG39" s="119"/>
      <c r="OPH39" s="119"/>
      <c r="OPI39" s="119"/>
      <c r="OPJ39" s="119"/>
      <c r="OPK39" s="119"/>
      <c r="OPL39" s="119"/>
      <c r="OPM39" s="119"/>
      <c r="OPN39" s="119"/>
      <c r="OPO39" s="119"/>
      <c r="OPP39" s="119"/>
      <c r="OPQ39" s="119"/>
      <c r="OPR39" s="119"/>
      <c r="OPS39" s="119"/>
      <c r="OPT39" s="119"/>
      <c r="OPU39" s="119"/>
      <c r="OPV39" s="119"/>
      <c r="OPW39" s="119"/>
      <c r="OPX39" s="119"/>
      <c r="OPY39" s="119"/>
      <c r="OPZ39" s="119"/>
      <c r="OQA39" s="119"/>
      <c r="OQB39" s="119"/>
      <c r="OQC39" s="119"/>
      <c r="OQD39" s="119"/>
      <c r="OQE39" s="119"/>
      <c r="OQF39" s="119"/>
      <c r="OQG39" s="119"/>
      <c r="OQH39" s="119"/>
      <c r="OQI39" s="119"/>
      <c r="OQJ39" s="119"/>
      <c r="OQK39" s="119"/>
      <c r="OQL39" s="119"/>
      <c r="OQM39" s="119"/>
      <c r="OQN39" s="119"/>
      <c r="OQO39" s="119"/>
      <c r="OQP39" s="119"/>
      <c r="OQQ39" s="119"/>
      <c r="OQR39" s="119"/>
      <c r="OQS39" s="119"/>
      <c r="OQT39" s="119"/>
      <c r="OQU39" s="119"/>
      <c r="OQV39" s="119"/>
      <c r="OQW39" s="119"/>
      <c r="OQX39" s="119"/>
      <c r="OQY39" s="119"/>
      <c r="OQZ39" s="119"/>
      <c r="ORA39" s="119"/>
      <c r="ORB39" s="119"/>
      <c r="ORC39" s="119"/>
      <c r="ORD39" s="119"/>
      <c r="ORE39" s="119"/>
      <c r="ORF39" s="119"/>
      <c r="ORG39" s="119"/>
      <c r="ORH39" s="119"/>
      <c r="ORI39" s="119"/>
      <c r="ORJ39" s="119"/>
      <c r="ORK39" s="119"/>
      <c r="ORL39" s="119"/>
      <c r="ORM39" s="119"/>
      <c r="ORN39" s="119"/>
      <c r="ORO39" s="119"/>
      <c r="ORP39" s="119"/>
      <c r="ORQ39" s="119"/>
      <c r="ORR39" s="119"/>
      <c r="ORS39" s="119"/>
      <c r="ORT39" s="119"/>
      <c r="ORU39" s="119"/>
      <c r="ORV39" s="119"/>
      <c r="ORW39" s="119"/>
      <c r="ORX39" s="119"/>
      <c r="ORY39" s="119"/>
      <c r="ORZ39" s="119"/>
      <c r="OSA39" s="119"/>
      <c r="OSB39" s="119"/>
      <c r="OSC39" s="119"/>
      <c r="OSD39" s="119"/>
      <c r="OSE39" s="119"/>
      <c r="OSF39" s="119"/>
      <c r="OSG39" s="119"/>
      <c r="OSH39" s="119"/>
      <c r="OSI39" s="119"/>
      <c r="OSJ39" s="119"/>
      <c r="OSK39" s="119"/>
      <c r="OSL39" s="119"/>
      <c r="OSM39" s="119"/>
      <c r="OSN39" s="119"/>
      <c r="OSO39" s="119"/>
      <c r="OSP39" s="119"/>
      <c r="OSQ39" s="119"/>
      <c r="OSR39" s="119"/>
      <c r="OSS39" s="119"/>
      <c r="OST39" s="119"/>
      <c r="OSU39" s="119"/>
      <c r="OSV39" s="119"/>
      <c r="OSW39" s="119"/>
      <c r="OSX39" s="119"/>
      <c r="OSY39" s="119"/>
      <c r="OSZ39" s="119"/>
      <c r="OTA39" s="119"/>
      <c r="OTB39" s="119"/>
      <c r="OTC39" s="119"/>
      <c r="OTD39" s="119"/>
      <c r="OTE39" s="119"/>
      <c r="OTF39" s="119"/>
      <c r="OTG39" s="119"/>
      <c r="OTH39" s="119"/>
      <c r="OTI39" s="119"/>
      <c r="OTJ39" s="119"/>
      <c r="OTK39" s="119"/>
      <c r="OTL39" s="119"/>
      <c r="OTM39" s="119"/>
      <c r="OTN39" s="119"/>
      <c r="OTO39" s="119"/>
      <c r="OTP39" s="119"/>
      <c r="OTQ39" s="119"/>
      <c r="OTR39" s="119"/>
      <c r="OTS39" s="119"/>
      <c r="OTT39" s="119"/>
      <c r="OTU39" s="119"/>
      <c r="OTV39" s="119"/>
      <c r="OTW39" s="119"/>
      <c r="OTX39" s="119"/>
      <c r="OTY39" s="119"/>
      <c r="OTZ39" s="119"/>
      <c r="OUA39" s="119"/>
      <c r="OUB39" s="119"/>
      <c r="OUC39" s="119"/>
      <c r="OUD39" s="119"/>
      <c r="OUE39" s="119"/>
      <c r="OUF39" s="119"/>
      <c r="OUG39" s="119"/>
      <c r="OUH39" s="119"/>
      <c r="OUI39" s="119"/>
      <c r="OUJ39" s="119"/>
      <c r="OUK39" s="119"/>
      <c r="OUL39" s="119"/>
      <c r="OUM39" s="119"/>
      <c r="OUN39" s="119"/>
      <c r="OUO39" s="119"/>
      <c r="OUP39" s="119"/>
      <c r="OUQ39" s="119"/>
      <c r="OUR39" s="119"/>
      <c r="OUS39" s="119"/>
      <c r="OUT39" s="119"/>
      <c r="OUU39" s="119"/>
      <c r="OUV39" s="119"/>
      <c r="OUW39" s="119"/>
      <c r="OUX39" s="119"/>
      <c r="OUY39" s="119"/>
      <c r="OUZ39" s="119"/>
      <c r="OVA39" s="119"/>
      <c r="OVB39" s="119"/>
      <c r="OVC39" s="119"/>
      <c r="OVD39" s="119"/>
      <c r="OVE39" s="119"/>
      <c r="OVF39" s="119"/>
      <c r="OVG39" s="119"/>
      <c r="OVH39" s="119"/>
      <c r="OVI39" s="119"/>
      <c r="OVJ39" s="119"/>
      <c r="OVK39" s="119"/>
      <c r="OVL39" s="119"/>
      <c r="OVM39" s="119"/>
      <c r="OVN39" s="119"/>
      <c r="OVO39" s="119"/>
      <c r="OVP39" s="119"/>
      <c r="OVQ39" s="119"/>
      <c r="OVR39" s="119"/>
      <c r="OVS39" s="119"/>
      <c r="OVT39" s="119"/>
      <c r="OVU39" s="119"/>
      <c r="OVV39" s="119"/>
      <c r="OVW39" s="119"/>
      <c r="OVX39" s="119"/>
      <c r="OVY39" s="119"/>
      <c r="OVZ39" s="119"/>
      <c r="OWA39" s="119"/>
      <c r="OWB39" s="119"/>
      <c r="OWC39" s="119"/>
      <c r="OWD39" s="119"/>
      <c r="OWE39" s="119"/>
      <c r="OWF39" s="119"/>
      <c r="OWG39" s="119"/>
      <c r="OWH39" s="119"/>
      <c r="OWI39" s="119"/>
      <c r="OWJ39" s="119"/>
      <c r="OWK39" s="119"/>
      <c r="OWL39" s="119"/>
      <c r="OWM39" s="119"/>
      <c r="OWN39" s="119"/>
      <c r="OWO39" s="119"/>
      <c r="OWP39" s="119"/>
      <c r="OWQ39" s="119"/>
      <c r="OWR39" s="119"/>
      <c r="OWS39" s="119"/>
      <c r="OWT39" s="119"/>
      <c r="OWU39" s="119"/>
      <c r="OWV39" s="119"/>
      <c r="OWW39" s="119"/>
      <c r="OWX39" s="119"/>
      <c r="OWY39" s="119"/>
      <c r="OWZ39" s="119"/>
      <c r="OXA39" s="119"/>
      <c r="OXB39" s="119"/>
      <c r="OXC39" s="119"/>
      <c r="OXD39" s="119"/>
      <c r="OXE39" s="119"/>
      <c r="OXF39" s="119"/>
      <c r="OXG39" s="119"/>
      <c r="OXH39" s="119"/>
      <c r="OXI39" s="119"/>
      <c r="OXJ39" s="119"/>
      <c r="OXK39" s="119"/>
      <c r="OXL39" s="119"/>
      <c r="OXM39" s="119"/>
      <c r="OXN39" s="119"/>
      <c r="OXO39" s="119"/>
      <c r="OXP39" s="119"/>
      <c r="OXQ39" s="119"/>
      <c r="OXR39" s="119"/>
      <c r="OXS39" s="119"/>
      <c r="OXT39" s="119"/>
      <c r="OXU39" s="119"/>
      <c r="OXV39" s="119"/>
      <c r="OXW39" s="119"/>
      <c r="OXX39" s="119"/>
      <c r="OXY39" s="119"/>
      <c r="OXZ39" s="119"/>
      <c r="OYA39" s="119"/>
      <c r="OYB39" s="119"/>
      <c r="OYC39" s="119"/>
      <c r="OYD39" s="119"/>
      <c r="OYE39" s="119"/>
      <c r="OYF39" s="119"/>
      <c r="OYG39" s="119"/>
      <c r="OYH39" s="119"/>
      <c r="OYI39" s="119"/>
      <c r="OYJ39" s="119"/>
      <c r="OYK39" s="119"/>
      <c r="OYL39" s="119"/>
      <c r="OYM39" s="119"/>
      <c r="OYN39" s="119"/>
      <c r="OYO39" s="119"/>
      <c r="OYP39" s="119"/>
      <c r="OYQ39" s="119"/>
      <c r="OYR39" s="119"/>
      <c r="OYS39" s="119"/>
      <c r="OYT39" s="119"/>
      <c r="OYU39" s="119"/>
      <c r="OYV39" s="119"/>
      <c r="OYW39" s="119"/>
      <c r="OYX39" s="119"/>
      <c r="OYY39" s="119"/>
      <c r="OYZ39" s="119"/>
      <c r="OZA39" s="119"/>
      <c r="OZB39" s="119"/>
      <c r="OZC39" s="119"/>
      <c r="OZD39" s="119"/>
      <c r="OZE39" s="119"/>
      <c r="OZF39" s="119"/>
      <c r="OZG39" s="119"/>
      <c r="OZH39" s="119"/>
      <c r="OZI39" s="119"/>
      <c r="OZJ39" s="119"/>
      <c r="OZK39" s="119"/>
      <c r="OZL39" s="119"/>
      <c r="OZM39" s="119"/>
      <c r="OZN39" s="119"/>
      <c r="OZO39" s="119"/>
      <c r="OZP39" s="119"/>
      <c r="OZQ39" s="119"/>
      <c r="OZR39" s="119"/>
      <c r="OZS39" s="119"/>
      <c r="OZT39" s="119"/>
      <c r="OZU39" s="119"/>
      <c r="OZV39" s="119"/>
      <c r="OZW39" s="119"/>
      <c r="OZX39" s="119"/>
      <c r="OZY39" s="119"/>
      <c r="OZZ39" s="119"/>
      <c r="PAA39" s="119"/>
      <c r="PAB39" s="119"/>
      <c r="PAC39" s="119"/>
      <c r="PAD39" s="119"/>
      <c r="PAE39" s="119"/>
      <c r="PAF39" s="119"/>
      <c r="PAG39" s="119"/>
      <c r="PAH39" s="119"/>
      <c r="PAI39" s="119"/>
      <c r="PAJ39" s="119"/>
      <c r="PAK39" s="119"/>
      <c r="PAL39" s="119"/>
      <c r="PAM39" s="119"/>
      <c r="PAN39" s="119"/>
      <c r="PAO39" s="119"/>
      <c r="PAP39" s="119"/>
      <c r="PAQ39" s="119"/>
      <c r="PAR39" s="119"/>
      <c r="PAS39" s="119"/>
      <c r="PAT39" s="119"/>
      <c r="PAU39" s="119"/>
      <c r="PAV39" s="119"/>
      <c r="PAW39" s="119"/>
      <c r="PAX39" s="119"/>
      <c r="PAY39" s="119"/>
      <c r="PAZ39" s="119"/>
      <c r="PBA39" s="119"/>
      <c r="PBB39" s="119"/>
      <c r="PBC39" s="119"/>
      <c r="PBD39" s="119"/>
      <c r="PBE39" s="119"/>
      <c r="PBF39" s="119"/>
      <c r="PBG39" s="119"/>
      <c r="PBH39" s="119"/>
      <c r="PBI39" s="119"/>
      <c r="PBJ39" s="119"/>
      <c r="PBK39" s="119"/>
      <c r="PBL39" s="119"/>
      <c r="PBM39" s="119"/>
      <c r="PBN39" s="119"/>
      <c r="PBO39" s="119"/>
      <c r="PBP39" s="119"/>
      <c r="PBQ39" s="119"/>
      <c r="PBR39" s="119"/>
      <c r="PBS39" s="119"/>
      <c r="PBT39" s="119"/>
      <c r="PBU39" s="119"/>
      <c r="PBV39" s="119"/>
      <c r="PBW39" s="119"/>
      <c r="PBX39" s="119"/>
      <c r="PBY39" s="119"/>
      <c r="PBZ39" s="119"/>
      <c r="PCA39" s="119"/>
      <c r="PCB39" s="119"/>
      <c r="PCC39" s="119"/>
      <c r="PCD39" s="119"/>
      <c r="PCE39" s="119"/>
      <c r="PCF39" s="119"/>
      <c r="PCG39" s="119"/>
      <c r="PCH39" s="119"/>
      <c r="PCI39" s="119"/>
      <c r="PCJ39" s="119"/>
      <c r="PCK39" s="119"/>
      <c r="PCL39" s="119"/>
      <c r="PCM39" s="119"/>
      <c r="PCN39" s="119"/>
      <c r="PCO39" s="119"/>
      <c r="PCP39" s="119"/>
      <c r="PCQ39" s="119"/>
      <c r="PCR39" s="119"/>
      <c r="PCS39" s="119"/>
      <c r="PCT39" s="119"/>
      <c r="PCU39" s="119"/>
      <c r="PCV39" s="119"/>
      <c r="PCW39" s="119"/>
      <c r="PCX39" s="119"/>
      <c r="PCY39" s="119"/>
      <c r="PCZ39" s="119"/>
      <c r="PDA39" s="119"/>
      <c r="PDB39" s="119"/>
      <c r="PDC39" s="119"/>
      <c r="PDD39" s="119"/>
      <c r="PDE39" s="119"/>
      <c r="PDF39" s="119"/>
      <c r="PDG39" s="119"/>
      <c r="PDH39" s="119"/>
      <c r="PDI39" s="119"/>
      <c r="PDJ39" s="119"/>
      <c r="PDK39" s="119"/>
      <c r="PDL39" s="119"/>
      <c r="PDM39" s="119"/>
      <c r="PDN39" s="119"/>
      <c r="PDO39" s="119"/>
      <c r="PDP39" s="119"/>
      <c r="PDQ39" s="119"/>
      <c r="PDR39" s="119"/>
      <c r="PDS39" s="119"/>
      <c r="PDT39" s="119"/>
      <c r="PDU39" s="119"/>
      <c r="PDV39" s="119"/>
      <c r="PDW39" s="119"/>
      <c r="PDX39" s="119"/>
      <c r="PDY39" s="119"/>
      <c r="PDZ39" s="119"/>
      <c r="PEA39" s="119"/>
      <c r="PEB39" s="119"/>
      <c r="PEC39" s="119"/>
      <c r="PED39" s="119"/>
      <c r="PEE39" s="119"/>
      <c r="PEF39" s="119"/>
      <c r="PEG39" s="119"/>
      <c r="PEH39" s="119"/>
      <c r="PEI39" s="119"/>
      <c r="PEJ39" s="119"/>
      <c r="PEK39" s="119"/>
      <c r="PEL39" s="119"/>
      <c r="PEM39" s="119"/>
      <c r="PEN39" s="119"/>
      <c r="PEO39" s="119"/>
      <c r="PEP39" s="119"/>
      <c r="PEQ39" s="119"/>
      <c r="PER39" s="119"/>
      <c r="PES39" s="119"/>
      <c r="PET39" s="119"/>
      <c r="PEU39" s="119"/>
      <c r="PEV39" s="119"/>
      <c r="PEW39" s="119"/>
      <c r="PEX39" s="119"/>
      <c r="PEY39" s="119"/>
      <c r="PEZ39" s="119"/>
      <c r="PFA39" s="119"/>
      <c r="PFB39" s="119"/>
      <c r="PFC39" s="119"/>
      <c r="PFD39" s="119"/>
      <c r="PFE39" s="119"/>
      <c r="PFF39" s="119"/>
      <c r="PFG39" s="119"/>
      <c r="PFH39" s="119"/>
      <c r="PFI39" s="119"/>
      <c r="PFJ39" s="119"/>
      <c r="PFK39" s="119"/>
      <c r="PFL39" s="119"/>
      <c r="PFM39" s="119"/>
      <c r="PFN39" s="119"/>
      <c r="PFO39" s="119"/>
      <c r="PFP39" s="119"/>
      <c r="PFQ39" s="119"/>
      <c r="PFR39" s="119"/>
      <c r="PFS39" s="119"/>
      <c r="PFT39" s="119"/>
      <c r="PFU39" s="119"/>
      <c r="PFV39" s="119"/>
      <c r="PFW39" s="119"/>
      <c r="PFX39" s="119"/>
      <c r="PFY39" s="119"/>
      <c r="PFZ39" s="119"/>
      <c r="PGA39" s="119"/>
      <c r="PGB39" s="119"/>
      <c r="PGC39" s="119"/>
      <c r="PGD39" s="119"/>
      <c r="PGE39" s="119"/>
      <c r="PGF39" s="119"/>
      <c r="PGG39" s="119"/>
      <c r="PGH39" s="119"/>
      <c r="PGI39" s="119"/>
      <c r="PGJ39" s="119"/>
      <c r="PGK39" s="119"/>
      <c r="PGL39" s="119"/>
      <c r="PGM39" s="119"/>
      <c r="PGN39" s="119"/>
      <c r="PGO39" s="119"/>
      <c r="PGP39" s="119"/>
      <c r="PGQ39" s="119"/>
      <c r="PGR39" s="119"/>
      <c r="PGS39" s="119"/>
      <c r="PGT39" s="119"/>
      <c r="PGU39" s="119"/>
      <c r="PGV39" s="119"/>
      <c r="PGW39" s="119"/>
      <c r="PGX39" s="119"/>
      <c r="PGY39" s="119"/>
      <c r="PGZ39" s="119"/>
      <c r="PHA39" s="119"/>
      <c r="PHB39" s="119"/>
      <c r="PHC39" s="119"/>
      <c r="PHD39" s="119"/>
      <c r="PHE39" s="119"/>
      <c r="PHF39" s="119"/>
      <c r="PHG39" s="119"/>
      <c r="PHH39" s="119"/>
      <c r="PHI39" s="119"/>
      <c r="PHJ39" s="119"/>
      <c r="PHK39" s="119"/>
      <c r="PHL39" s="119"/>
      <c r="PHM39" s="119"/>
      <c r="PHN39" s="119"/>
      <c r="PHO39" s="119"/>
      <c r="PHP39" s="119"/>
      <c r="PHQ39" s="119"/>
      <c r="PHR39" s="119"/>
      <c r="PHS39" s="119"/>
      <c r="PHT39" s="119"/>
      <c r="PHU39" s="119"/>
      <c r="PHV39" s="119"/>
      <c r="PHW39" s="119"/>
      <c r="PHX39" s="119"/>
      <c r="PHY39" s="119"/>
      <c r="PHZ39" s="119"/>
      <c r="PIA39" s="119"/>
      <c r="PIB39" s="119"/>
      <c r="PIC39" s="119"/>
      <c r="PID39" s="119"/>
      <c r="PIE39" s="119"/>
      <c r="PIF39" s="119"/>
      <c r="PIG39" s="119"/>
      <c r="PIH39" s="119"/>
      <c r="PII39" s="119"/>
      <c r="PIJ39" s="119"/>
      <c r="PIK39" s="119"/>
      <c r="PIL39" s="119"/>
      <c r="PIM39" s="119"/>
      <c r="PIN39" s="119"/>
      <c r="PIO39" s="119"/>
      <c r="PIP39" s="119"/>
      <c r="PIQ39" s="119"/>
      <c r="PIR39" s="119"/>
      <c r="PIS39" s="119"/>
      <c r="PIT39" s="119"/>
      <c r="PIU39" s="119"/>
      <c r="PIV39" s="119"/>
      <c r="PIW39" s="119"/>
      <c r="PIX39" s="119"/>
      <c r="PIY39" s="119"/>
      <c r="PIZ39" s="119"/>
      <c r="PJA39" s="119"/>
      <c r="PJB39" s="119"/>
      <c r="PJC39" s="119"/>
      <c r="PJD39" s="119"/>
      <c r="PJE39" s="119"/>
      <c r="PJF39" s="119"/>
      <c r="PJG39" s="119"/>
      <c r="PJH39" s="119"/>
      <c r="PJI39" s="119"/>
      <c r="PJJ39" s="119"/>
      <c r="PJK39" s="119"/>
      <c r="PJL39" s="119"/>
      <c r="PJM39" s="119"/>
      <c r="PJN39" s="119"/>
      <c r="PJO39" s="119"/>
      <c r="PJP39" s="119"/>
      <c r="PJQ39" s="119"/>
      <c r="PJR39" s="119"/>
      <c r="PJS39" s="119"/>
      <c r="PJT39" s="119"/>
      <c r="PJU39" s="119"/>
      <c r="PJV39" s="119"/>
      <c r="PJW39" s="119"/>
      <c r="PJX39" s="119"/>
      <c r="PJY39" s="119"/>
      <c r="PJZ39" s="119"/>
      <c r="PKA39" s="119"/>
      <c r="PKB39" s="119"/>
      <c r="PKC39" s="119"/>
      <c r="PKD39" s="119"/>
      <c r="PKE39" s="119"/>
      <c r="PKF39" s="119"/>
      <c r="PKG39" s="119"/>
      <c r="PKH39" s="119"/>
      <c r="PKI39" s="119"/>
      <c r="PKJ39" s="119"/>
      <c r="PKK39" s="119"/>
      <c r="PKL39" s="119"/>
      <c r="PKM39" s="119"/>
      <c r="PKN39" s="119"/>
      <c r="PKO39" s="119"/>
      <c r="PKP39" s="119"/>
      <c r="PKQ39" s="119"/>
      <c r="PKR39" s="119"/>
      <c r="PKS39" s="119"/>
      <c r="PKT39" s="119"/>
      <c r="PKU39" s="119"/>
      <c r="PKV39" s="119"/>
      <c r="PKW39" s="119"/>
      <c r="PKX39" s="119"/>
      <c r="PKY39" s="119"/>
      <c r="PKZ39" s="119"/>
      <c r="PLA39" s="119"/>
      <c r="PLB39" s="119"/>
      <c r="PLC39" s="119"/>
      <c r="PLD39" s="119"/>
      <c r="PLE39" s="119"/>
      <c r="PLF39" s="119"/>
      <c r="PLG39" s="119"/>
      <c r="PLH39" s="119"/>
      <c r="PLI39" s="119"/>
      <c r="PLJ39" s="119"/>
      <c r="PLK39" s="119"/>
      <c r="PLL39" s="119"/>
      <c r="PLM39" s="119"/>
      <c r="PLN39" s="119"/>
      <c r="PLO39" s="119"/>
      <c r="PLP39" s="119"/>
      <c r="PLQ39" s="119"/>
      <c r="PLR39" s="119"/>
      <c r="PLS39" s="119"/>
      <c r="PLT39" s="119"/>
      <c r="PLU39" s="119"/>
      <c r="PLV39" s="119"/>
      <c r="PLW39" s="119"/>
      <c r="PLX39" s="119"/>
      <c r="PLY39" s="119"/>
      <c r="PLZ39" s="119"/>
      <c r="PMA39" s="119"/>
      <c r="PMB39" s="119"/>
      <c r="PMC39" s="119"/>
      <c r="PMD39" s="119"/>
      <c r="PME39" s="119"/>
      <c r="PMF39" s="119"/>
      <c r="PMG39" s="119"/>
      <c r="PMH39" s="119"/>
      <c r="PMI39" s="119"/>
      <c r="PMJ39" s="119"/>
      <c r="PMK39" s="119"/>
      <c r="PML39" s="119"/>
      <c r="PMM39" s="119"/>
      <c r="PMN39" s="119"/>
      <c r="PMO39" s="119"/>
      <c r="PMP39" s="119"/>
      <c r="PMQ39" s="119"/>
      <c r="PMR39" s="119"/>
      <c r="PMS39" s="119"/>
      <c r="PMT39" s="119"/>
      <c r="PMU39" s="119"/>
      <c r="PMV39" s="119"/>
      <c r="PMW39" s="119"/>
      <c r="PMX39" s="119"/>
      <c r="PMY39" s="119"/>
      <c r="PMZ39" s="119"/>
      <c r="PNA39" s="119"/>
      <c r="PNB39" s="119"/>
      <c r="PNC39" s="119"/>
      <c r="PND39" s="119"/>
      <c r="PNE39" s="119"/>
      <c r="PNF39" s="119"/>
      <c r="PNG39" s="119"/>
      <c r="PNH39" s="119"/>
      <c r="PNI39" s="119"/>
      <c r="PNJ39" s="119"/>
      <c r="PNK39" s="119"/>
      <c r="PNL39" s="119"/>
      <c r="PNM39" s="119"/>
      <c r="PNN39" s="119"/>
      <c r="PNO39" s="119"/>
      <c r="PNP39" s="119"/>
      <c r="PNQ39" s="119"/>
      <c r="PNR39" s="119"/>
      <c r="PNS39" s="119"/>
      <c r="PNT39" s="119"/>
      <c r="PNU39" s="119"/>
      <c r="PNV39" s="119"/>
      <c r="PNW39" s="119"/>
      <c r="PNX39" s="119"/>
      <c r="PNY39" s="119"/>
      <c r="PNZ39" s="119"/>
      <c r="POA39" s="119"/>
      <c r="POB39" s="119"/>
      <c r="POC39" s="119"/>
      <c r="POD39" s="119"/>
      <c r="POE39" s="119"/>
      <c r="POF39" s="119"/>
      <c r="POG39" s="119"/>
      <c r="POH39" s="119"/>
      <c r="POI39" s="119"/>
      <c r="POJ39" s="119"/>
      <c r="POK39" s="119"/>
      <c r="POL39" s="119"/>
      <c r="POM39" s="119"/>
      <c r="PON39" s="119"/>
      <c r="POO39" s="119"/>
      <c r="POP39" s="119"/>
      <c r="POQ39" s="119"/>
      <c r="POR39" s="119"/>
      <c r="POS39" s="119"/>
      <c r="POT39" s="119"/>
      <c r="POU39" s="119"/>
      <c r="POV39" s="119"/>
      <c r="POW39" s="119"/>
      <c r="POX39" s="119"/>
      <c r="POY39" s="119"/>
      <c r="POZ39" s="119"/>
      <c r="PPA39" s="119"/>
      <c r="PPB39" s="119"/>
      <c r="PPC39" s="119"/>
      <c r="PPD39" s="119"/>
      <c r="PPE39" s="119"/>
      <c r="PPF39" s="119"/>
      <c r="PPG39" s="119"/>
      <c r="PPH39" s="119"/>
      <c r="PPI39" s="119"/>
      <c r="PPJ39" s="119"/>
      <c r="PPK39" s="119"/>
      <c r="PPL39" s="119"/>
      <c r="PPM39" s="119"/>
      <c r="PPN39" s="119"/>
      <c r="PPO39" s="119"/>
      <c r="PPP39" s="119"/>
      <c r="PPQ39" s="119"/>
      <c r="PPR39" s="119"/>
      <c r="PPS39" s="119"/>
      <c r="PPT39" s="119"/>
      <c r="PPU39" s="119"/>
      <c r="PPV39" s="119"/>
      <c r="PPW39" s="119"/>
      <c r="PPX39" s="119"/>
      <c r="PPY39" s="119"/>
      <c r="PPZ39" s="119"/>
      <c r="PQA39" s="119"/>
      <c r="PQB39" s="119"/>
      <c r="PQC39" s="119"/>
      <c r="PQD39" s="119"/>
      <c r="PQE39" s="119"/>
      <c r="PQF39" s="119"/>
      <c r="PQG39" s="119"/>
      <c r="PQH39" s="119"/>
      <c r="PQI39" s="119"/>
      <c r="PQJ39" s="119"/>
      <c r="PQK39" s="119"/>
      <c r="PQL39" s="119"/>
      <c r="PQM39" s="119"/>
      <c r="PQN39" s="119"/>
      <c r="PQO39" s="119"/>
      <c r="PQP39" s="119"/>
      <c r="PQQ39" s="119"/>
      <c r="PQR39" s="119"/>
      <c r="PQS39" s="119"/>
      <c r="PQT39" s="119"/>
      <c r="PQU39" s="119"/>
      <c r="PQV39" s="119"/>
      <c r="PQW39" s="119"/>
      <c r="PQX39" s="119"/>
      <c r="PQY39" s="119"/>
      <c r="PQZ39" s="119"/>
      <c r="PRA39" s="119"/>
      <c r="PRB39" s="119"/>
      <c r="PRC39" s="119"/>
      <c r="PRD39" s="119"/>
      <c r="PRE39" s="119"/>
      <c r="PRF39" s="119"/>
      <c r="PRG39" s="119"/>
      <c r="PRH39" s="119"/>
      <c r="PRI39" s="119"/>
      <c r="PRJ39" s="119"/>
      <c r="PRK39" s="119"/>
      <c r="PRL39" s="119"/>
      <c r="PRM39" s="119"/>
      <c r="PRN39" s="119"/>
      <c r="PRO39" s="119"/>
      <c r="PRP39" s="119"/>
      <c r="PRQ39" s="119"/>
      <c r="PRR39" s="119"/>
      <c r="PRS39" s="119"/>
      <c r="PRT39" s="119"/>
      <c r="PRU39" s="119"/>
      <c r="PRV39" s="119"/>
      <c r="PRW39" s="119"/>
      <c r="PRX39" s="119"/>
      <c r="PRY39" s="119"/>
      <c r="PRZ39" s="119"/>
      <c r="PSA39" s="119"/>
      <c r="PSB39" s="119"/>
      <c r="PSC39" s="119"/>
      <c r="PSD39" s="119"/>
      <c r="PSE39" s="119"/>
      <c r="PSF39" s="119"/>
      <c r="PSG39" s="119"/>
      <c r="PSH39" s="119"/>
      <c r="PSI39" s="119"/>
      <c r="PSJ39" s="119"/>
      <c r="PSK39" s="119"/>
      <c r="PSL39" s="119"/>
      <c r="PSM39" s="119"/>
      <c r="PSN39" s="119"/>
      <c r="PSO39" s="119"/>
      <c r="PSP39" s="119"/>
      <c r="PSQ39" s="119"/>
      <c r="PSR39" s="119"/>
      <c r="PSS39" s="119"/>
      <c r="PST39" s="119"/>
      <c r="PSU39" s="119"/>
      <c r="PSV39" s="119"/>
      <c r="PSW39" s="119"/>
      <c r="PSX39" s="119"/>
      <c r="PSY39" s="119"/>
      <c r="PSZ39" s="119"/>
      <c r="PTA39" s="119"/>
      <c r="PTB39" s="119"/>
      <c r="PTC39" s="119"/>
      <c r="PTD39" s="119"/>
      <c r="PTE39" s="119"/>
      <c r="PTF39" s="119"/>
      <c r="PTG39" s="119"/>
      <c r="PTH39" s="119"/>
      <c r="PTI39" s="119"/>
      <c r="PTJ39" s="119"/>
      <c r="PTK39" s="119"/>
      <c r="PTL39" s="119"/>
      <c r="PTM39" s="119"/>
      <c r="PTN39" s="119"/>
      <c r="PTO39" s="119"/>
      <c r="PTP39" s="119"/>
      <c r="PTQ39" s="119"/>
      <c r="PTR39" s="119"/>
      <c r="PTS39" s="119"/>
      <c r="PTT39" s="119"/>
      <c r="PTU39" s="119"/>
      <c r="PTV39" s="119"/>
      <c r="PTW39" s="119"/>
      <c r="PTX39" s="119"/>
      <c r="PTY39" s="119"/>
      <c r="PTZ39" s="119"/>
      <c r="PUA39" s="119"/>
      <c r="PUB39" s="119"/>
      <c r="PUC39" s="119"/>
      <c r="PUD39" s="119"/>
      <c r="PUE39" s="119"/>
      <c r="PUF39" s="119"/>
      <c r="PUG39" s="119"/>
      <c r="PUH39" s="119"/>
      <c r="PUI39" s="119"/>
      <c r="PUJ39" s="119"/>
      <c r="PUK39" s="119"/>
      <c r="PUL39" s="119"/>
      <c r="PUM39" s="119"/>
      <c r="PUN39" s="119"/>
      <c r="PUO39" s="119"/>
      <c r="PUP39" s="119"/>
      <c r="PUQ39" s="119"/>
      <c r="PUR39" s="119"/>
      <c r="PUS39" s="119"/>
      <c r="PUT39" s="119"/>
      <c r="PUU39" s="119"/>
      <c r="PUV39" s="119"/>
      <c r="PUW39" s="119"/>
      <c r="PUX39" s="119"/>
      <c r="PUY39" s="119"/>
      <c r="PUZ39" s="119"/>
      <c r="PVA39" s="119"/>
      <c r="PVB39" s="119"/>
      <c r="PVC39" s="119"/>
      <c r="PVD39" s="119"/>
      <c r="PVE39" s="119"/>
      <c r="PVF39" s="119"/>
      <c r="PVG39" s="119"/>
      <c r="PVH39" s="119"/>
      <c r="PVI39" s="119"/>
      <c r="PVJ39" s="119"/>
      <c r="PVK39" s="119"/>
      <c r="PVL39" s="119"/>
      <c r="PVM39" s="119"/>
      <c r="PVN39" s="119"/>
      <c r="PVO39" s="119"/>
      <c r="PVP39" s="119"/>
      <c r="PVQ39" s="119"/>
      <c r="PVR39" s="119"/>
      <c r="PVS39" s="119"/>
      <c r="PVT39" s="119"/>
      <c r="PVU39" s="119"/>
      <c r="PVV39" s="119"/>
      <c r="PVW39" s="119"/>
      <c r="PVX39" s="119"/>
      <c r="PVY39" s="119"/>
      <c r="PVZ39" s="119"/>
      <c r="PWA39" s="119"/>
      <c r="PWB39" s="119"/>
      <c r="PWC39" s="119"/>
      <c r="PWD39" s="119"/>
      <c r="PWE39" s="119"/>
      <c r="PWF39" s="119"/>
      <c r="PWG39" s="119"/>
      <c r="PWH39" s="119"/>
      <c r="PWI39" s="119"/>
      <c r="PWJ39" s="119"/>
      <c r="PWK39" s="119"/>
      <c r="PWL39" s="119"/>
      <c r="PWM39" s="119"/>
      <c r="PWN39" s="119"/>
      <c r="PWO39" s="119"/>
      <c r="PWP39" s="119"/>
      <c r="PWQ39" s="119"/>
      <c r="PWR39" s="119"/>
      <c r="PWS39" s="119"/>
      <c r="PWT39" s="119"/>
      <c r="PWU39" s="119"/>
      <c r="PWV39" s="119"/>
      <c r="PWW39" s="119"/>
      <c r="PWX39" s="119"/>
      <c r="PWY39" s="119"/>
      <c r="PWZ39" s="119"/>
      <c r="PXA39" s="119"/>
      <c r="PXB39" s="119"/>
      <c r="PXC39" s="119"/>
      <c r="PXD39" s="119"/>
      <c r="PXE39" s="119"/>
      <c r="PXF39" s="119"/>
      <c r="PXG39" s="119"/>
      <c r="PXH39" s="119"/>
      <c r="PXI39" s="119"/>
      <c r="PXJ39" s="119"/>
      <c r="PXK39" s="119"/>
      <c r="PXL39" s="119"/>
      <c r="PXM39" s="119"/>
      <c r="PXN39" s="119"/>
      <c r="PXO39" s="119"/>
      <c r="PXP39" s="119"/>
      <c r="PXQ39" s="119"/>
      <c r="PXR39" s="119"/>
      <c r="PXS39" s="119"/>
      <c r="PXT39" s="119"/>
      <c r="PXU39" s="119"/>
      <c r="PXV39" s="119"/>
      <c r="PXW39" s="119"/>
      <c r="PXX39" s="119"/>
      <c r="PXY39" s="119"/>
      <c r="PXZ39" s="119"/>
      <c r="PYA39" s="119"/>
      <c r="PYB39" s="119"/>
      <c r="PYC39" s="119"/>
      <c r="PYD39" s="119"/>
      <c r="PYE39" s="119"/>
      <c r="PYF39" s="119"/>
      <c r="PYG39" s="119"/>
      <c r="PYH39" s="119"/>
      <c r="PYI39" s="119"/>
      <c r="PYJ39" s="119"/>
      <c r="PYK39" s="119"/>
      <c r="PYL39" s="119"/>
      <c r="PYM39" s="119"/>
      <c r="PYN39" s="119"/>
      <c r="PYO39" s="119"/>
      <c r="PYP39" s="119"/>
      <c r="PYQ39" s="119"/>
      <c r="PYR39" s="119"/>
      <c r="PYS39" s="119"/>
      <c r="PYT39" s="119"/>
      <c r="PYU39" s="119"/>
      <c r="PYV39" s="119"/>
      <c r="PYW39" s="119"/>
      <c r="PYX39" s="119"/>
      <c r="PYY39" s="119"/>
      <c r="PYZ39" s="119"/>
      <c r="PZA39" s="119"/>
      <c r="PZB39" s="119"/>
      <c r="PZC39" s="119"/>
      <c r="PZD39" s="119"/>
      <c r="PZE39" s="119"/>
      <c r="PZF39" s="119"/>
      <c r="PZG39" s="119"/>
      <c r="PZH39" s="119"/>
      <c r="PZI39" s="119"/>
      <c r="PZJ39" s="119"/>
      <c r="PZK39" s="119"/>
      <c r="PZL39" s="119"/>
      <c r="PZM39" s="119"/>
      <c r="PZN39" s="119"/>
      <c r="PZO39" s="119"/>
      <c r="PZP39" s="119"/>
      <c r="PZQ39" s="119"/>
      <c r="PZR39" s="119"/>
      <c r="PZS39" s="119"/>
      <c r="PZT39" s="119"/>
      <c r="PZU39" s="119"/>
      <c r="PZV39" s="119"/>
      <c r="PZW39" s="119"/>
      <c r="PZX39" s="119"/>
      <c r="PZY39" s="119"/>
      <c r="PZZ39" s="119"/>
      <c r="QAA39" s="119"/>
      <c r="QAB39" s="119"/>
      <c r="QAC39" s="119"/>
      <c r="QAD39" s="119"/>
      <c r="QAE39" s="119"/>
      <c r="QAF39" s="119"/>
      <c r="QAG39" s="119"/>
      <c r="QAH39" s="119"/>
      <c r="QAI39" s="119"/>
      <c r="QAJ39" s="119"/>
      <c r="QAK39" s="119"/>
      <c r="QAL39" s="119"/>
      <c r="QAM39" s="119"/>
      <c r="QAN39" s="119"/>
      <c r="QAO39" s="119"/>
      <c r="QAP39" s="119"/>
      <c r="QAQ39" s="119"/>
      <c r="QAR39" s="119"/>
      <c r="QAS39" s="119"/>
      <c r="QAT39" s="119"/>
      <c r="QAU39" s="119"/>
      <c r="QAV39" s="119"/>
      <c r="QAW39" s="119"/>
      <c r="QAX39" s="119"/>
      <c r="QAY39" s="119"/>
      <c r="QAZ39" s="119"/>
      <c r="QBA39" s="119"/>
      <c r="QBB39" s="119"/>
      <c r="QBC39" s="119"/>
      <c r="QBD39" s="119"/>
      <c r="QBE39" s="119"/>
      <c r="QBF39" s="119"/>
      <c r="QBG39" s="119"/>
      <c r="QBH39" s="119"/>
      <c r="QBI39" s="119"/>
      <c r="QBJ39" s="119"/>
      <c r="QBK39" s="119"/>
      <c r="QBL39" s="119"/>
      <c r="QBM39" s="119"/>
      <c r="QBN39" s="119"/>
      <c r="QBO39" s="119"/>
      <c r="QBP39" s="119"/>
      <c r="QBQ39" s="119"/>
      <c r="QBR39" s="119"/>
      <c r="QBS39" s="119"/>
      <c r="QBT39" s="119"/>
      <c r="QBU39" s="119"/>
      <c r="QBV39" s="119"/>
      <c r="QBW39" s="119"/>
      <c r="QBX39" s="119"/>
      <c r="QBY39" s="119"/>
      <c r="QBZ39" s="119"/>
      <c r="QCA39" s="119"/>
      <c r="QCB39" s="119"/>
      <c r="QCC39" s="119"/>
      <c r="QCD39" s="119"/>
      <c r="QCE39" s="119"/>
      <c r="QCF39" s="119"/>
      <c r="QCG39" s="119"/>
      <c r="QCH39" s="119"/>
      <c r="QCI39" s="119"/>
      <c r="QCJ39" s="119"/>
      <c r="QCK39" s="119"/>
      <c r="QCL39" s="119"/>
      <c r="QCM39" s="119"/>
      <c r="QCN39" s="119"/>
      <c r="QCO39" s="119"/>
      <c r="QCP39" s="119"/>
      <c r="QCQ39" s="119"/>
      <c r="QCR39" s="119"/>
      <c r="QCS39" s="119"/>
      <c r="QCT39" s="119"/>
      <c r="QCU39" s="119"/>
      <c r="QCV39" s="119"/>
      <c r="QCW39" s="119"/>
      <c r="QCX39" s="119"/>
      <c r="QCY39" s="119"/>
      <c r="QCZ39" s="119"/>
      <c r="QDA39" s="119"/>
      <c r="QDB39" s="119"/>
      <c r="QDC39" s="119"/>
      <c r="QDD39" s="119"/>
      <c r="QDE39" s="119"/>
      <c r="QDF39" s="119"/>
      <c r="QDG39" s="119"/>
      <c r="QDH39" s="119"/>
      <c r="QDI39" s="119"/>
      <c r="QDJ39" s="119"/>
      <c r="QDK39" s="119"/>
      <c r="QDL39" s="119"/>
      <c r="QDM39" s="119"/>
      <c r="QDN39" s="119"/>
      <c r="QDO39" s="119"/>
      <c r="QDP39" s="119"/>
      <c r="QDQ39" s="119"/>
      <c r="QDR39" s="119"/>
      <c r="QDS39" s="119"/>
      <c r="QDT39" s="119"/>
      <c r="QDU39" s="119"/>
      <c r="QDV39" s="119"/>
      <c r="QDW39" s="119"/>
      <c r="QDX39" s="119"/>
      <c r="QDY39" s="119"/>
      <c r="QDZ39" s="119"/>
      <c r="QEA39" s="119"/>
      <c r="QEB39" s="119"/>
      <c r="QEC39" s="119"/>
      <c r="QED39" s="119"/>
      <c r="QEE39" s="119"/>
      <c r="QEF39" s="119"/>
      <c r="QEG39" s="119"/>
      <c r="QEH39" s="119"/>
      <c r="QEI39" s="119"/>
      <c r="QEJ39" s="119"/>
      <c r="QEK39" s="119"/>
      <c r="QEL39" s="119"/>
      <c r="QEM39" s="119"/>
      <c r="QEN39" s="119"/>
      <c r="QEO39" s="119"/>
      <c r="QEP39" s="119"/>
      <c r="QEQ39" s="119"/>
      <c r="QER39" s="119"/>
      <c r="QES39" s="119"/>
      <c r="QET39" s="119"/>
      <c r="QEU39" s="119"/>
      <c r="QEV39" s="119"/>
      <c r="QEW39" s="119"/>
      <c r="QEX39" s="119"/>
      <c r="QEY39" s="119"/>
      <c r="QEZ39" s="119"/>
      <c r="QFA39" s="119"/>
      <c r="QFB39" s="119"/>
      <c r="QFC39" s="119"/>
      <c r="QFD39" s="119"/>
      <c r="QFE39" s="119"/>
      <c r="QFF39" s="119"/>
      <c r="QFG39" s="119"/>
      <c r="QFH39" s="119"/>
      <c r="QFI39" s="119"/>
      <c r="QFJ39" s="119"/>
      <c r="QFK39" s="119"/>
      <c r="QFL39" s="119"/>
      <c r="QFM39" s="119"/>
      <c r="QFN39" s="119"/>
      <c r="QFO39" s="119"/>
      <c r="QFP39" s="119"/>
      <c r="QFQ39" s="119"/>
      <c r="QFR39" s="119"/>
      <c r="QFS39" s="119"/>
      <c r="QFT39" s="119"/>
      <c r="QFU39" s="119"/>
      <c r="QFV39" s="119"/>
      <c r="QFW39" s="119"/>
      <c r="QFX39" s="119"/>
      <c r="QFY39" s="119"/>
      <c r="QFZ39" s="119"/>
      <c r="QGA39" s="119"/>
      <c r="QGB39" s="119"/>
      <c r="QGC39" s="119"/>
      <c r="QGD39" s="119"/>
      <c r="QGE39" s="119"/>
      <c r="QGF39" s="119"/>
      <c r="QGG39" s="119"/>
      <c r="QGH39" s="119"/>
      <c r="QGI39" s="119"/>
      <c r="QGJ39" s="119"/>
      <c r="QGK39" s="119"/>
      <c r="QGL39" s="119"/>
      <c r="QGM39" s="119"/>
      <c r="QGN39" s="119"/>
      <c r="QGO39" s="119"/>
      <c r="QGP39" s="119"/>
      <c r="QGQ39" s="119"/>
      <c r="QGR39" s="119"/>
      <c r="QGS39" s="119"/>
      <c r="QGT39" s="119"/>
      <c r="QGU39" s="119"/>
      <c r="QGV39" s="119"/>
      <c r="QGW39" s="119"/>
      <c r="QGX39" s="119"/>
      <c r="QGY39" s="119"/>
      <c r="QGZ39" s="119"/>
      <c r="QHA39" s="119"/>
      <c r="QHB39" s="119"/>
      <c r="QHC39" s="119"/>
      <c r="QHD39" s="119"/>
      <c r="QHE39" s="119"/>
      <c r="QHF39" s="119"/>
      <c r="QHG39" s="119"/>
      <c r="QHH39" s="119"/>
      <c r="QHI39" s="119"/>
      <c r="QHJ39" s="119"/>
      <c r="QHK39" s="119"/>
      <c r="QHL39" s="119"/>
      <c r="QHM39" s="119"/>
      <c r="QHN39" s="119"/>
      <c r="QHO39" s="119"/>
      <c r="QHP39" s="119"/>
      <c r="QHQ39" s="119"/>
      <c r="QHR39" s="119"/>
      <c r="QHS39" s="119"/>
      <c r="QHT39" s="119"/>
      <c r="QHU39" s="119"/>
      <c r="QHV39" s="119"/>
      <c r="QHW39" s="119"/>
      <c r="QHX39" s="119"/>
      <c r="QHY39" s="119"/>
      <c r="QHZ39" s="119"/>
      <c r="QIA39" s="119"/>
      <c r="QIB39" s="119"/>
      <c r="QIC39" s="119"/>
      <c r="QID39" s="119"/>
      <c r="QIE39" s="119"/>
      <c r="QIF39" s="119"/>
      <c r="QIG39" s="119"/>
      <c r="QIH39" s="119"/>
      <c r="QII39" s="119"/>
      <c r="QIJ39" s="119"/>
      <c r="QIK39" s="119"/>
      <c r="QIL39" s="119"/>
      <c r="QIM39" s="119"/>
      <c r="QIN39" s="119"/>
      <c r="QIO39" s="119"/>
      <c r="QIP39" s="119"/>
      <c r="QIQ39" s="119"/>
      <c r="QIR39" s="119"/>
      <c r="QIS39" s="119"/>
      <c r="QIT39" s="119"/>
      <c r="QIU39" s="119"/>
      <c r="QIV39" s="119"/>
      <c r="QIW39" s="119"/>
      <c r="QIX39" s="119"/>
      <c r="QIY39" s="119"/>
      <c r="QIZ39" s="119"/>
      <c r="QJA39" s="119"/>
      <c r="QJB39" s="119"/>
      <c r="QJC39" s="119"/>
      <c r="QJD39" s="119"/>
      <c r="QJE39" s="119"/>
      <c r="QJF39" s="119"/>
      <c r="QJG39" s="119"/>
      <c r="QJH39" s="119"/>
      <c r="QJI39" s="119"/>
      <c r="QJJ39" s="119"/>
      <c r="QJK39" s="119"/>
      <c r="QJL39" s="119"/>
      <c r="QJM39" s="119"/>
      <c r="QJN39" s="119"/>
      <c r="QJO39" s="119"/>
      <c r="QJP39" s="119"/>
      <c r="QJQ39" s="119"/>
      <c r="QJR39" s="119"/>
      <c r="QJS39" s="119"/>
      <c r="QJT39" s="119"/>
      <c r="QJU39" s="119"/>
      <c r="QJV39" s="119"/>
      <c r="QJW39" s="119"/>
      <c r="QJX39" s="119"/>
      <c r="QJY39" s="119"/>
      <c r="QJZ39" s="119"/>
      <c r="QKA39" s="119"/>
      <c r="QKB39" s="119"/>
      <c r="QKC39" s="119"/>
      <c r="QKD39" s="119"/>
      <c r="QKE39" s="119"/>
      <c r="QKF39" s="119"/>
      <c r="QKG39" s="119"/>
      <c r="QKH39" s="119"/>
      <c r="QKI39" s="119"/>
      <c r="QKJ39" s="119"/>
      <c r="QKK39" s="119"/>
      <c r="QKL39" s="119"/>
      <c r="QKM39" s="119"/>
      <c r="QKN39" s="119"/>
      <c r="QKO39" s="119"/>
      <c r="QKP39" s="119"/>
      <c r="QKQ39" s="119"/>
      <c r="QKR39" s="119"/>
      <c r="QKS39" s="119"/>
      <c r="QKT39" s="119"/>
      <c r="QKU39" s="119"/>
      <c r="QKV39" s="119"/>
      <c r="QKW39" s="119"/>
      <c r="QKX39" s="119"/>
      <c r="QKY39" s="119"/>
      <c r="QKZ39" s="119"/>
      <c r="QLA39" s="119"/>
      <c r="QLB39" s="119"/>
      <c r="QLC39" s="119"/>
      <c r="QLD39" s="119"/>
      <c r="QLE39" s="119"/>
      <c r="QLF39" s="119"/>
      <c r="QLG39" s="119"/>
      <c r="QLH39" s="119"/>
      <c r="QLI39" s="119"/>
      <c r="QLJ39" s="119"/>
      <c r="QLK39" s="119"/>
      <c r="QLL39" s="119"/>
      <c r="QLM39" s="119"/>
      <c r="QLN39" s="119"/>
      <c r="QLO39" s="119"/>
      <c r="QLP39" s="119"/>
      <c r="QLQ39" s="119"/>
      <c r="QLR39" s="119"/>
      <c r="QLS39" s="119"/>
      <c r="QLT39" s="119"/>
      <c r="QLU39" s="119"/>
      <c r="QLV39" s="119"/>
      <c r="QLW39" s="119"/>
      <c r="QLX39" s="119"/>
      <c r="QLY39" s="119"/>
      <c r="QLZ39" s="119"/>
      <c r="QMA39" s="119"/>
      <c r="QMB39" s="119"/>
      <c r="QMC39" s="119"/>
      <c r="QMD39" s="119"/>
      <c r="QME39" s="119"/>
      <c r="QMF39" s="119"/>
      <c r="QMG39" s="119"/>
      <c r="QMH39" s="119"/>
      <c r="QMI39" s="119"/>
      <c r="QMJ39" s="119"/>
      <c r="QMK39" s="119"/>
      <c r="QML39" s="119"/>
      <c r="QMM39" s="119"/>
      <c r="QMN39" s="119"/>
      <c r="QMO39" s="119"/>
      <c r="QMP39" s="119"/>
      <c r="QMQ39" s="119"/>
      <c r="QMR39" s="119"/>
      <c r="QMS39" s="119"/>
      <c r="QMT39" s="119"/>
      <c r="QMU39" s="119"/>
      <c r="QMV39" s="119"/>
      <c r="QMW39" s="119"/>
      <c r="QMX39" s="119"/>
      <c r="QMY39" s="119"/>
      <c r="QMZ39" s="119"/>
      <c r="QNA39" s="119"/>
      <c r="QNB39" s="119"/>
      <c r="QNC39" s="119"/>
      <c r="QND39" s="119"/>
      <c r="QNE39" s="119"/>
      <c r="QNF39" s="119"/>
      <c r="QNG39" s="119"/>
      <c r="QNH39" s="119"/>
      <c r="QNI39" s="119"/>
      <c r="QNJ39" s="119"/>
      <c r="QNK39" s="119"/>
      <c r="QNL39" s="119"/>
      <c r="QNM39" s="119"/>
      <c r="QNN39" s="119"/>
      <c r="QNO39" s="119"/>
      <c r="QNP39" s="119"/>
      <c r="QNQ39" s="119"/>
      <c r="QNR39" s="119"/>
      <c r="QNS39" s="119"/>
      <c r="QNT39" s="119"/>
      <c r="QNU39" s="119"/>
      <c r="QNV39" s="119"/>
      <c r="QNW39" s="119"/>
      <c r="QNX39" s="119"/>
      <c r="QNY39" s="119"/>
      <c r="QNZ39" s="119"/>
      <c r="QOA39" s="119"/>
      <c r="QOB39" s="119"/>
      <c r="QOC39" s="119"/>
      <c r="QOD39" s="119"/>
      <c r="QOE39" s="119"/>
      <c r="QOF39" s="119"/>
      <c r="QOG39" s="119"/>
      <c r="QOH39" s="119"/>
      <c r="QOI39" s="119"/>
      <c r="QOJ39" s="119"/>
      <c r="QOK39" s="119"/>
      <c r="QOL39" s="119"/>
      <c r="QOM39" s="119"/>
      <c r="QON39" s="119"/>
      <c r="QOO39" s="119"/>
      <c r="QOP39" s="119"/>
      <c r="QOQ39" s="119"/>
      <c r="QOR39" s="119"/>
      <c r="QOS39" s="119"/>
      <c r="QOT39" s="119"/>
      <c r="QOU39" s="119"/>
      <c r="QOV39" s="119"/>
      <c r="QOW39" s="119"/>
      <c r="QOX39" s="119"/>
      <c r="QOY39" s="119"/>
      <c r="QOZ39" s="119"/>
      <c r="QPA39" s="119"/>
      <c r="QPB39" s="119"/>
      <c r="QPC39" s="119"/>
      <c r="QPD39" s="119"/>
      <c r="QPE39" s="119"/>
      <c r="QPF39" s="119"/>
      <c r="QPG39" s="119"/>
      <c r="QPH39" s="119"/>
      <c r="QPI39" s="119"/>
      <c r="QPJ39" s="119"/>
      <c r="QPK39" s="119"/>
      <c r="QPL39" s="119"/>
      <c r="QPM39" s="119"/>
      <c r="QPN39" s="119"/>
      <c r="QPO39" s="119"/>
      <c r="QPP39" s="119"/>
      <c r="QPQ39" s="119"/>
      <c r="QPR39" s="119"/>
      <c r="QPS39" s="119"/>
      <c r="QPT39" s="119"/>
      <c r="QPU39" s="119"/>
      <c r="QPV39" s="119"/>
      <c r="QPW39" s="119"/>
      <c r="QPX39" s="119"/>
      <c r="QPY39" s="119"/>
      <c r="QPZ39" s="119"/>
      <c r="QQA39" s="119"/>
      <c r="QQB39" s="119"/>
      <c r="QQC39" s="119"/>
      <c r="QQD39" s="119"/>
      <c r="QQE39" s="119"/>
      <c r="QQF39" s="119"/>
      <c r="QQG39" s="119"/>
      <c r="QQH39" s="119"/>
      <c r="QQI39" s="119"/>
      <c r="QQJ39" s="119"/>
      <c r="QQK39" s="119"/>
      <c r="QQL39" s="119"/>
      <c r="QQM39" s="119"/>
      <c r="QQN39" s="119"/>
      <c r="QQO39" s="119"/>
      <c r="QQP39" s="119"/>
      <c r="QQQ39" s="119"/>
      <c r="QQR39" s="119"/>
      <c r="QQS39" s="119"/>
      <c r="QQT39" s="119"/>
      <c r="QQU39" s="119"/>
      <c r="QQV39" s="119"/>
      <c r="QQW39" s="119"/>
      <c r="QQX39" s="119"/>
      <c r="QQY39" s="119"/>
      <c r="QQZ39" s="119"/>
      <c r="QRA39" s="119"/>
      <c r="QRB39" s="119"/>
      <c r="QRC39" s="119"/>
      <c r="QRD39" s="119"/>
      <c r="QRE39" s="119"/>
      <c r="QRF39" s="119"/>
      <c r="QRG39" s="119"/>
      <c r="QRH39" s="119"/>
      <c r="QRI39" s="119"/>
      <c r="QRJ39" s="119"/>
      <c r="QRK39" s="119"/>
      <c r="QRL39" s="119"/>
      <c r="QRM39" s="119"/>
      <c r="QRN39" s="119"/>
      <c r="QRO39" s="119"/>
      <c r="QRP39" s="119"/>
      <c r="QRQ39" s="119"/>
      <c r="QRR39" s="119"/>
      <c r="QRS39" s="119"/>
      <c r="QRT39" s="119"/>
      <c r="QRU39" s="119"/>
      <c r="QRV39" s="119"/>
      <c r="QRW39" s="119"/>
      <c r="QRX39" s="119"/>
      <c r="QRY39" s="119"/>
      <c r="QRZ39" s="119"/>
      <c r="QSA39" s="119"/>
      <c r="QSB39" s="119"/>
      <c r="QSC39" s="119"/>
      <c r="QSD39" s="119"/>
      <c r="QSE39" s="119"/>
      <c r="QSF39" s="119"/>
      <c r="QSG39" s="119"/>
      <c r="QSH39" s="119"/>
      <c r="QSI39" s="119"/>
      <c r="QSJ39" s="119"/>
      <c r="QSK39" s="119"/>
      <c r="QSL39" s="119"/>
      <c r="QSM39" s="119"/>
      <c r="QSN39" s="119"/>
      <c r="QSO39" s="119"/>
      <c r="QSP39" s="119"/>
      <c r="QSQ39" s="119"/>
      <c r="QSR39" s="119"/>
      <c r="QSS39" s="119"/>
      <c r="QST39" s="119"/>
      <c r="QSU39" s="119"/>
      <c r="QSV39" s="119"/>
      <c r="QSW39" s="119"/>
      <c r="QSX39" s="119"/>
      <c r="QSY39" s="119"/>
      <c r="QSZ39" s="119"/>
      <c r="QTA39" s="119"/>
      <c r="QTB39" s="119"/>
      <c r="QTC39" s="119"/>
      <c r="QTD39" s="119"/>
      <c r="QTE39" s="119"/>
      <c r="QTF39" s="119"/>
      <c r="QTG39" s="119"/>
      <c r="QTH39" s="119"/>
      <c r="QTI39" s="119"/>
      <c r="QTJ39" s="119"/>
      <c r="QTK39" s="119"/>
      <c r="QTL39" s="119"/>
      <c r="QTM39" s="119"/>
      <c r="QTN39" s="119"/>
      <c r="QTO39" s="119"/>
      <c r="QTP39" s="119"/>
      <c r="QTQ39" s="119"/>
      <c r="QTR39" s="119"/>
      <c r="QTS39" s="119"/>
      <c r="QTT39" s="119"/>
      <c r="QTU39" s="119"/>
      <c r="QTV39" s="119"/>
      <c r="QTW39" s="119"/>
      <c r="QTX39" s="119"/>
      <c r="QTY39" s="119"/>
      <c r="QTZ39" s="119"/>
      <c r="QUA39" s="119"/>
      <c r="QUB39" s="119"/>
      <c r="QUC39" s="119"/>
      <c r="QUD39" s="119"/>
      <c r="QUE39" s="119"/>
      <c r="QUF39" s="119"/>
      <c r="QUG39" s="119"/>
      <c r="QUH39" s="119"/>
      <c r="QUI39" s="119"/>
      <c r="QUJ39" s="119"/>
      <c r="QUK39" s="119"/>
      <c r="QUL39" s="119"/>
      <c r="QUM39" s="119"/>
      <c r="QUN39" s="119"/>
      <c r="QUO39" s="119"/>
      <c r="QUP39" s="119"/>
      <c r="QUQ39" s="119"/>
      <c r="QUR39" s="119"/>
      <c r="QUS39" s="119"/>
      <c r="QUT39" s="119"/>
      <c r="QUU39" s="119"/>
      <c r="QUV39" s="119"/>
      <c r="QUW39" s="119"/>
      <c r="QUX39" s="119"/>
      <c r="QUY39" s="119"/>
      <c r="QUZ39" s="119"/>
      <c r="QVA39" s="119"/>
      <c r="QVB39" s="119"/>
      <c r="QVC39" s="119"/>
      <c r="QVD39" s="119"/>
      <c r="QVE39" s="119"/>
      <c r="QVF39" s="119"/>
      <c r="QVG39" s="119"/>
      <c r="QVH39" s="119"/>
      <c r="QVI39" s="119"/>
      <c r="QVJ39" s="119"/>
      <c r="QVK39" s="119"/>
      <c r="QVL39" s="119"/>
      <c r="QVM39" s="119"/>
      <c r="QVN39" s="119"/>
      <c r="QVO39" s="119"/>
      <c r="QVP39" s="119"/>
      <c r="QVQ39" s="119"/>
      <c r="QVR39" s="119"/>
      <c r="QVS39" s="119"/>
      <c r="QVT39" s="119"/>
      <c r="QVU39" s="119"/>
      <c r="QVV39" s="119"/>
      <c r="QVW39" s="119"/>
      <c r="QVX39" s="119"/>
      <c r="QVY39" s="119"/>
      <c r="QVZ39" s="119"/>
      <c r="QWA39" s="119"/>
      <c r="QWB39" s="119"/>
      <c r="QWC39" s="119"/>
      <c r="QWD39" s="119"/>
      <c r="QWE39" s="119"/>
      <c r="QWF39" s="119"/>
      <c r="QWG39" s="119"/>
      <c r="QWH39" s="119"/>
      <c r="QWI39" s="119"/>
      <c r="QWJ39" s="119"/>
      <c r="QWK39" s="119"/>
      <c r="QWL39" s="119"/>
      <c r="QWM39" s="119"/>
      <c r="QWN39" s="119"/>
      <c r="QWO39" s="119"/>
      <c r="QWP39" s="119"/>
      <c r="QWQ39" s="119"/>
      <c r="QWR39" s="119"/>
      <c r="QWS39" s="119"/>
      <c r="QWT39" s="119"/>
      <c r="QWU39" s="119"/>
      <c r="QWV39" s="119"/>
      <c r="QWW39" s="119"/>
      <c r="QWX39" s="119"/>
      <c r="QWY39" s="119"/>
      <c r="QWZ39" s="119"/>
      <c r="QXA39" s="119"/>
      <c r="QXB39" s="119"/>
      <c r="QXC39" s="119"/>
      <c r="QXD39" s="119"/>
      <c r="QXE39" s="119"/>
      <c r="QXF39" s="119"/>
      <c r="QXG39" s="119"/>
      <c r="QXH39" s="119"/>
      <c r="QXI39" s="119"/>
      <c r="QXJ39" s="119"/>
      <c r="QXK39" s="119"/>
      <c r="QXL39" s="119"/>
      <c r="QXM39" s="119"/>
      <c r="QXN39" s="119"/>
      <c r="QXO39" s="119"/>
      <c r="QXP39" s="119"/>
      <c r="QXQ39" s="119"/>
      <c r="QXR39" s="119"/>
      <c r="QXS39" s="119"/>
      <c r="QXT39" s="119"/>
      <c r="QXU39" s="119"/>
      <c r="QXV39" s="119"/>
      <c r="QXW39" s="119"/>
      <c r="QXX39" s="119"/>
      <c r="QXY39" s="119"/>
      <c r="QXZ39" s="119"/>
      <c r="QYA39" s="119"/>
      <c r="QYB39" s="119"/>
      <c r="QYC39" s="119"/>
      <c r="QYD39" s="119"/>
      <c r="QYE39" s="119"/>
      <c r="QYF39" s="119"/>
      <c r="QYG39" s="119"/>
      <c r="QYH39" s="119"/>
      <c r="QYI39" s="119"/>
      <c r="QYJ39" s="119"/>
      <c r="QYK39" s="119"/>
      <c r="QYL39" s="119"/>
      <c r="QYM39" s="119"/>
      <c r="QYN39" s="119"/>
      <c r="QYO39" s="119"/>
      <c r="QYP39" s="119"/>
      <c r="QYQ39" s="119"/>
      <c r="QYR39" s="119"/>
      <c r="QYS39" s="119"/>
      <c r="QYT39" s="119"/>
      <c r="QYU39" s="119"/>
      <c r="QYV39" s="119"/>
      <c r="QYW39" s="119"/>
      <c r="QYX39" s="119"/>
      <c r="QYY39" s="119"/>
      <c r="QYZ39" s="119"/>
      <c r="QZA39" s="119"/>
      <c r="QZB39" s="119"/>
      <c r="QZC39" s="119"/>
      <c r="QZD39" s="119"/>
      <c r="QZE39" s="119"/>
      <c r="QZF39" s="119"/>
      <c r="QZG39" s="119"/>
      <c r="QZH39" s="119"/>
      <c r="QZI39" s="119"/>
      <c r="QZJ39" s="119"/>
      <c r="QZK39" s="119"/>
      <c r="QZL39" s="119"/>
      <c r="QZM39" s="119"/>
      <c r="QZN39" s="119"/>
      <c r="QZO39" s="119"/>
      <c r="QZP39" s="119"/>
      <c r="QZQ39" s="119"/>
      <c r="QZR39" s="119"/>
      <c r="QZS39" s="119"/>
      <c r="QZT39" s="119"/>
      <c r="QZU39" s="119"/>
      <c r="QZV39" s="119"/>
      <c r="QZW39" s="119"/>
      <c r="QZX39" s="119"/>
      <c r="QZY39" s="119"/>
      <c r="QZZ39" s="119"/>
      <c r="RAA39" s="119"/>
      <c r="RAB39" s="119"/>
      <c r="RAC39" s="119"/>
      <c r="RAD39" s="119"/>
      <c r="RAE39" s="119"/>
      <c r="RAF39" s="119"/>
      <c r="RAG39" s="119"/>
      <c r="RAH39" s="119"/>
      <c r="RAI39" s="119"/>
      <c r="RAJ39" s="119"/>
      <c r="RAK39" s="119"/>
      <c r="RAL39" s="119"/>
      <c r="RAM39" s="119"/>
      <c r="RAN39" s="119"/>
      <c r="RAO39" s="119"/>
      <c r="RAP39" s="119"/>
      <c r="RAQ39" s="119"/>
      <c r="RAR39" s="119"/>
      <c r="RAS39" s="119"/>
      <c r="RAT39" s="119"/>
      <c r="RAU39" s="119"/>
      <c r="RAV39" s="119"/>
      <c r="RAW39" s="119"/>
      <c r="RAX39" s="119"/>
      <c r="RAY39" s="119"/>
      <c r="RAZ39" s="119"/>
      <c r="RBA39" s="119"/>
      <c r="RBB39" s="119"/>
      <c r="RBC39" s="119"/>
      <c r="RBD39" s="119"/>
      <c r="RBE39" s="119"/>
      <c r="RBF39" s="119"/>
      <c r="RBG39" s="119"/>
      <c r="RBH39" s="119"/>
      <c r="RBI39" s="119"/>
      <c r="RBJ39" s="119"/>
      <c r="RBK39" s="119"/>
      <c r="RBL39" s="119"/>
      <c r="RBM39" s="119"/>
      <c r="RBN39" s="119"/>
      <c r="RBO39" s="119"/>
      <c r="RBP39" s="119"/>
      <c r="RBQ39" s="119"/>
      <c r="RBR39" s="119"/>
      <c r="RBS39" s="119"/>
      <c r="RBT39" s="119"/>
      <c r="RBU39" s="119"/>
      <c r="RBV39" s="119"/>
      <c r="RBW39" s="119"/>
      <c r="RBX39" s="119"/>
      <c r="RBY39" s="119"/>
      <c r="RBZ39" s="119"/>
      <c r="RCA39" s="119"/>
      <c r="RCB39" s="119"/>
      <c r="RCC39" s="119"/>
      <c r="RCD39" s="119"/>
      <c r="RCE39" s="119"/>
      <c r="RCF39" s="119"/>
      <c r="RCG39" s="119"/>
      <c r="RCH39" s="119"/>
      <c r="RCI39" s="119"/>
      <c r="RCJ39" s="119"/>
      <c r="RCK39" s="119"/>
      <c r="RCL39" s="119"/>
      <c r="RCM39" s="119"/>
      <c r="RCN39" s="119"/>
      <c r="RCO39" s="119"/>
      <c r="RCP39" s="119"/>
      <c r="RCQ39" s="119"/>
      <c r="RCR39" s="119"/>
      <c r="RCS39" s="119"/>
      <c r="RCT39" s="119"/>
      <c r="RCU39" s="119"/>
      <c r="RCV39" s="119"/>
      <c r="RCW39" s="119"/>
      <c r="RCX39" s="119"/>
      <c r="RCY39" s="119"/>
      <c r="RCZ39" s="119"/>
      <c r="RDA39" s="119"/>
      <c r="RDB39" s="119"/>
      <c r="RDC39" s="119"/>
      <c r="RDD39" s="119"/>
      <c r="RDE39" s="119"/>
      <c r="RDF39" s="119"/>
      <c r="RDG39" s="119"/>
      <c r="RDH39" s="119"/>
      <c r="RDI39" s="119"/>
      <c r="RDJ39" s="119"/>
      <c r="RDK39" s="119"/>
      <c r="RDL39" s="119"/>
      <c r="RDM39" s="119"/>
      <c r="RDN39" s="119"/>
      <c r="RDO39" s="119"/>
      <c r="RDP39" s="119"/>
      <c r="RDQ39" s="119"/>
      <c r="RDR39" s="119"/>
      <c r="RDS39" s="119"/>
      <c r="RDT39" s="119"/>
      <c r="RDU39" s="119"/>
      <c r="RDV39" s="119"/>
      <c r="RDW39" s="119"/>
      <c r="RDX39" s="119"/>
      <c r="RDY39" s="119"/>
      <c r="RDZ39" s="119"/>
      <c r="REA39" s="119"/>
      <c r="REB39" s="119"/>
      <c r="REC39" s="119"/>
      <c r="RED39" s="119"/>
      <c r="REE39" s="119"/>
      <c r="REF39" s="119"/>
      <c r="REG39" s="119"/>
      <c r="REH39" s="119"/>
      <c r="REI39" s="119"/>
      <c r="REJ39" s="119"/>
      <c r="REK39" s="119"/>
      <c r="REL39" s="119"/>
      <c r="REM39" s="119"/>
      <c r="REN39" s="119"/>
      <c r="REO39" s="119"/>
      <c r="REP39" s="119"/>
      <c r="REQ39" s="119"/>
      <c r="RER39" s="119"/>
      <c r="RES39" s="119"/>
      <c r="RET39" s="119"/>
      <c r="REU39" s="119"/>
      <c r="REV39" s="119"/>
      <c r="REW39" s="119"/>
      <c r="REX39" s="119"/>
      <c r="REY39" s="119"/>
      <c r="REZ39" s="119"/>
      <c r="RFA39" s="119"/>
      <c r="RFB39" s="119"/>
      <c r="RFC39" s="119"/>
      <c r="RFD39" s="119"/>
      <c r="RFE39" s="119"/>
      <c r="RFF39" s="119"/>
      <c r="RFG39" s="119"/>
      <c r="RFH39" s="119"/>
      <c r="RFI39" s="119"/>
      <c r="RFJ39" s="119"/>
      <c r="RFK39" s="119"/>
      <c r="RFL39" s="119"/>
      <c r="RFM39" s="119"/>
      <c r="RFN39" s="119"/>
      <c r="RFO39" s="119"/>
      <c r="RFP39" s="119"/>
      <c r="RFQ39" s="119"/>
      <c r="RFR39" s="119"/>
      <c r="RFS39" s="119"/>
      <c r="RFT39" s="119"/>
      <c r="RFU39" s="119"/>
      <c r="RFV39" s="119"/>
      <c r="RFW39" s="119"/>
      <c r="RFX39" s="119"/>
      <c r="RFY39" s="119"/>
      <c r="RFZ39" s="119"/>
      <c r="RGA39" s="119"/>
      <c r="RGB39" s="119"/>
      <c r="RGC39" s="119"/>
      <c r="RGD39" s="119"/>
      <c r="RGE39" s="119"/>
      <c r="RGF39" s="119"/>
      <c r="RGG39" s="119"/>
      <c r="RGH39" s="119"/>
      <c r="RGI39" s="119"/>
      <c r="RGJ39" s="119"/>
      <c r="RGK39" s="119"/>
      <c r="RGL39" s="119"/>
      <c r="RGM39" s="119"/>
      <c r="RGN39" s="119"/>
      <c r="RGO39" s="119"/>
      <c r="RGP39" s="119"/>
      <c r="RGQ39" s="119"/>
      <c r="RGR39" s="119"/>
      <c r="RGS39" s="119"/>
      <c r="RGT39" s="119"/>
      <c r="RGU39" s="119"/>
      <c r="RGV39" s="119"/>
      <c r="RGW39" s="119"/>
      <c r="RGX39" s="119"/>
      <c r="RGY39" s="119"/>
      <c r="RGZ39" s="119"/>
      <c r="RHA39" s="119"/>
      <c r="RHB39" s="119"/>
      <c r="RHC39" s="119"/>
      <c r="RHD39" s="119"/>
      <c r="RHE39" s="119"/>
      <c r="RHF39" s="119"/>
      <c r="RHG39" s="119"/>
      <c r="RHH39" s="119"/>
      <c r="RHI39" s="119"/>
      <c r="RHJ39" s="119"/>
      <c r="RHK39" s="119"/>
      <c r="RHL39" s="119"/>
      <c r="RHM39" s="119"/>
      <c r="RHN39" s="119"/>
      <c r="RHO39" s="119"/>
      <c r="RHP39" s="119"/>
      <c r="RHQ39" s="119"/>
      <c r="RHR39" s="119"/>
      <c r="RHS39" s="119"/>
      <c r="RHT39" s="119"/>
      <c r="RHU39" s="119"/>
      <c r="RHV39" s="119"/>
      <c r="RHW39" s="119"/>
      <c r="RHX39" s="119"/>
      <c r="RHY39" s="119"/>
      <c r="RHZ39" s="119"/>
      <c r="RIA39" s="119"/>
      <c r="RIB39" s="119"/>
      <c r="RIC39" s="119"/>
      <c r="RID39" s="119"/>
      <c r="RIE39" s="119"/>
      <c r="RIF39" s="119"/>
      <c r="RIG39" s="119"/>
      <c r="RIH39" s="119"/>
      <c r="RII39" s="119"/>
      <c r="RIJ39" s="119"/>
      <c r="RIK39" s="119"/>
      <c r="RIL39" s="119"/>
      <c r="RIM39" s="119"/>
      <c r="RIN39" s="119"/>
      <c r="RIO39" s="119"/>
      <c r="RIP39" s="119"/>
      <c r="RIQ39" s="119"/>
      <c r="RIR39" s="119"/>
      <c r="RIS39" s="119"/>
      <c r="RIT39" s="119"/>
      <c r="RIU39" s="119"/>
      <c r="RIV39" s="119"/>
      <c r="RIW39" s="119"/>
      <c r="RIX39" s="119"/>
      <c r="RIY39" s="119"/>
      <c r="RIZ39" s="119"/>
      <c r="RJA39" s="119"/>
      <c r="RJB39" s="119"/>
      <c r="RJC39" s="119"/>
      <c r="RJD39" s="119"/>
      <c r="RJE39" s="119"/>
      <c r="RJF39" s="119"/>
      <c r="RJG39" s="119"/>
      <c r="RJH39" s="119"/>
      <c r="RJI39" s="119"/>
      <c r="RJJ39" s="119"/>
      <c r="RJK39" s="119"/>
      <c r="RJL39" s="119"/>
      <c r="RJM39" s="119"/>
      <c r="RJN39" s="119"/>
      <c r="RJO39" s="119"/>
      <c r="RJP39" s="119"/>
      <c r="RJQ39" s="119"/>
      <c r="RJR39" s="119"/>
      <c r="RJS39" s="119"/>
      <c r="RJT39" s="119"/>
      <c r="RJU39" s="119"/>
      <c r="RJV39" s="119"/>
      <c r="RJW39" s="119"/>
      <c r="RJX39" s="119"/>
      <c r="RJY39" s="119"/>
      <c r="RJZ39" s="119"/>
      <c r="RKA39" s="119"/>
      <c r="RKB39" s="119"/>
      <c r="RKC39" s="119"/>
      <c r="RKD39" s="119"/>
      <c r="RKE39" s="119"/>
      <c r="RKF39" s="119"/>
      <c r="RKG39" s="119"/>
      <c r="RKH39" s="119"/>
      <c r="RKI39" s="119"/>
      <c r="RKJ39" s="119"/>
      <c r="RKK39" s="119"/>
      <c r="RKL39" s="119"/>
      <c r="RKM39" s="119"/>
      <c r="RKN39" s="119"/>
      <c r="RKO39" s="119"/>
      <c r="RKP39" s="119"/>
      <c r="RKQ39" s="119"/>
      <c r="RKR39" s="119"/>
      <c r="RKS39" s="119"/>
      <c r="RKT39" s="119"/>
      <c r="RKU39" s="119"/>
      <c r="RKV39" s="119"/>
      <c r="RKW39" s="119"/>
      <c r="RKX39" s="119"/>
      <c r="RKY39" s="119"/>
      <c r="RKZ39" s="119"/>
      <c r="RLA39" s="119"/>
      <c r="RLB39" s="119"/>
      <c r="RLC39" s="119"/>
      <c r="RLD39" s="119"/>
      <c r="RLE39" s="119"/>
      <c r="RLF39" s="119"/>
      <c r="RLG39" s="119"/>
      <c r="RLH39" s="119"/>
      <c r="RLI39" s="119"/>
      <c r="RLJ39" s="119"/>
      <c r="RLK39" s="119"/>
      <c r="RLL39" s="119"/>
      <c r="RLM39" s="119"/>
      <c r="RLN39" s="119"/>
      <c r="RLO39" s="119"/>
      <c r="RLP39" s="119"/>
      <c r="RLQ39" s="119"/>
      <c r="RLR39" s="119"/>
      <c r="RLS39" s="119"/>
      <c r="RLT39" s="119"/>
      <c r="RLU39" s="119"/>
      <c r="RLV39" s="119"/>
      <c r="RLW39" s="119"/>
      <c r="RLX39" s="119"/>
      <c r="RLY39" s="119"/>
      <c r="RLZ39" s="119"/>
      <c r="RMA39" s="119"/>
      <c r="RMB39" s="119"/>
      <c r="RMC39" s="119"/>
      <c r="RMD39" s="119"/>
      <c r="RME39" s="119"/>
      <c r="RMF39" s="119"/>
      <c r="RMG39" s="119"/>
      <c r="RMH39" s="119"/>
      <c r="RMI39" s="119"/>
      <c r="RMJ39" s="119"/>
      <c r="RMK39" s="119"/>
      <c r="RML39" s="119"/>
      <c r="RMM39" s="119"/>
      <c r="RMN39" s="119"/>
      <c r="RMO39" s="119"/>
      <c r="RMP39" s="119"/>
      <c r="RMQ39" s="119"/>
      <c r="RMR39" s="119"/>
      <c r="RMS39" s="119"/>
      <c r="RMT39" s="119"/>
      <c r="RMU39" s="119"/>
      <c r="RMV39" s="119"/>
      <c r="RMW39" s="119"/>
      <c r="RMX39" s="119"/>
      <c r="RMY39" s="119"/>
      <c r="RMZ39" s="119"/>
      <c r="RNA39" s="119"/>
      <c r="RNB39" s="119"/>
      <c r="RNC39" s="119"/>
      <c r="RND39" s="119"/>
      <c r="RNE39" s="119"/>
      <c r="RNF39" s="119"/>
      <c r="RNG39" s="119"/>
      <c r="RNH39" s="119"/>
      <c r="RNI39" s="119"/>
      <c r="RNJ39" s="119"/>
      <c r="RNK39" s="119"/>
      <c r="RNL39" s="119"/>
      <c r="RNM39" s="119"/>
      <c r="RNN39" s="119"/>
      <c r="RNO39" s="119"/>
      <c r="RNP39" s="119"/>
      <c r="RNQ39" s="119"/>
      <c r="RNR39" s="119"/>
      <c r="RNS39" s="119"/>
      <c r="RNT39" s="119"/>
      <c r="RNU39" s="119"/>
      <c r="RNV39" s="119"/>
      <c r="RNW39" s="119"/>
      <c r="RNX39" s="119"/>
      <c r="RNY39" s="119"/>
      <c r="RNZ39" s="119"/>
      <c r="ROA39" s="119"/>
      <c r="ROB39" s="119"/>
      <c r="ROC39" s="119"/>
      <c r="ROD39" s="119"/>
      <c r="ROE39" s="119"/>
      <c r="ROF39" s="119"/>
      <c r="ROG39" s="119"/>
      <c r="ROH39" s="119"/>
      <c r="ROI39" s="119"/>
      <c r="ROJ39" s="119"/>
      <c r="ROK39" s="119"/>
      <c r="ROL39" s="119"/>
      <c r="ROM39" s="119"/>
      <c r="RON39" s="119"/>
      <c r="ROO39" s="119"/>
      <c r="ROP39" s="119"/>
      <c r="ROQ39" s="119"/>
      <c r="ROR39" s="119"/>
      <c r="ROS39" s="119"/>
      <c r="ROT39" s="119"/>
      <c r="ROU39" s="119"/>
      <c r="ROV39" s="119"/>
      <c r="ROW39" s="119"/>
      <c r="ROX39" s="119"/>
      <c r="ROY39" s="119"/>
      <c r="ROZ39" s="119"/>
      <c r="RPA39" s="119"/>
      <c r="RPB39" s="119"/>
      <c r="RPC39" s="119"/>
      <c r="RPD39" s="119"/>
      <c r="RPE39" s="119"/>
      <c r="RPF39" s="119"/>
      <c r="RPG39" s="119"/>
      <c r="RPH39" s="119"/>
      <c r="RPI39" s="119"/>
      <c r="RPJ39" s="119"/>
      <c r="RPK39" s="119"/>
      <c r="RPL39" s="119"/>
      <c r="RPM39" s="119"/>
      <c r="RPN39" s="119"/>
      <c r="RPO39" s="119"/>
      <c r="RPP39" s="119"/>
      <c r="RPQ39" s="119"/>
      <c r="RPR39" s="119"/>
      <c r="RPS39" s="119"/>
      <c r="RPT39" s="119"/>
      <c r="RPU39" s="119"/>
      <c r="RPV39" s="119"/>
      <c r="RPW39" s="119"/>
      <c r="RPX39" s="119"/>
      <c r="RPY39" s="119"/>
      <c r="RPZ39" s="119"/>
      <c r="RQA39" s="119"/>
      <c r="RQB39" s="119"/>
      <c r="RQC39" s="119"/>
      <c r="RQD39" s="119"/>
      <c r="RQE39" s="119"/>
      <c r="RQF39" s="119"/>
      <c r="RQG39" s="119"/>
      <c r="RQH39" s="119"/>
      <c r="RQI39" s="119"/>
      <c r="RQJ39" s="119"/>
      <c r="RQK39" s="119"/>
      <c r="RQL39" s="119"/>
      <c r="RQM39" s="119"/>
      <c r="RQN39" s="119"/>
      <c r="RQO39" s="119"/>
      <c r="RQP39" s="119"/>
      <c r="RQQ39" s="119"/>
      <c r="RQR39" s="119"/>
      <c r="RQS39" s="119"/>
      <c r="RQT39" s="119"/>
      <c r="RQU39" s="119"/>
      <c r="RQV39" s="119"/>
      <c r="RQW39" s="119"/>
      <c r="RQX39" s="119"/>
      <c r="RQY39" s="119"/>
      <c r="RQZ39" s="119"/>
      <c r="RRA39" s="119"/>
      <c r="RRB39" s="119"/>
      <c r="RRC39" s="119"/>
      <c r="RRD39" s="119"/>
      <c r="RRE39" s="119"/>
      <c r="RRF39" s="119"/>
      <c r="RRG39" s="119"/>
      <c r="RRH39" s="119"/>
      <c r="RRI39" s="119"/>
      <c r="RRJ39" s="119"/>
      <c r="RRK39" s="119"/>
      <c r="RRL39" s="119"/>
      <c r="RRM39" s="119"/>
      <c r="RRN39" s="119"/>
      <c r="RRO39" s="119"/>
      <c r="RRP39" s="119"/>
      <c r="RRQ39" s="119"/>
      <c r="RRR39" s="119"/>
      <c r="RRS39" s="119"/>
      <c r="RRT39" s="119"/>
      <c r="RRU39" s="119"/>
      <c r="RRV39" s="119"/>
      <c r="RRW39" s="119"/>
      <c r="RRX39" s="119"/>
      <c r="RRY39" s="119"/>
      <c r="RRZ39" s="119"/>
      <c r="RSA39" s="119"/>
      <c r="RSB39" s="119"/>
      <c r="RSC39" s="119"/>
      <c r="RSD39" s="119"/>
      <c r="RSE39" s="119"/>
      <c r="RSF39" s="119"/>
      <c r="RSG39" s="119"/>
      <c r="RSH39" s="119"/>
      <c r="RSI39" s="119"/>
      <c r="RSJ39" s="119"/>
      <c r="RSK39" s="119"/>
      <c r="RSL39" s="119"/>
      <c r="RSM39" s="119"/>
      <c r="RSN39" s="119"/>
      <c r="RSO39" s="119"/>
      <c r="RSP39" s="119"/>
      <c r="RSQ39" s="119"/>
      <c r="RSR39" s="119"/>
      <c r="RSS39" s="119"/>
      <c r="RST39" s="119"/>
      <c r="RSU39" s="119"/>
      <c r="RSV39" s="119"/>
      <c r="RSW39" s="119"/>
      <c r="RSX39" s="119"/>
      <c r="RSY39" s="119"/>
      <c r="RSZ39" s="119"/>
      <c r="RTA39" s="119"/>
      <c r="RTB39" s="119"/>
      <c r="RTC39" s="119"/>
      <c r="RTD39" s="119"/>
      <c r="RTE39" s="119"/>
      <c r="RTF39" s="119"/>
      <c r="RTG39" s="119"/>
      <c r="RTH39" s="119"/>
      <c r="RTI39" s="119"/>
      <c r="RTJ39" s="119"/>
      <c r="RTK39" s="119"/>
      <c r="RTL39" s="119"/>
      <c r="RTM39" s="119"/>
      <c r="RTN39" s="119"/>
      <c r="RTO39" s="119"/>
      <c r="RTP39" s="119"/>
      <c r="RTQ39" s="119"/>
      <c r="RTR39" s="119"/>
      <c r="RTS39" s="119"/>
      <c r="RTT39" s="119"/>
      <c r="RTU39" s="119"/>
      <c r="RTV39" s="119"/>
      <c r="RTW39" s="119"/>
      <c r="RTX39" s="119"/>
      <c r="RTY39" s="119"/>
      <c r="RTZ39" s="119"/>
      <c r="RUA39" s="119"/>
      <c r="RUB39" s="119"/>
      <c r="RUC39" s="119"/>
      <c r="RUD39" s="119"/>
      <c r="RUE39" s="119"/>
      <c r="RUF39" s="119"/>
      <c r="RUG39" s="119"/>
      <c r="RUH39" s="119"/>
      <c r="RUI39" s="119"/>
      <c r="RUJ39" s="119"/>
      <c r="RUK39" s="119"/>
      <c r="RUL39" s="119"/>
      <c r="RUM39" s="119"/>
      <c r="RUN39" s="119"/>
      <c r="RUO39" s="119"/>
      <c r="RUP39" s="119"/>
      <c r="RUQ39" s="119"/>
      <c r="RUR39" s="119"/>
      <c r="RUS39" s="119"/>
      <c r="RUT39" s="119"/>
      <c r="RUU39" s="119"/>
      <c r="RUV39" s="119"/>
      <c r="RUW39" s="119"/>
      <c r="RUX39" s="119"/>
      <c r="RUY39" s="119"/>
      <c r="RUZ39" s="119"/>
      <c r="RVA39" s="119"/>
      <c r="RVB39" s="119"/>
      <c r="RVC39" s="119"/>
      <c r="RVD39" s="119"/>
      <c r="RVE39" s="119"/>
      <c r="RVF39" s="119"/>
      <c r="RVG39" s="119"/>
      <c r="RVH39" s="119"/>
      <c r="RVI39" s="119"/>
      <c r="RVJ39" s="119"/>
      <c r="RVK39" s="119"/>
      <c r="RVL39" s="119"/>
      <c r="RVM39" s="119"/>
      <c r="RVN39" s="119"/>
      <c r="RVO39" s="119"/>
      <c r="RVP39" s="119"/>
      <c r="RVQ39" s="119"/>
      <c r="RVR39" s="119"/>
      <c r="RVS39" s="119"/>
      <c r="RVT39" s="119"/>
      <c r="RVU39" s="119"/>
      <c r="RVV39" s="119"/>
      <c r="RVW39" s="119"/>
      <c r="RVX39" s="119"/>
      <c r="RVY39" s="119"/>
      <c r="RVZ39" s="119"/>
      <c r="RWA39" s="119"/>
      <c r="RWB39" s="119"/>
      <c r="RWC39" s="119"/>
      <c r="RWD39" s="119"/>
      <c r="RWE39" s="119"/>
      <c r="RWF39" s="119"/>
      <c r="RWG39" s="119"/>
      <c r="RWH39" s="119"/>
      <c r="RWI39" s="119"/>
      <c r="RWJ39" s="119"/>
      <c r="RWK39" s="119"/>
      <c r="RWL39" s="119"/>
      <c r="RWM39" s="119"/>
      <c r="RWN39" s="119"/>
      <c r="RWO39" s="119"/>
      <c r="RWP39" s="119"/>
      <c r="RWQ39" s="119"/>
      <c r="RWR39" s="119"/>
      <c r="RWS39" s="119"/>
      <c r="RWT39" s="119"/>
      <c r="RWU39" s="119"/>
      <c r="RWV39" s="119"/>
      <c r="RWW39" s="119"/>
      <c r="RWX39" s="119"/>
      <c r="RWY39" s="119"/>
      <c r="RWZ39" s="119"/>
      <c r="RXA39" s="119"/>
      <c r="RXB39" s="119"/>
      <c r="RXC39" s="119"/>
      <c r="RXD39" s="119"/>
      <c r="RXE39" s="119"/>
      <c r="RXF39" s="119"/>
      <c r="RXG39" s="119"/>
      <c r="RXH39" s="119"/>
      <c r="RXI39" s="119"/>
      <c r="RXJ39" s="119"/>
      <c r="RXK39" s="119"/>
      <c r="RXL39" s="119"/>
      <c r="RXM39" s="119"/>
      <c r="RXN39" s="119"/>
      <c r="RXO39" s="119"/>
      <c r="RXP39" s="119"/>
      <c r="RXQ39" s="119"/>
      <c r="RXR39" s="119"/>
      <c r="RXS39" s="119"/>
      <c r="RXT39" s="119"/>
      <c r="RXU39" s="119"/>
      <c r="RXV39" s="119"/>
      <c r="RXW39" s="119"/>
      <c r="RXX39" s="119"/>
      <c r="RXY39" s="119"/>
      <c r="RXZ39" s="119"/>
      <c r="RYA39" s="119"/>
      <c r="RYB39" s="119"/>
      <c r="RYC39" s="119"/>
      <c r="RYD39" s="119"/>
      <c r="RYE39" s="119"/>
      <c r="RYF39" s="119"/>
      <c r="RYG39" s="119"/>
      <c r="RYH39" s="119"/>
      <c r="RYI39" s="119"/>
      <c r="RYJ39" s="119"/>
      <c r="RYK39" s="119"/>
      <c r="RYL39" s="119"/>
      <c r="RYM39" s="119"/>
      <c r="RYN39" s="119"/>
      <c r="RYO39" s="119"/>
      <c r="RYP39" s="119"/>
      <c r="RYQ39" s="119"/>
      <c r="RYR39" s="119"/>
      <c r="RYS39" s="119"/>
      <c r="RYT39" s="119"/>
      <c r="RYU39" s="119"/>
      <c r="RYV39" s="119"/>
      <c r="RYW39" s="119"/>
      <c r="RYX39" s="119"/>
      <c r="RYY39" s="119"/>
      <c r="RYZ39" s="119"/>
      <c r="RZA39" s="119"/>
      <c r="RZB39" s="119"/>
      <c r="RZC39" s="119"/>
      <c r="RZD39" s="119"/>
      <c r="RZE39" s="119"/>
      <c r="RZF39" s="119"/>
      <c r="RZG39" s="119"/>
      <c r="RZH39" s="119"/>
      <c r="RZI39" s="119"/>
      <c r="RZJ39" s="119"/>
      <c r="RZK39" s="119"/>
      <c r="RZL39" s="119"/>
      <c r="RZM39" s="119"/>
      <c r="RZN39" s="119"/>
      <c r="RZO39" s="119"/>
      <c r="RZP39" s="119"/>
      <c r="RZQ39" s="119"/>
      <c r="RZR39" s="119"/>
      <c r="RZS39" s="119"/>
      <c r="RZT39" s="119"/>
      <c r="RZU39" s="119"/>
      <c r="RZV39" s="119"/>
      <c r="RZW39" s="119"/>
      <c r="RZX39" s="119"/>
      <c r="RZY39" s="119"/>
      <c r="RZZ39" s="119"/>
      <c r="SAA39" s="119"/>
      <c r="SAB39" s="119"/>
      <c r="SAC39" s="119"/>
      <c r="SAD39" s="119"/>
      <c r="SAE39" s="119"/>
      <c r="SAF39" s="119"/>
      <c r="SAG39" s="119"/>
      <c r="SAH39" s="119"/>
      <c r="SAI39" s="119"/>
      <c r="SAJ39" s="119"/>
      <c r="SAK39" s="119"/>
      <c r="SAL39" s="119"/>
      <c r="SAM39" s="119"/>
      <c r="SAN39" s="119"/>
      <c r="SAO39" s="119"/>
      <c r="SAP39" s="119"/>
      <c r="SAQ39" s="119"/>
      <c r="SAR39" s="119"/>
      <c r="SAS39" s="119"/>
      <c r="SAT39" s="119"/>
      <c r="SAU39" s="119"/>
      <c r="SAV39" s="119"/>
      <c r="SAW39" s="119"/>
      <c r="SAX39" s="119"/>
      <c r="SAY39" s="119"/>
      <c r="SAZ39" s="119"/>
      <c r="SBA39" s="119"/>
      <c r="SBB39" s="119"/>
      <c r="SBC39" s="119"/>
      <c r="SBD39" s="119"/>
      <c r="SBE39" s="119"/>
      <c r="SBF39" s="119"/>
      <c r="SBG39" s="119"/>
      <c r="SBH39" s="119"/>
      <c r="SBI39" s="119"/>
      <c r="SBJ39" s="119"/>
      <c r="SBK39" s="119"/>
      <c r="SBL39" s="119"/>
      <c r="SBM39" s="119"/>
      <c r="SBN39" s="119"/>
      <c r="SBO39" s="119"/>
      <c r="SBP39" s="119"/>
      <c r="SBQ39" s="119"/>
      <c r="SBR39" s="119"/>
      <c r="SBS39" s="119"/>
      <c r="SBT39" s="119"/>
      <c r="SBU39" s="119"/>
      <c r="SBV39" s="119"/>
      <c r="SBW39" s="119"/>
      <c r="SBX39" s="119"/>
      <c r="SBY39" s="119"/>
      <c r="SBZ39" s="119"/>
      <c r="SCA39" s="119"/>
      <c r="SCB39" s="119"/>
      <c r="SCC39" s="119"/>
      <c r="SCD39" s="119"/>
      <c r="SCE39" s="119"/>
      <c r="SCF39" s="119"/>
      <c r="SCG39" s="119"/>
      <c r="SCH39" s="119"/>
      <c r="SCI39" s="119"/>
      <c r="SCJ39" s="119"/>
      <c r="SCK39" s="119"/>
      <c r="SCL39" s="119"/>
      <c r="SCM39" s="119"/>
      <c r="SCN39" s="119"/>
      <c r="SCO39" s="119"/>
      <c r="SCP39" s="119"/>
      <c r="SCQ39" s="119"/>
      <c r="SCR39" s="119"/>
      <c r="SCS39" s="119"/>
      <c r="SCT39" s="119"/>
      <c r="SCU39" s="119"/>
      <c r="SCV39" s="119"/>
      <c r="SCW39" s="119"/>
      <c r="SCX39" s="119"/>
      <c r="SCY39" s="119"/>
      <c r="SCZ39" s="119"/>
      <c r="SDA39" s="119"/>
      <c r="SDB39" s="119"/>
      <c r="SDC39" s="119"/>
      <c r="SDD39" s="119"/>
      <c r="SDE39" s="119"/>
      <c r="SDF39" s="119"/>
      <c r="SDG39" s="119"/>
      <c r="SDH39" s="119"/>
      <c r="SDI39" s="119"/>
      <c r="SDJ39" s="119"/>
      <c r="SDK39" s="119"/>
      <c r="SDL39" s="119"/>
      <c r="SDM39" s="119"/>
      <c r="SDN39" s="119"/>
      <c r="SDO39" s="119"/>
      <c r="SDP39" s="119"/>
      <c r="SDQ39" s="119"/>
      <c r="SDR39" s="119"/>
      <c r="SDS39" s="119"/>
      <c r="SDT39" s="119"/>
      <c r="SDU39" s="119"/>
      <c r="SDV39" s="119"/>
      <c r="SDW39" s="119"/>
      <c r="SDX39" s="119"/>
      <c r="SDY39" s="119"/>
      <c r="SDZ39" s="119"/>
      <c r="SEA39" s="119"/>
      <c r="SEB39" s="119"/>
      <c r="SEC39" s="119"/>
      <c r="SED39" s="119"/>
      <c r="SEE39" s="119"/>
      <c r="SEF39" s="119"/>
      <c r="SEG39" s="119"/>
      <c r="SEH39" s="119"/>
      <c r="SEI39" s="119"/>
      <c r="SEJ39" s="119"/>
      <c r="SEK39" s="119"/>
      <c r="SEL39" s="119"/>
      <c r="SEM39" s="119"/>
      <c r="SEN39" s="119"/>
      <c r="SEO39" s="119"/>
      <c r="SEP39" s="119"/>
      <c r="SEQ39" s="119"/>
      <c r="SER39" s="119"/>
      <c r="SES39" s="119"/>
      <c r="SET39" s="119"/>
      <c r="SEU39" s="119"/>
      <c r="SEV39" s="119"/>
      <c r="SEW39" s="119"/>
      <c r="SEX39" s="119"/>
      <c r="SEY39" s="119"/>
      <c r="SEZ39" s="119"/>
      <c r="SFA39" s="119"/>
      <c r="SFB39" s="119"/>
      <c r="SFC39" s="119"/>
      <c r="SFD39" s="119"/>
      <c r="SFE39" s="119"/>
      <c r="SFF39" s="119"/>
      <c r="SFG39" s="119"/>
      <c r="SFH39" s="119"/>
      <c r="SFI39" s="119"/>
      <c r="SFJ39" s="119"/>
      <c r="SFK39" s="119"/>
      <c r="SFL39" s="119"/>
      <c r="SFM39" s="119"/>
      <c r="SFN39" s="119"/>
      <c r="SFO39" s="119"/>
      <c r="SFP39" s="119"/>
      <c r="SFQ39" s="119"/>
      <c r="SFR39" s="119"/>
      <c r="SFS39" s="119"/>
      <c r="SFT39" s="119"/>
      <c r="SFU39" s="119"/>
      <c r="SFV39" s="119"/>
      <c r="SFW39" s="119"/>
      <c r="SFX39" s="119"/>
      <c r="SFY39" s="119"/>
      <c r="SFZ39" s="119"/>
      <c r="SGA39" s="119"/>
      <c r="SGB39" s="119"/>
      <c r="SGC39" s="119"/>
      <c r="SGD39" s="119"/>
      <c r="SGE39" s="119"/>
      <c r="SGF39" s="119"/>
      <c r="SGG39" s="119"/>
      <c r="SGH39" s="119"/>
      <c r="SGI39" s="119"/>
      <c r="SGJ39" s="119"/>
      <c r="SGK39" s="119"/>
      <c r="SGL39" s="119"/>
      <c r="SGM39" s="119"/>
      <c r="SGN39" s="119"/>
      <c r="SGO39" s="119"/>
      <c r="SGP39" s="119"/>
      <c r="SGQ39" s="119"/>
      <c r="SGR39" s="119"/>
      <c r="SGS39" s="119"/>
      <c r="SGT39" s="119"/>
      <c r="SGU39" s="119"/>
      <c r="SGV39" s="119"/>
      <c r="SGW39" s="119"/>
      <c r="SGX39" s="119"/>
      <c r="SGY39" s="119"/>
      <c r="SGZ39" s="119"/>
      <c r="SHA39" s="119"/>
      <c r="SHB39" s="119"/>
      <c r="SHC39" s="119"/>
      <c r="SHD39" s="119"/>
      <c r="SHE39" s="119"/>
      <c r="SHF39" s="119"/>
      <c r="SHG39" s="119"/>
      <c r="SHH39" s="119"/>
      <c r="SHI39" s="119"/>
      <c r="SHJ39" s="119"/>
      <c r="SHK39" s="119"/>
      <c r="SHL39" s="119"/>
      <c r="SHM39" s="119"/>
      <c r="SHN39" s="119"/>
      <c r="SHO39" s="119"/>
      <c r="SHP39" s="119"/>
      <c r="SHQ39" s="119"/>
      <c r="SHR39" s="119"/>
      <c r="SHS39" s="119"/>
      <c r="SHT39" s="119"/>
      <c r="SHU39" s="119"/>
      <c r="SHV39" s="119"/>
      <c r="SHW39" s="119"/>
      <c r="SHX39" s="119"/>
      <c r="SHY39" s="119"/>
      <c r="SHZ39" s="119"/>
      <c r="SIA39" s="119"/>
      <c r="SIB39" s="119"/>
      <c r="SIC39" s="119"/>
      <c r="SID39" s="119"/>
      <c r="SIE39" s="119"/>
      <c r="SIF39" s="119"/>
      <c r="SIG39" s="119"/>
      <c r="SIH39" s="119"/>
      <c r="SII39" s="119"/>
      <c r="SIJ39" s="119"/>
      <c r="SIK39" s="119"/>
      <c r="SIL39" s="119"/>
      <c r="SIM39" s="119"/>
      <c r="SIN39" s="119"/>
      <c r="SIO39" s="119"/>
      <c r="SIP39" s="119"/>
      <c r="SIQ39" s="119"/>
      <c r="SIR39" s="119"/>
      <c r="SIS39" s="119"/>
      <c r="SIT39" s="119"/>
      <c r="SIU39" s="119"/>
      <c r="SIV39" s="119"/>
      <c r="SIW39" s="119"/>
      <c r="SIX39" s="119"/>
      <c r="SIY39" s="119"/>
      <c r="SIZ39" s="119"/>
      <c r="SJA39" s="119"/>
      <c r="SJB39" s="119"/>
      <c r="SJC39" s="119"/>
      <c r="SJD39" s="119"/>
      <c r="SJE39" s="119"/>
      <c r="SJF39" s="119"/>
      <c r="SJG39" s="119"/>
      <c r="SJH39" s="119"/>
      <c r="SJI39" s="119"/>
      <c r="SJJ39" s="119"/>
      <c r="SJK39" s="119"/>
      <c r="SJL39" s="119"/>
      <c r="SJM39" s="119"/>
      <c r="SJN39" s="119"/>
      <c r="SJO39" s="119"/>
      <c r="SJP39" s="119"/>
      <c r="SJQ39" s="119"/>
      <c r="SJR39" s="119"/>
      <c r="SJS39" s="119"/>
      <c r="SJT39" s="119"/>
      <c r="SJU39" s="119"/>
      <c r="SJV39" s="119"/>
      <c r="SJW39" s="119"/>
      <c r="SJX39" s="119"/>
      <c r="SJY39" s="119"/>
      <c r="SJZ39" s="119"/>
      <c r="SKA39" s="119"/>
      <c r="SKB39" s="119"/>
      <c r="SKC39" s="119"/>
      <c r="SKD39" s="119"/>
      <c r="SKE39" s="119"/>
      <c r="SKF39" s="119"/>
      <c r="SKG39" s="119"/>
      <c r="SKH39" s="119"/>
      <c r="SKI39" s="119"/>
      <c r="SKJ39" s="119"/>
      <c r="SKK39" s="119"/>
      <c r="SKL39" s="119"/>
      <c r="SKM39" s="119"/>
      <c r="SKN39" s="119"/>
      <c r="SKO39" s="119"/>
      <c r="SKP39" s="119"/>
      <c r="SKQ39" s="119"/>
      <c r="SKR39" s="119"/>
      <c r="SKS39" s="119"/>
      <c r="SKT39" s="119"/>
      <c r="SKU39" s="119"/>
      <c r="SKV39" s="119"/>
      <c r="SKW39" s="119"/>
      <c r="SKX39" s="119"/>
      <c r="SKY39" s="119"/>
      <c r="SKZ39" s="119"/>
      <c r="SLA39" s="119"/>
      <c r="SLB39" s="119"/>
      <c r="SLC39" s="119"/>
      <c r="SLD39" s="119"/>
      <c r="SLE39" s="119"/>
      <c r="SLF39" s="119"/>
      <c r="SLG39" s="119"/>
      <c r="SLH39" s="119"/>
      <c r="SLI39" s="119"/>
      <c r="SLJ39" s="119"/>
      <c r="SLK39" s="119"/>
      <c r="SLL39" s="119"/>
      <c r="SLM39" s="119"/>
      <c r="SLN39" s="119"/>
      <c r="SLO39" s="119"/>
      <c r="SLP39" s="119"/>
      <c r="SLQ39" s="119"/>
      <c r="SLR39" s="119"/>
      <c r="SLS39" s="119"/>
      <c r="SLT39" s="119"/>
      <c r="SLU39" s="119"/>
      <c r="SLV39" s="119"/>
      <c r="SLW39" s="119"/>
      <c r="SLX39" s="119"/>
      <c r="SLY39" s="119"/>
      <c r="SLZ39" s="119"/>
      <c r="SMA39" s="119"/>
      <c r="SMB39" s="119"/>
      <c r="SMC39" s="119"/>
      <c r="SMD39" s="119"/>
      <c r="SME39" s="119"/>
      <c r="SMF39" s="119"/>
      <c r="SMG39" s="119"/>
      <c r="SMH39" s="119"/>
      <c r="SMI39" s="119"/>
      <c r="SMJ39" s="119"/>
      <c r="SMK39" s="119"/>
      <c r="SML39" s="119"/>
      <c r="SMM39" s="119"/>
      <c r="SMN39" s="119"/>
      <c r="SMO39" s="119"/>
      <c r="SMP39" s="119"/>
      <c r="SMQ39" s="119"/>
      <c r="SMR39" s="119"/>
      <c r="SMS39" s="119"/>
      <c r="SMT39" s="119"/>
      <c r="SMU39" s="119"/>
      <c r="SMV39" s="119"/>
      <c r="SMW39" s="119"/>
      <c r="SMX39" s="119"/>
      <c r="SMY39" s="119"/>
      <c r="SMZ39" s="119"/>
      <c r="SNA39" s="119"/>
      <c r="SNB39" s="119"/>
      <c r="SNC39" s="119"/>
      <c r="SND39" s="119"/>
      <c r="SNE39" s="119"/>
      <c r="SNF39" s="119"/>
      <c r="SNG39" s="119"/>
      <c r="SNH39" s="119"/>
      <c r="SNI39" s="119"/>
      <c r="SNJ39" s="119"/>
      <c r="SNK39" s="119"/>
      <c r="SNL39" s="119"/>
      <c r="SNM39" s="119"/>
      <c r="SNN39" s="119"/>
      <c r="SNO39" s="119"/>
      <c r="SNP39" s="119"/>
      <c r="SNQ39" s="119"/>
      <c r="SNR39" s="119"/>
      <c r="SNS39" s="119"/>
      <c r="SNT39" s="119"/>
      <c r="SNU39" s="119"/>
      <c r="SNV39" s="119"/>
      <c r="SNW39" s="119"/>
      <c r="SNX39" s="119"/>
      <c r="SNY39" s="119"/>
      <c r="SNZ39" s="119"/>
      <c r="SOA39" s="119"/>
      <c r="SOB39" s="119"/>
      <c r="SOC39" s="119"/>
      <c r="SOD39" s="119"/>
      <c r="SOE39" s="119"/>
      <c r="SOF39" s="119"/>
      <c r="SOG39" s="119"/>
      <c r="SOH39" s="119"/>
      <c r="SOI39" s="119"/>
      <c r="SOJ39" s="119"/>
      <c r="SOK39" s="119"/>
      <c r="SOL39" s="119"/>
      <c r="SOM39" s="119"/>
      <c r="SON39" s="119"/>
      <c r="SOO39" s="119"/>
      <c r="SOP39" s="119"/>
      <c r="SOQ39" s="119"/>
      <c r="SOR39" s="119"/>
      <c r="SOS39" s="119"/>
      <c r="SOT39" s="119"/>
      <c r="SOU39" s="119"/>
      <c r="SOV39" s="119"/>
      <c r="SOW39" s="119"/>
      <c r="SOX39" s="119"/>
      <c r="SOY39" s="119"/>
      <c r="SOZ39" s="119"/>
      <c r="SPA39" s="119"/>
      <c r="SPB39" s="119"/>
      <c r="SPC39" s="119"/>
      <c r="SPD39" s="119"/>
      <c r="SPE39" s="119"/>
      <c r="SPF39" s="119"/>
      <c r="SPG39" s="119"/>
      <c r="SPH39" s="119"/>
      <c r="SPI39" s="119"/>
      <c r="SPJ39" s="119"/>
      <c r="SPK39" s="119"/>
      <c r="SPL39" s="119"/>
      <c r="SPM39" s="119"/>
      <c r="SPN39" s="119"/>
      <c r="SPO39" s="119"/>
      <c r="SPP39" s="119"/>
      <c r="SPQ39" s="119"/>
      <c r="SPR39" s="119"/>
      <c r="SPS39" s="119"/>
      <c r="SPT39" s="119"/>
      <c r="SPU39" s="119"/>
      <c r="SPV39" s="119"/>
      <c r="SPW39" s="119"/>
      <c r="SPX39" s="119"/>
      <c r="SPY39" s="119"/>
      <c r="SPZ39" s="119"/>
      <c r="SQA39" s="119"/>
      <c r="SQB39" s="119"/>
      <c r="SQC39" s="119"/>
      <c r="SQD39" s="119"/>
      <c r="SQE39" s="119"/>
      <c r="SQF39" s="119"/>
      <c r="SQG39" s="119"/>
      <c r="SQH39" s="119"/>
      <c r="SQI39" s="119"/>
      <c r="SQJ39" s="119"/>
      <c r="SQK39" s="119"/>
      <c r="SQL39" s="119"/>
      <c r="SQM39" s="119"/>
      <c r="SQN39" s="119"/>
      <c r="SQO39" s="119"/>
      <c r="SQP39" s="119"/>
      <c r="SQQ39" s="119"/>
      <c r="SQR39" s="119"/>
      <c r="SQS39" s="119"/>
      <c r="SQT39" s="119"/>
      <c r="SQU39" s="119"/>
      <c r="SQV39" s="119"/>
      <c r="SQW39" s="119"/>
      <c r="SQX39" s="119"/>
      <c r="SQY39" s="119"/>
      <c r="SQZ39" s="119"/>
      <c r="SRA39" s="119"/>
      <c r="SRB39" s="119"/>
      <c r="SRC39" s="119"/>
      <c r="SRD39" s="119"/>
      <c r="SRE39" s="119"/>
      <c r="SRF39" s="119"/>
      <c r="SRG39" s="119"/>
      <c r="SRH39" s="119"/>
      <c r="SRI39" s="119"/>
      <c r="SRJ39" s="119"/>
      <c r="SRK39" s="119"/>
      <c r="SRL39" s="119"/>
      <c r="SRM39" s="119"/>
      <c r="SRN39" s="119"/>
      <c r="SRO39" s="119"/>
      <c r="SRP39" s="119"/>
      <c r="SRQ39" s="119"/>
      <c r="SRR39" s="119"/>
      <c r="SRS39" s="119"/>
      <c r="SRT39" s="119"/>
      <c r="SRU39" s="119"/>
      <c r="SRV39" s="119"/>
      <c r="SRW39" s="119"/>
      <c r="SRX39" s="119"/>
      <c r="SRY39" s="119"/>
      <c r="SRZ39" s="119"/>
      <c r="SSA39" s="119"/>
      <c r="SSB39" s="119"/>
      <c r="SSC39" s="119"/>
      <c r="SSD39" s="119"/>
      <c r="SSE39" s="119"/>
      <c r="SSF39" s="119"/>
      <c r="SSG39" s="119"/>
      <c r="SSH39" s="119"/>
      <c r="SSI39" s="119"/>
      <c r="SSJ39" s="119"/>
      <c r="SSK39" s="119"/>
      <c r="SSL39" s="119"/>
      <c r="SSM39" s="119"/>
      <c r="SSN39" s="119"/>
      <c r="SSO39" s="119"/>
      <c r="SSP39" s="119"/>
      <c r="SSQ39" s="119"/>
      <c r="SSR39" s="119"/>
      <c r="SSS39" s="119"/>
      <c r="SST39" s="119"/>
      <c r="SSU39" s="119"/>
      <c r="SSV39" s="119"/>
      <c r="SSW39" s="119"/>
      <c r="SSX39" s="119"/>
      <c r="SSY39" s="119"/>
      <c r="SSZ39" s="119"/>
      <c r="STA39" s="119"/>
      <c r="STB39" s="119"/>
      <c r="STC39" s="119"/>
      <c r="STD39" s="119"/>
      <c r="STE39" s="119"/>
      <c r="STF39" s="119"/>
      <c r="STG39" s="119"/>
      <c r="STH39" s="119"/>
      <c r="STI39" s="119"/>
      <c r="STJ39" s="119"/>
      <c r="STK39" s="119"/>
      <c r="STL39" s="119"/>
      <c r="STM39" s="119"/>
      <c r="STN39" s="119"/>
      <c r="STO39" s="119"/>
      <c r="STP39" s="119"/>
      <c r="STQ39" s="119"/>
      <c r="STR39" s="119"/>
      <c r="STS39" s="119"/>
      <c r="STT39" s="119"/>
      <c r="STU39" s="119"/>
      <c r="STV39" s="119"/>
      <c r="STW39" s="119"/>
      <c r="STX39" s="119"/>
      <c r="STY39" s="119"/>
      <c r="STZ39" s="119"/>
      <c r="SUA39" s="119"/>
      <c r="SUB39" s="119"/>
      <c r="SUC39" s="119"/>
      <c r="SUD39" s="119"/>
      <c r="SUE39" s="119"/>
      <c r="SUF39" s="119"/>
      <c r="SUG39" s="119"/>
      <c r="SUH39" s="119"/>
      <c r="SUI39" s="119"/>
      <c r="SUJ39" s="119"/>
      <c r="SUK39" s="119"/>
      <c r="SUL39" s="119"/>
      <c r="SUM39" s="119"/>
      <c r="SUN39" s="119"/>
      <c r="SUO39" s="119"/>
      <c r="SUP39" s="119"/>
      <c r="SUQ39" s="119"/>
      <c r="SUR39" s="119"/>
      <c r="SUS39" s="119"/>
      <c r="SUT39" s="119"/>
      <c r="SUU39" s="119"/>
      <c r="SUV39" s="119"/>
      <c r="SUW39" s="119"/>
      <c r="SUX39" s="119"/>
      <c r="SUY39" s="119"/>
      <c r="SUZ39" s="119"/>
      <c r="SVA39" s="119"/>
      <c r="SVB39" s="119"/>
      <c r="SVC39" s="119"/>
      <c r="SVD39" s="119"/>
      <c r="SVE39" s="119"/>
      <c r="SVF39" s="119"/>
      <c r="SVG39" s="119"/>
      <c r="SVH39" s="119"/>
      <c r="SVI39" s="119"/>
      <c r="SVJ39" s="119"/>
      <c r="SVK39" s="119"/>
      <c r="SVL39" s="119"/>
      <c r="SVM39" s="119"/>
      <c r="SVN39" s="119"/>
      <c r="SVO39" s="119"/>
      <c r="SVP39" s="119"/>
      <c r="SVQ39" s="119"/>
      <c r="SVR39" s="119"/>
      <c r="SVS39" s="119"/>
      <c r="SVT39" s="119"/>
      <c r="SVU39" s="119"/>
      <c r="SVV39" s="119"/>
      <c r="SVW39" s="119"/>
      <c r="SVX39" s="119"/>
      <c r="SVY39" s="119"/>
      <c r="SVZ39" s="119"/>
      <c r="SWA39" s="119"/>
      <c r="SWB39" s="119"/>
      <c r="SWC39" s="119"/>
      <c r="SWD39" s="119"/>
      <c r="SWE39" s="119"/>
      <c r="SWF39" s="119"/>
      <c r="SWG39" s="119"/>
      <c r="SWH39" s="119"/>
      <c r="SWI39" s="119"/>
      <c r="SWJ39" s="119"/>
      <c r="SWK39" s="119"/>
      <c r="SWL39" s="119"/>
      <c r="SWM39" s="119"/>
      <c r="SWN39" s="119"/>
      <c r="SWO39" s="119"/>
      <c r="SWP39" s="119"/>
      <c r="SWQ39" s="119"/>
      <c r="SWR39" s="119"/>
      <c r="SWS39" s="119"/>
      <c r="SWT39" s="119"/>
      <c r="SWU39" s="119"/>
      <c r="SWV39" s="119"/>
      <c r="SWW39" s="119"/>
      <c r="SWX39" s="119"/>
      <c r="SWY39" s="119"/>
      <c r="SWZ39" s="119"/>
      <c r="SXA39" s="119"/>
      <c r="SXB39" s="119"/>
      <c r="SXC39" s="119"/>
      <c r="SXD39" s="119"/>
      <c r="SXE39" s="119"/>
      <c r="SXF39" s="119"/>
      <c r="SXG39" s="119"/>
      <c r="SXH39" s="119"/>
      <c r="SXI39" s="119"/>
      <c r="SXJ39" s="119"/>
      <c r="SXK39" s="119"/>
      <c r="SXL39" s="119"/>
      <c r="SXM39" s="119"/>
      <c r="SXN39" s="119"/>
      <c r="SXO39" s="119"/>
      <c r="SXP39" s="119"/>
      <c r="SXQ39" s="119"/>
      <c r="SXR39" s="119"/>
      <c r="SXS39" s="119"/>
      <c r="SXT39" s="119"/>
      <c r="SXU39" s="119"/>
      <c r="SXV39" s="119"/>
      <c r="SXW39" s="119"/>
      <c r="SXX39" s="119"/>
      <c r="SXY39" s="119"/>
      <c r="SXZ39" s="119"/>
      <c r="SYA39" s="119"/>
      <c r="SYB39" s="119"/>
      <c r="SYC39" s="119"/>
      <c r="SYD39" s="119"/>
      <c r="SYE39" s="119"/>
      <c r="SYF39" s="119"/>
      <c r="SYG39" s="119"/>
      <c r="SYH39" s="119"/>
      <c r="SYI39" s="119"/>
      <c r="SYJ39" s="119"/>
      <c r="SYK39" s="119"/>
      <c r="SYL39" s="119"/>
      <c r="SYM39" s="119"/>
      <c r="SYN39" s="119"/>
      <c r="SYO39" s="119"/>
      <c r="SYP39" s="119"/>
      <c r="SYQ39" s="119"/>
      <c r="SYR39" s="119"/>
      <c r="SYS39" s="119"/>
      <c r="SYT39" s="119"/>
      <c r="SYU39" s="119"/>
      <c r="SYV39" s="119"/>
      <c r="SYW39" s="119"/>
      <c r="SYX39" s="119"/>
      <c r="SYY39" s="119"/>
      <c r="SYZ39" s="119"/>
      <c r="SZA39" s="119"/>
      <c r="SZB39" s="119"/>
      <c r="SZC39" s="119"/>
      <c r="SZD39" s="119"/>
      <c r="SZE39" s="119"/>
      <c r="SZF39" s="119"/>
      <c r="SZG39" s="119"/>
      <c r="SZH39" s="119"/>
      <c r="SZI39" s="119"/>
      <c r="SZJ39" s="119"/>
      <c r="SZK39" s="119"/>
      <c r="SZL39" s="119"/>
      <c r="SZM39" s="119"/>
      <c r="SZN39" s="119"/>
      <c r="SZO39" s="119"/>
      <c r="SZP39" s="119"/>
      <c r="SZQ39" s="119"/>
      <c r="SZR39" s="119"/>
      <c r="SZS39" s="119"/>
      <c r="SZT39" s="119"/>
      <c r="SZU39" s="119"/>
      <c r="SZV39" s="119"/>
      <c r="SZW39" s="119"/>
      <c r="SZX39" s="119"/>
      <c r="SZY39" s="119"/>
      <c r="SZZ39" s="119"/>
      <c r="TAA39" s="119"/>
      <c r="TAB39" s="119"/>
      <c r="TAC39" s="119"/>
      <c r="TAD39" s="119"/>
      <c r="TAE39" s="119"/>
      <c r="TAF39" s="119"/>
      <c r="TAG39" s="119"/>
      <c r="TAH39" s="119"/>
      <c r="TAI39" s="119"/>
      <c r="TAJ39" s="119"/>
      <c r="TAK39" s="119"/>
      <c r="TAL39" s="119"/>
      <c r="TAM39" s="119"/>
      <c r="TAN39" s="119"/>
      <c r="TAO39" s="119"/>
      <c r="TAP39" s="119"/>
      <c r="TAQ39" s="119"/>
      <c r="TAR39" s="119"/>
      <c r="TAS39" s="119"/>
      <c r="TAT39" s="119"/>
      <c r="TAU39" s="119"/>
      <c r="TAV39" s="119"/>
      <c r="TAW39" s="119"/>
      <c r="TAX39" s="119"/>
      <c r="TAY39" s="119"/>
      <c r="TAZ39" s="119"/>
      <c r="TBA39" s="119"/>
      <c r="TBB39" s="119"/>
      <c r="TBC39" s="119"/>
      <c r="TBD39" s="119"/>
      <c r="TBE39" s="119"/>
      <c r="TBF39" s="119"/>
      <c r="TBG39" s="119"/>
      <c r="TBH39" s="119"/>
      <c r="TBI39" s="119"/>
      <c r="TBJ39" s="119"/>
      <c r="TBK39" s="119"/>
      <c r="TBL39" s="119"/>
      <c r="TBM39" s="119"/>
      <c r="TBN39" s="119"/>
      <c r="TBO39" s="119"/>
      <c r="TBP39" s="119"/>
      <c r="TBQ39" s="119"/>
      <c r="TBR39" s="119"/>
      <c r="TBS39" s="119"/>
      <c r="TBT39" s="119"/>
      <c r="TBU39" s="119"/>
      <c r="TBV39" s="119"/>
      <c r="TBW39" s="119"/>
      <c r="TBX39" s="119"/>
      <c r="TBY39" s="119"/>
      <c r="TBZ39" s="119"/>
      <c r="TCA39" s="119"/>
      <c r="TCB39" s="119"/>
      <c r="TCC39" s="119"/>
      <c r="TCD39" s="119"/>
      <c r="TCE39" s="119"/>
      <c r="TCF39" s="119"/>
      <c r="TCG39" s="119"/>
      <c r="TCH39" s="119"/>
      <c r="TCI39" s="119"/>
      <c r="TCJ39" s="119"/>
      <c r="TCK39" s="119"/>
      <c r="TCL39" s="119"/>
      <c r="TCM39" s="119"/>
      <c r="TCN39" s="119"/>
      <c r="TCO39" s="119"/>
      <c r="TCP39" s="119"/>
      <c r="TCQ39" s="119"/>
      <c r="TCR39" s="119"/>
      <c r="TCS39" s="119"/>
      <c r="TCT39" s="119"/>
      <c r="TCU39" s="119"/>
      <c r="TCV39" s="119"/>
      <c r="TCW39" s="119"/>
      <c r="TCX39" s="119"/>
      <c r="TCY39" s="119"/>
      <c r="TCZ39" s="119"/>
      <c r="TDA39" s="119"/>
      <c r="TDB39" s="119"/>
      <c r="TDC39" s="119"/>
      <c r="TDD39" s="119"/>
      <c r="TDE39" s="119"/>
      <c r="TDF39" s="119"/>
      <c r="TDG39" s="119"/>
      <c r="TDH39" s="119"/>
      <c r="TDI39" s="119"/>
      <c r="TDJ39" s="119"/>
      <c r="TDK39" s="119"/>
      <c r="TDL39" s="119"/>
      <c r="TDM39" s="119"/>
      <c r="TDN39" s="119"/>
      <c r="TDO39" s="119"/>
      <c r="TDP39" s="119"/>
      <c r="TDQ39" s="119"/>
      <c r="TDR39" s="119"/>
      <c r="TDS39" s="119"/>
      <c r="TDT39" s="119"/>
      <c r="TDU39" s="119"/>
      <c r="TDV39" s="119"/>
      <c r="TDW39" s="119"/>
      <c r="TDX39" s="119"/>
      <c r="TDY39" s="119"/>
      <c r="TDZ39" s="119"/>
      <c r="TEA39" s="119"/>
      <c r="TEB39" s="119"/>
      <c r="TEC39" s="119"/>
      <c r="TED39" s="119"/>
      <c r="TEE39" s="119"/>
      <c r="TEF39" s="119"/>
      <c r="TEG39" s="119"/>
      <c r="TEH39" s="119"/>
      <c r="TEI39" s="119"/>
      <c r="TEJ39" s="119"/>
      <c r="TEK39" s="119"/>
      <c r="TEL39" s="119"/>
      <c r="TEM39" s="119"/>
      <c r="TEN39" s="119"/>
      <c r="TEO39" s="119"/>
      <c r="TEP39" s="119"/>
      <c r="TEQ39" s="119"/>
      <c r="TER39" s="119"/>
      <c r="TES39" s="119"/>
      <c r="TET39" s="119"/>
      <c r="TEU39" s="119"/>
      <c r="TEV39" s="119"/>
      <c r="TEW39" s="119"/>
      <c r="TEX39" s="119"/>
      <c r="TEY39" s="119"/>
      <c r="TEZ39" s="119"/>
      <c r="TFA39" s="119"/>
      <c r="TFB39" s="119"/>
      <c r="TFC39" s="119"/>
      <c r="TFD39" s="119"/>
      <c r="TFE39" s="119"/>
      <c r="TFF39" s="119"/>
      <c r="TFG39" s="119"/>
      <c r="TFH39" s="119"/>
      <c r="TFI39" s="119"/>
      <c r="TFJ39" s="119"/>
      <c r="TFK39" s="119"/>
      <c r="TFL39" s="119"/>
      <c r="TFM39" s="119"/>
      <c r="TFN39" s="119"/>
      <c r="TFO39" s="119"/>
      <c r="TFP39" s="119"/>
      <c r="TFQ39" s="119"/>
      <c r="TFR39" s="119"/>
      <c r="TFS39" s="119"/>
      <c r="TFT39" s="119"/>
      <c r="TFU39" s="119"/>
      <c r="TFV39" s="119"/>
      <c r="TFW39" s="119"/>
      <c r="TFX39" s="119"/>
      <c r="TFY39" s="119"/>
      <c r="TFZ39" s="119"/>
      <c r="TGA39" s="119"/>
      <c r="TGB39" s="119"/>
      <c r="TGC39" s="119"/>
      <c r="TGD39" s="119"/>
      <c r="TGE39" s="119"/>
      <c r="TGF39" s="119"/>
      <c r="TGG39" s="119"/>
      <c r="TGH39" s="119"/>
      <c r="TGI39" s="119"/>
      <c r="TGJ39" s="119"/>
      <c r="TGK39" s="119"/>
      <c r="TGL39" s="119"/>
      <c r="TGM39" s="119"/>
      <c r="TGN39" s="119"/>
      <c r="TGO39" s="119"/>
      <c r="TGP39" s="119"/>
      <c r="TGQ39" s="119"/>
      <c r="TGR39" s="119"/>
      <c r="TGS39" s="119"/>
      <c r="TGT39" s="119"/>
      <c r="TGU39" s="119"/>
      <c r="TGV39" s="119"/>
      <c r="TGW39" s="119"/>
      <c r="TGX39" s="119"/>
      <c r="TGY39" s="119"/>
      <c r="TGZ39" s="119"/>
      <c r="THA39" s="119"/>
      <c r="THB39" s="119"/>
      <c r="THC39" s="119"/>
      <c r="THD39" s="119"/>
      <c r="THE39" s="119"/>
      <c r="THF39" s="119"/>
      <c r="THG39" s="119"/>
      <c r="THH39" s="119"/>
      <c r="THI39" s="119"/>
      <c r="THJ39" s="119"/>
      <c r="THK39" s="119"/>
      <c r="THL39" s="119"/>
      <c r="THM39" s="119"/>
      <c r="THN39" s="119"/>
      <c r="THO39" s="119"/>
      <c r="THP39" s="119"/>
      <c r="THQ39" s="119"/>
      <c r="THR39" s="119"/>
      <c r="THS39" s="119"/>
      <c r="THT39" s="119"/>
      <c r="THU39" s="119"/>
      <c r="THV39" s="119"/>
      <c r="THW39" s="119"/>
      <c r="THX39" s="119"/>
      <c r="THY39" s="119"/>
      <c r="THZ39" s="119"/>
      <c r="TIA39" s="119"/>
      <c r="TIB39" s="119"/>
      <c r="TIC39" s="119"/>
      <c r="TID39" s="119"/>
      <c r="TIE39" s="119"/>
      <c r="TIF39" s="119"/>
      <c r="TIG39" s="119"/>
      <c r="TIH39" s="119"/>
      <c r="TII39" s="119"/>
      <c r="TIJ39" s="119"/>
      <c r="TIK39" s="119"/>
      <c r="TIL39" s="119"/>
      <c r="TIM39" s="119"/>
      <c r="TIN39" s="119"/>
      <c r="TIO39" s="119"/>
      <c r="TIP39" s="119"/>
      <c r="TIQ39" s="119"/>
      <c r="TIR39" s="119"/>
      <c r="TIS39" s="119"/>
      <c r="TIT39" s="119"/>
      <c r="TIU39" s="119"/>
      <c r="TIV39" s="119"/>
      <c r="TIW39" s="119"/>
      <c r="TIX39" s="119"/>
      <c r="TIY39" s="119"/>
      <c r="TIZ39" s="119"/>
      <c r="TJA39" s="119"/>
      <c r="TJB39" s="119"/>
      <c r="TJC39" s="119"/>
      <c r="TJD39" s="119"/>
      <c r="TJE39" s="119"/>
      <c r="TJF39" s="119"/>
      <c r="TJG39" s="119"/>
      <c r="TJH39" s="119"/>
      <c r="TJI39" s="119"/>
      <c r="TJJ39" s="119"/>
      <c r="TJK39" s="119"/>
      <c r="TJL39" s="119"/>
      <c r="TJM39" s="119"/>
      <c r="TJN39" s="119"/>
      <c r="TJO39" s="119"/>
      <c r="TJP39" s="119"/>
      <c r="TJQ39" s="119"/>
      <c r="TJR39" s="119"/>
      <c r="TJS39" s="119"/>
      <c r="TJT39" s="119"/>
      <c r="TJU39" s="119"/>
      <c r="TJV39" s="119"/>
      <c r="TJW39" s="119"/>
      <c r="TJX39" s="119"/>
      <c r="TJY39" s="119"/>
      <c r="TJZ39" s="119"/>
      <c r="TKA39" s="119"/>
      <c r="TKB39" s="119"/>
      <c r="TKC39" s="119"/>
      <c r="TKD39" s="119"/>
      <c r="TKE39" s="119"/>
      <c r="TKF39" s="119"/>
      <c r="TKG39" s="119"/>
      <c r="TKH39" s="119"/>
      <c r="TKI39" s="119"/>
      <c r="TKJ39" s="119"/>
      <c r="TKK39" s="119"/>
      <c r="TKL39" s="119"/>
      <c r="TKM39" s="119"/>
      <c r="TKN39" s="119"/>
      <c r="TKO39" s="119"/>
      <c r="TKP39" s="119"/>
      <c r="TKQ39" s="119"/>
      <c r="TKR39" s="119"/>
      <c r="TKS39" s="119"/>
      <c r="TKT39" s="119"/>
      <c r="TKU39" s="119"/>
      <c r="TKV39" s="119"/>
      <c r="TKW39" s="119"/>
      <c r="TKX39" s="119"/>
      <c r="TKY39" s="119"/>
      <c r="TKZ39" s="119"/>
      <c r="TLA39" s="119"/>
      <c r="TLB39" s="119"/>
      <c r="TLC39" s="119"/>
      <c r="TLD39" s="119"/>
      <c r="TLE39" s="119"/>
      <c r="TLF39" s="119"/>
      <c r="TLG39" s="119"/>
      <c r="TLH39" s="119"/>
      <c r="TLI39" s="119"/>
      <c r="TLJ39" s="119"/>
      <c r="TLK39" s="119"/>
      <c r="TLL39" s="119"/>
      <c r="TLM39" s="119"/>
      <c r="TLN39" s="119"/>
      <c r="TLO39" s="119"/>
      <c r="TLP39" s="119"/>
      <c r="TLQ39" s="119"/>
      <c r="TLR39" s="119"/>
      <c r="TLS39" s="119"/>
      <c r="TLT39" s="119"/>
      <c r="TLU39" s="119"/>
      <c r="TLV39" s="119"/>
      <c r="TLW39" s="119"/>
      <c r="TLX39" s="119"/>
      <c r="TLY39" s="119"/>
      <c r="TLZ39" s="119"/>
      <c r="TMA39" s="119"/>
      <c r="TMB39" s="119"/>
      <c r="TMC39" s="119"/>
      <c r="TMD39" s="119"/>
      <c r="TME39" s="119"/>
      <c r="TMF39" s="119"/>
      <c r="TMG39" s="119"/>
      <c r="TMH39" s="119"/>
      <c r="TMI39" s="119"/>
      <c r="TMJ39" s="119"/>
      <c r="TMK39" s="119"/>
      <c r="TML39" s="119"/>
      <c r="TMM39" s="119"/>
      <c r="TMN39" s="119"/>
      <c r="TMO39" s="119"/>
      <c r="TMP39" s="119"/>
      <c r="TMQ39" s="119"/>
      <c r="TMR39" s="119"/>
      <c r="TMS39" s="119"/>
      <c r="TMT39" s="119"/>
      <c r="TMU39" s="119"/>
      <c r="TMV39" s="119"/>
      <c r="TMW39" s="119"/>
      <c r="TMX39" s="119"/>
      <c r="TMY39" s="119"/>
      <c r="TMZ39" s="119"/>
      <c r="TNA39" s="119"/>
      <c r="TNB39" s="119"/>
      <c r="TNC39" s="119"/>
      <c r="TND39" s="119"/>
      <c r="TNE39" s="119"/>
      <c r="TNF39" s="119"/>
      <c r="TNG39" s="119"/>
      <c r="TNH39" s="119"/>
      <c r="TNI39" s="119"/>
      <c r="TNJ39" s="119"/>
      <c r="TNK39" s="119"/>
      <c r="TNL39" s="119"/>
      <c r="TNM39" s="119"/>
      <c r="TNN39" s="119"/>
      <c r="TNO39" s="119"/>
      <c r="TNP39" s="119"/>
      <c r="TNQ39" s="119"/>
      <c r="TNR39" s="119"/>
      <c r="TNS39" s="119"/>
      <c r="TNT39" s="119"/>
      <c r="TNU39" s="119"/>
      <c r="TNV39" s="119"/>
      <c r="TNW39" s="119"/>
      <c r="TNX39" s="119"/>
      <c r="TNY39" s="119"/>
      <c r="TNZ39" s="119"/>
      <c r="TOA39" s="119"/>
      <c r="TOB39" s="119"/>
      <c r="TOC39" s="119"/>
      <c r="TOD39" s="119"/>
      <c r="TOE39" s="119"/>
      <c r="TOF39" s="119"/>
      <c r="TOG39" s="119"/>
      <c r="TOH39" s="119"/>
      <c r="TOI39" s="119"/>
      <c r="TOJ39" s="119"/>
      <c r="TOK39" s="119"/>
      <c r="TOL39" s="119"/>
      <c r="TOM39" s="119"/>
      <c r="TON39" s="119"/>
      <c r="TOO39" s="119"/>
      <c r="TOP39" s="119"/>
      <c r="TOQ39" s="119"/>
      <c r="TOR39" s="119"/>
      <c r="TOS39" s="119"/>
      <c r="TOT39" s="119"/>
      <c r="TOU39" s="119"/>
      <c r="TOV39" s="119"/>
      <c r="TOW39" s="119"/>
      <c r="TOX39" s="119"/>
      <c r="TOY39" s="119"/>
      <c r="TOZ39" s="119"/>
      <c r="TPA39" s="119"/>
      <c r="TPB39" s="119"/>
      <c r="TPC39" s="119"/>
      <c r="TPD39" s="119"/>
      <c r="TPE39" s="119"/>
      <c r="TPF39" s="119"/>
      <c r="TPG39" s="119"/>
      <c r="TPH39" s="119"/>
      <c r="TPI39" s="119"/>
      <c r="TPJ39" s="119"/>
      <c r="TPK39" s="119"/>
      <c r="TPL39" s="119"/>
      <c r="TPM39" s="119"/>
      <c r="TPN39" s="119"/>
      <c r="TPO39" s="119"/>
      <c r="TPP39" s="119"/>
      <c r="TPQ39" s="119"/>
      <c r="TPR39" s="119"/>
      <c r="TPS39" s="119"/>
      <c r="TPT39" s="119"/>
      <c r="TPU39" s="119"/>
      <c r="TPV39" s="119"/>
      <c r="TPW39" s="119"/>
      <c r="TPX39" s="119"/>
      <c r="TPY39" s="119"/>
      <c r="TPZ39" s="119"/>
      <c r="TQA39" s="119"/>
      <c r="TQB39" s="119"/>
      <c r="TQC39" s="119"/>
      <c r="TQD39" s="119"/>
      <c r="TQE39" s="119"/>
      <c r="TQF39" s="119"/>
      <c r="TQG39" s="119"/>
      <c r="TQH39" s="119"/>
      <c r="TQI39" s="119"/>
      <c r="TQJ39" s="119"/>
      <c r="TQK39" s="119"/>
      <c r="TQL39" s="119"/>
      <c r="TQM39" s="119"/>
      <c r="TQN39" s="119"/>
      <c r="TQO39" s="119"/>
      <c r="TQP39" s="119"/>
      <c r="TQQ39" s="119"/>
      <c r="TQR39" s="119"/>
      <c r="TQS39" s="119"/>
      <c r="TQT39" s="119"/>
      <c r="TQU39" s="119"/>
      <c r="TQV39" s="119"/>
      <c r="TQW39" s="119"/>
      <c r="TQX39" s="119"/>
      <c r="TQY39" s="119"/>
      <c r="TQZ39" s="119"/>
      <c r="TRA39" s="119"/>
      <c r="TRB39" s="119"/>
      <c r="TRC39" s="119"/>
      <c r="TRD39" s="119"/>
      <c r="TRE39" s="119"/>
      <c r="TRF39" s="119"/>
      <c r="TRG39" s="119"/>
      <c r="TRH39" s="119"/>
      <c r="TRI39" s="119"/>
      <c r="TRJ39" s="119"/>
      <c r="TRK39" s="119"/>
      <c r="TRL39" s="119"/>
      <c r="TRM39" s="119"/>
      <c r="TRN39" s="119"/>
      <c r="TRO39" s="119"/>
      <c r="TRP39" s="119"/>
      <c r="TRQ39" s="119"/>
      <c r="TRR39" s="119"/>
      <c r="TRS39" s="119"/>
      <c r="TRT39" s="119"/>
      <c r="TRU39" s="119"/>
      <c r="TRV39" s="119"/>
      <c r="TRW39" s="119"/>
      <c r="TRX39" s="119"/>
      <c r="TRY39" s="119"/>
      <c r="TRZ39" s="119"/>
      <c r="TSA39" s="119"/>
      <c r="TSB39" s="119"/>
      <c r="TSC39" s="119"/>
      <c r="TSD39" s="119"/>
      <c r="TSE39" s="119"/>
      <c r="TSF39" s="119"/>
      <c r="TSG39" s="119"/>
      <c r="TSH39" s="119"/>
      <c r="TSI39" s="119"/>
      <c r="TSJ39" s="119"/>
      <c r="TSK39" s="119"/>
      <c r="TSL39" s="119"/>
      <c r="TSM39" s="119"/>
      <c r="TSN39" s="119"/>
      <c r="TSO39" s="119"/>
      <c r="TSP39" s="119"/>
      <c r="TSQ39" s="119"/>
      <c r="TSR39" s="119"/>
      <c r="TSS39" s="119"/>
      <c r="TST39" s="119"/>
      <c r="TSU39" s="119"/>
      <c r="TSV39" s="119"/>
      <c r="TSW39" s="119"/>
      <c r="TSX39" s="119"/>
      <c r="TSY39" s="119"/>
      <c r="TSZ39" s="119"/>
      <c r="TTA39" s="119"/>
      <c r="TTB39" s="119"/>
      <c r="TTC39" s="119"/>
      <c r="TTD39" s="119"/>
      <c r="TTE39" s="119"/>
      <c r="TTF39" s="119"/>
      <c r="TTG39" s="119"/>
      <c r="TTH39" s="119"/>
      <c r="TTI39" s="119"/>
      <c r="TTJ39" s="119"/>
      <c r="TTK39" s="119"/>
      <c r="TTL39" s="119"/>
      <c r="TTM39" s="119"/>
      <c r="TTN39" s="119"/>
      <c r="TTO39" s="119"/>
      <c r="TTP39" s="119"/>
      <c r="TTQ39" s="119"/>
      <c r="TTR39" s="119"/>
      <c r="TTS39" s="119"/>
      <c r="TTT39" s="119"/>
      <c r="TTU39" s="119"/>
      <c r="TTV39" s="119"/>
      <c r="TTW39" s="119"/>
      <c r="TTX39" s="119"/>
      <c r="TTY39" s="119"/>
      <c r="TTZ39" s="119"/>
      <c r="TUA39" s="119"/>
      <c r="TUB39" s="119"/>
      <c r="TUC39" s="119"/>
      <c r="TUD39" s="119"/>
      <c r="TUE39" s="119"/>
      <c r="TUF39" s="119"/>
      <c r="TUG39" s="119"/>
      <c r="TUH39" s="119"/>
      <c r="TUI39" s="119"/>
      <c r="TUJ39" s="119"/>
      <c r="TUK39" s="119"/>
      <c r="TUL39" s="119"/>
      <c r="TUM39" s="119"/>
      <c r="TUN39" s="119"/>
      <c r="TUO39" s="119"/>
      <c r="TUP39" s="119"/>
      <c r="TUQ39" s="119"/>
      <c r="TUR39" s="119"/>
      <c r="TUS39" s="119"/>
      <c r="TUT39" s="119"/>
      <c r="TUU39" s="119"/>
      <c r="TUV39" s="119"/>
      <c r="TUW39" s="119"/>
      <c r="TUX39" s="119"/>
      <c r="TUY39" s="119"/>
      <c r="TUZ39" s="119"/>
      <c r="TVA39" s="119"/>
      <c r="TVB39" s="119"/>
      <c r="TVC39" s="119"/>
      <c r="TVD39" s="119"/>
      <c r="TVE39" s="119"/>
      <c r="TVF39" s="119"/>
      <c r="TVG39" s="119"/>
      <c r="TVH39" s="119"/>
      <c r="TVI39" s="119"/>
      <c r="TVJ39" s="119"/>
      <c r="TVK39" s="119"/>
      <c r="TVL39" s="119"/>
      <c r="TVM39" s="119"/>
      <c r="TVN39" s="119"/>
      <c r="TVO39" s="119"/>
      <c r="TVP39" s="119"/>
      <c r="TVQ39" s="119"/>
      <c r="TVR39" s="119"/>
      <c r="TVS39" s="119"/>
      <c r="TVT39" s="119"/>
      <c r="TVU39" s="119"/>
      <c r="TVV39" s="119"/>
      <c r="TVW39" s="119"/>
      <c r="TVX39" s="119"/>
      <c r="TVY39" s="119"/>
      <c r="TVZ39" s="119"/>
      <c r="TWA39" s="119"/>
      <c r="TWB39" s="119"/>
      <c r="TWC39" s="119"/>
      <c r="TWD39" s="119"/>
      <c r="TWE39" s="119"/>
      <c r="TWF39" s="119"/>
      <c r="TWG39" s="119"/>
      <c r="TWH39" s="119"/>
      <c r="TWI39" s="119"/>
      <c r="TWJ39" s="119"/>
      <c r="TWK39" s="119"/>
      <c r="TWL39" s="119"/>
      <c r="TWM39" s="119"/>
      <c r="TWN39" s="119"/>
      <c r="TWO39" s="119"/>
      <c r="TWP39" s="119"/>
      <c r="TWQ39" s="119"/>
      <c r="TWR39" s="119"/>
      <c r="TWS39" s="119"/>
      <c r="TWT39" s="119"/>
      <c r="TWU39" s="119"/>
      <c r="TWV39" s="119"/>
      <c r="TWW39" s="119"/>
      <c r="TWX39" s="119"/>
      <c r="TWY39" s="119"/>
      <c r="TWZ39" s="119"/>
      <c r="TXA39" s="119"/>
      <c r="TXB39" s="119"/>
      <c r="TXC39" s="119"/>
      <c r="TXD39" s="119"/>
      <c r="TXE39" s="119"/>
      <c r="TXF39" s="119"/>
      <c r="TXG39" s="119"/>
      <c r="TXH39" s="119"/>
      <c r="TXI39" s="119"/>
      <c r="TXJ39" s="119"/>
      <c r="TXK39" s="119"/>
      <c r="TXL39" s="119"/>
      <c r="TXM39" s="119"/>
      <c r="TXN39" s="119"/>
      <c r="TXO39" s="119"/>
      <c r="TXP39" s="119"/>
      <c r="TXQ39" s="119"/>
      <c r="TXR39" s="119"/>
      <c r="TXS39" s="119"/>
      <c r="TXT39" s="119"/>
      <c r="TXU39" s="119"/>
      <c r="TXV39" s="119"/>
      <c r="TXW39" s="119"/>
      <c r="TXX39" s="119"/>
      <c r="TXY39" s="119"/>
      <c r="TXZ39" s="119"/>
      <c r="TYA39" s="119"/>
      <c r="TYB39" s="119"/>
      <c r="TYC39" s="119"/>
      <c r="TYD39" s="119"/>
      <c r="TYE39" s="119"/>
      <c r="TYF39" s="119"/>
      <c r="TYG39" s="119"/>
      <c r="TYH39" s="119"/>
      <c r="TYI39" s="119"/>
      <c r="TYJ39" s="119"/>
      <c r="TYK39" s="119"/>
      <c r="TYL39" s="119"/>
      <c r="TYM39" s="119"/>
      <c r="TYN39" s="119"/>
      <c r="TYO39" s="119"/>
      <c r="TYP39" s="119"/>
      <c r="TYQ39" s="119"/>
      <c r="TYR39" s="119"/>
      <c r="TYS39" s="119"/>
      <c r="TYT39" s="119"/>
      <c r="TYU39" s="119"/>
      <c r="TYV39" s="119"/>
      <c r="TYW39" s="119"/>
      <c r="TYX39" s="119"/>
      <c r="TYY39" s="119"/>
      <c r="TYZ39" s="119"/>
      <c r="TZA39" s="119"/>
      <c r="TZB39" s="119"/>
      <c r="TZC39" s="119"/>
      <c r="TZD39" s="119"/>
      <c r="TZE39" s="119"/>
      <c r="TZF39" s="119"/>
      <c r="TZG39" s="119"/>
      <c r="TZH39" s="119"/>
      <c r="TZI39" s="119"/>
      <c r="TZJ39" s="119"/>
      <c r="TZK39" s="119"/>
      <c r="TZL39" s="119"/>
      <c r="TZM39" s="119"/>
      <c r="TZN39" s="119"/>
      <c r="TZO39" s="119"/>
      <c r="TZP39" s="119"/>
      <c r="TZQ39" s="119"/>
      <c r="TZR39" s="119"/>
      <c r="TZS39" s="119"/>
      <c r="TZT39" s="119"/>
      <c r="TZU39" s="119"/>
      <c r="TZV39" s="119"/>
      <c r="TZW39" s="119"/>
      <c r="TZX39" s="119"/>
      <c r="TZY39" s="119"/>
      <c r="TZZ39" s="119"/>
      <c r="UAA39" s="119"/>
      <c r="UAB39" s="119"/>
      <c r="UAC39" s="119"/>
      <c r="UAD39" s="119"/>
      <c r="UAE39" s="119"/>
      <c r="UAF39" s="119"/>
      <c r="UAG39" s="119"/>
      <c r="UAH39" s="119"/>
      <c r="UAI39" s="119"/>
      <c r="UAJ39" s="119"/>
      <c r="UAK39" s="119"/>
      <c r="UAL39" s="119"/>
      <c r="UAM39" s="119"/>
      <c r="UAN39" s="119"/>
      <c r="UAO39" s="119"/>
      <c r="UAP39" s="119"/>
      <c r="UAQ39" s="119"/>
      <c r="UAR39" s="119"/>
      <c r="UAS39" s="119"/>
      <c r="UAT39" s="119"/>
      <c r="UAU39" s="119"/>
      <c r="UAV39" s="119"/>
      <c r="UAW39" s="119"/>
      <c r="UAX39" s="119"/>
      <c r="UAY39" s="119"/>
      <c r="UAZ39" s="119"/>
      <c r="UBA39" s="119"/>
      <c r="UBB39" s="119"/>
      <c r="UBC39" s="119"/>
      <c r="UBD39" s="119"/>
      <c r="UBE39" s="119"/>
      <c r="UBF39" s="119"/>
      <c r="UBG39" s="119"/>
      <c r="UBH39" s="119"/>
      <c r="UBI39" s="119"/>
      <c r="UBJ39" s="119"/>
      <c r="UBK39" s="119"/>
      <c r="UBL39" s="119"/>
      <c r="UBM39" s="119"/>
      <c r="UBN39" s="119"/>
      <c r="UBO39" s="119"/>
      <c r="UBP39" s="119"/>
      <c r="UBQ39" s="119"/>
      <c r="UBR39" s="119"/>
      <c r="UBS39" s="119"/>
      <c r="UBT39" s="119"/>
      <c r="UBU39" s="119"/>
      <c r="UBV39" s="119"/>
      <c r="UBW39" s="119"/>
      <c r="UBX39" s="119"/>
      <c r="UBY39" s="119"/>
      <c r="UBZ39" s="119"/>
      <c r="UCA39" s="119"/>
      <c r="UCB39" s="119"/>
      <c r="UCC39" s="119"/>
      <c r="UCD39" s="119"/>
      <c r="UCE39" s="119"/>
      <c r="UCF39" s="119"/>
      <c r="UCG39" s="119"/>
      <c r="UCH39" s="119"/>
      <c r="UCI39" s="119"/>
      <c r="UCJ39" s="119"/>
      <c r="UCK39" s="119"/>
      <c r="UCL39" s="119"/>
      <c r="UCM39" s="119"/>
      <c r="UCN39" s="119"/>
      <c r="UCO39" s="119"/>
      <c r="UCP39" s="119"/>
      <c r="UCQ39" s="119"/>
      <c r="UCR39" s="119"/>
      <c r="UCS39" s="119"/>
      <c r="UCT39" s="119"/>
      <c r="UCU39" s="119"/>
      <c r="UCV39" s="119"/>
      <c r="UCW39" s="119"/>
      <c r="UCX39" s="119"/>
      <c r="UCY39" s="119"/>
      <c r="UCZ39" s="119"/>
      <c r="UDA39" s="119"/>
      <c r="UDB39" s="119"/>
      <c r="UDC39" s="119"/>
      <c r="UDD39" s="119"/>
      <c r="UDE39" s="119"/>
      <c r="UDF39" s="119"/>
      <c r="UDG39" s="119"/>
      <c r="UDH39" s="119"/>
      <c r="UDI39" s="119"/>
      <c r="UDJ39" s="119"/>
      <c r="UDK39" s="119"/>
      <c r="UDL39" s="119"/>
      <c r="UDM39" s="119"/>
      <c r="UDN39" s="119"/>
      <c r="UDO39" s="119"/>
      <c r="UDP39" s="119"/>
      <c r="UDQ39" s="119"/>
      <c r="UDR39" s="119"/>
      <c r="UDS39" s="119"/>
      <c r="UDT39" s="119"/>
      <c r="UDU39" s="119"/>
      <c r="UDV39" s="119"/>
      <c r="UDW39" s="119"/>
      <c r="UDX39" s="119"/>
      <c r="UDY39" s="119"/>
      <c r="UDZ39" s="119"/>
      <c r="UEA39" s="119"/>
      <c r="UEB39" s="119"/>
      <c r="UEC39" s="119"/>
      <c r="UED39" s="119"/>
      <c r="UEE39" s="119"/>
      <c r="UEF39" s="119"/>
      <c r="UEG39" s="119"/>
      <c r="UEH39" s="119"/>
      <c r="UEI39" s="119"/>
      <c r="UEJ39" s="119"/>
      <c r="UEK39" s="119"/>
      <c r="UEL39" s="119"/>
      <c r="UEM39" s="119"/>
      <c r="UEN39" s="119"/>
      <c r="UEO39" s="119"/>
      <c r="UEP39" s="119"/>
      <c r="UEQ39" s="119"/>
      <c r="UER39" s="119"/>
      <c r="UES39" s="119"/>
      <c r="UET39" s="119"/>
      <c r="UEU39" s="119"/>
      <c r="UEV39" s="119"/>
      <c r="UEW39" s="119"/>
      <c r="UEX39" s="119"/>
      <c r="UEY39" s="119"/>
      <c r="UEZ39" s="119"/>
      <c r="UFA39" s="119"/>
      <c r="UFB39" s="119"/>
      <c r="UFC39" s="119"/>
      <c r="UFD39" s="119"/>
      <c r="UFE39" s="119"/>
      <c r="UFF39" s="119"/>
      <c r="UFG39" s="119"/>
      <c r="UFH39" s="119"/>
      <c r="UFI39" s="119"/>
      <c r="UFJ39" s="119"/>
      <c r="UFK39" s="119"/>
      <c r="UFL39" s="119"/>
      <c r="UFM39" s="119"/>
      <c r="UFN39" s="119"/>
      <c r="UFO39" s="119"/>
      <c r="UFP39" s="119"/>
      <c r="UFQ39" s="119"/>
      <c r="UFR39" s="119"/>
      <c r="UFS39" s="119"/>
      <c r="UFT39" s="119"/>
      <c r="UFU39" s="119"/>
      <c r="UFV39" s="119"/>
      <c r="UFW39" s="119"/>
      <c r="UFX39" s="119"/>
      <c r="UFY39" s="119"/>
      <c r="UFZ39" s="119"/>
      <c r="UGA39" s="119"/>
      <c r="UGB39" s="119"/>
      <c r="UGC39" s="119"/>
      <c r="UGD39" s="119"/>
      <c r="UGE39" s="119"/>
      <c r="UGF39" s="119"/>
      <c r="UGG39" s="119"/>
      <c r="UGH39" s="119"/>
      <c r="UGI39" s="119"/>
      <c r="UGJ39" s="119"/>
      <c r="UGK39" s="119"/>
      <c r="UGL39" s="119"/>
      <c r="UGM39" s="119"/>
      <c r="UGN39" s="119"/>
      <c r="UGO39" s="119"/>
      <c r="UGP39" s="119"/>
      <c r="UGQ39" s="119"/>
      <c r="UGR39" s="119"/>
      <c r="UGS39" s="119"/>
      <c r="UGT39" s="119"/>
      <c r="UGU39" s="119"/>
      <c r="UGV39" s="119"/>
      <c r="UGW39" s="119"/>
      <c r="UGX39" s="119"/>
      <c r="UGY39" s="119"/>
      <c r="UGZ39" s="119"/>
      <c r="UHA39" s="119"/>
      <c r="UHB39" s="119"/>
      <c r="UHC39" s="119"/>
      <c r="UHD39" s="119"/>
      <c r="UHE39" s="119"/>
      <c r="UHF39" s="119"/>
      <c r="UHG39" s="119"/>
      <c r="UHH39" s="119"/>
      <c r="UHI39" s="119"/>
      <c r="UHJ39" s="119"/>
      <c r="UHK39" s="119"/>
      <c r="UHL39" s="119"/>
      <c r="UHM39" s="119"/>
      <c r="UHN39" s="119"/>
      <c r="UHO39" s="119"/>
      <c r="UHP39" s="119"/>
      <c r="UHQ39" s="119"/>
      <c r="UHR39" s="119"/>
      <c r="UHS39" s="119"/>
      <c r="UHT39" s="119"/>
      <c r="UHU39" s="119"/>
      <c r="UHV39" s="119"/>
      <c r="UHW39" s="119"/>
      <c r="UHX39" s="119"/>
      <c r="UHY39" s="119"/>
      <c r="UHZ39" s="119"/>
      <c r="UIA39" s="119"/>
      <c r="UIB39" s="119"/>
      <c r="UIC39" s="119"/>
      <c r="UID39" s="119"/>
      <c r="UIE39" s="119"/>
      <c r="UIF39" s="119"/>
      <c r="UIG39" s="119"/>
      <c r="UIH39" s="119"/>
      <c r="UII39" s="119"/>
      <c r="UIJ39" s="119"/>
      <c r="UIK39" s="119"/>
      <c r="UIL39" s="119"/>
      <c r="UIM39" s="119"/>
      <c r="UIN39" s="119"/>
      <c r="UIO39" s="119"/>
      <c r="UIP39" s="119"/>
      <c r="UIQ39" s="119"/>
      <c r="UIR39" s="119"/>
      <c r="UIS39" s="119"/>
      <c r="UIT39" s="119"/>
      <c r="UIU39" s="119"/>
      <c r="UIV39" s="119"/>
      <c r="UIW39" s="119"/>
      <c r="UIX39" s="119"/>
      <c r="UIY39" s="119"/>
      <c r="UIZ39" s="119"/>
      <c r="UJA39" s="119"/>
      <c r="UJB39" s="119"/>
      <c r="UJC39" s="119"/>
      <c r="UJD39" s="119"/>
      <c r="UJE39" s="119"/>
      <c r="UJF39" s="119"/>
      <c r="UJG39" s="119"/>
      <c r="UJH39" s="119"/>
      <c r="UJI39" s="119"/>
      <c r="UJJ39" s="119"/>
      <c r="UJK39" s="119"/>
      <c r="UJL39" s="119"/>
      <c r="UJM39" s="119"/>
      <c r="UJN39" s="119"/>
      <c r="UJO39" s="119"/>
      <c r="UJP39" s="119"/>
      <c r="UJQ39" s="119"/>
      <c r="UJR39" s="119"/>
      <c r="UJS39" s="119"/>
      <c r="UJT39" s="119"/>
      <c r="UJU39" s="119"/>
      <c r="UJV39" s="119"/>
      <c r="UJW39" s="119"/>
      <c r="UJX39" s="119"/>
      <c r="UJY39" s="119"/>
      <c r="UJZ39" s="119"/>
      <c r="UKA39" s="119"/>
      <c r="UKB39" s="119"/>
      <c r="UKC39" s="119"/>
      <c r="UKD39" s="119"/>
      <c r="UKE39" s="119"/>
      <c r="UKF39" s="119"/>
      <c r="UKG39" s="119"/>
      <c r="UKH39" s="119"/>
      <c r="UKI39" s="119"/>
      <c r="UKJ39" s="119"/>
      <c r="UKK39" s="119"/>
      <c r="UKL39" s="119"/>
      <c r="UKM39" s="119"/>
      <c r="UKN39" s="119"/>
      <c r="UKO39" s="119"/>
      <c r="UKP39" s="119"/>
      <c r="UKQ39" s="119"/>
      <c r="UKR39" s="119"/>
      <c r="UKS39" s="119"/>
      <c r="UKT39" s="119"/>
      <c r="UKU39" s="119"/>
      <c r="UKV39" s="119"/>
      <c r="UKW39" s="119"/>
      <c r="UKX39" s="119"/>
      <c r="UKY39" s="119"/>
      <c r="UKZ39" s="119"/>
      <c r="ULA39" s="119"/>
      <c r="ULB39" s="119"/>
      <c r="ULC39" s="119"/>
      <c r="ULD39" s="119"/>
      <c r="ULE39" s="119"/>
      <c r="ULF39" s="119"/>
      <c r="ULG39" s="119"/>
      <c r="ULH39" s="119"/>
      <c r="ULI39" s="119"/>
      <c r="ULJ39" s="119"/>
      <c r="ULK39" s="119"/>
      <c r="ULL39" s="119"/>
      <c r="ULM39" s="119"/>
      <c r="ULN39" s="119"/>
      <c r="ULO39" s="119"/>
      <c r="ULP39" s="119"/>
      <c r="ULQ39" s="119"/>
      <c r="ULR39" s="119"/>
      <c r="ULS39" s="119"/>
      <c r="ULT39" s="119"/>
      <c r="ULU39" s="119"/>
      <c r="ULV39" s="119"/>
      <c r="ULW39" s="119"/>
      <c r="ULX39" s="119"/>
      <c r="ULY39" s="119"/>
      <c r="ULZ39" s="119"/>
      <c r="UMA39" s="119"/>
      <c r="UMB39" s="119"/>
      <c r="UMC39" s="119"/>
      <c r="UMD39" s="119"/>
      <c r="UME39" s="119"/>
      <c r="UMF39" s="119"/>
      <c r="UMG39" s="119"/>
      <c r="UMH39" s="119"/>
      <c r="UMI39" s="119"/>
      <c r="UMJ39" s="119"/>
      <c r="UMK39" s="119"/>
      <c r="UML39" s="119"/>
      <c r="UMM39" s="119"/>
      <c r="UMN39" s="119"/>
      <c r="UMO39" s="119"/>
      <c r="UMP39" s="119"/>
      <c r="UMQ39" s="119"/>
      <c r="UMR39" s="119"/>
      <c r="UMS39" s="119"/>
      <c r="UMT39" s="119"/>
      <c r="UMU39" s="119"/>
      <c r="UMV39" s="119"/>
      <c r="UMW39" s="119"/>
      <c r="UMX39" s="119"/>
      <c r="UMY39" s="119"/>
      <c r="UMZ39" s="119"/>
      <c r="UNA39" s="119"/>
      <c r="UNB39" s="119"/>
      <c r="UNC39" s="119"/>
      <c r="UND39" s="119"/>
      <c r="UNE39" s="119"/>
      <c r="UNF39" s="119"/>
      <c r="UNG39" s="119"/>
      <c r="UNH39" s="119"/>
      <c r="UNI39" s="119"/>
      <c r="UNJ39" s="119"/>
      <c r="UNK39" s="119"/>
      <c r="UNL39" s="119"/>
      <c r="UNM39" s="119"/>
      <c r="UNN39" s="119"/>
      <c r="UNO39" s="119"/>
      <c r="UNP39" s="119"/>
      <c r="UNQ39" s="119"/>
      <c r="UNR39" s="119"/>
      <c r="UNS39" s="119"/>
      <c r="UNT39" s="119"/>
      <c r="UNU39" s="119"/>
      <c r="UNV39" s="119"/>
      <c r="UNW39" s="119"/>
      <c r="UNX39" s="119"/>
      <c r="UNY39" s="119"/>
      <c r="UNZ39" s="119"/>
      <c r="UOA39" s="119"/>
      <c r="UOB39" s="119"/>
      <c r="UOC39" s="119"/>
      <c r="UOD39" s="119"/>
      <c r="UOE39" s="119"/>
      <c r="UOF39" s="119"/>
      <c r="UOG39" s="119"/>
      <c r="UOH39" s="119"/>
      <c r="UOI39" s="119"/>
      <c r="UOJ39" s="119"/>
      <c r="UOK39" s="119"/>
      <c r="UOL39" s="119"/>
      <c r="UOM39" s="119"/>
      <c r="UON39" s="119"/>
      <c r="UOO39" s="119"/>
      <c r="UOP39" s="119"/>
      <c r="UOQ39" s="119"/>
      <c r="UOR39" s="119"/>
      <c r="UOS39" s="119"/>
      <c r="UOT39" s="119"/>
      <c r="UOU39" s="119"/>
      <c r="UOV39" s="119"/>
      <c r="UOW39" s="119"/>
      <c r="UOX39" s="119"/>
      <c r="UOY39" s="119"/>
      <c r="UOZ39" s="119"/>
      <c r="UPA39" s="119"/>
      <c r="UPB39" s="119"/>
      <c r="UPC39" s="119"/>
      <c r="UPD39" s="119"/>
      <c r="UPE39" s="119"/>
      <c r="UPF39" s="119"/>
      <c r="UPG39" s="119"/>
      <c r="UPH39" s="119"/>
      <c r="UPI39" s="119"/>
      <c r="UPJ39" s="119"/>
      <c r="UPK39" s="119"/>
      <c r="UPL39" s="119"/>
      <c r="UPM39" s="119"/>
      <c r="UPN39" s="119"/>
      <c r="UPO39" s="119"/>
      <c r="UPP39" s="119"/>
      <c r="UPQ39" s="119"/>
      <c r="UPR39" s="119"/>
      <c r="UPS39" s="119"/>
      <c r="UPT39" s="119"/>
      <c r="UPU39" s="119"/>
      <c r="UPV39" s="119"/>
      <c r="UPW39" s="119"/>
      <c r="UPX39" s="119"/>
      <c r="UPY39" s="119"/>
      <c r="UPZ39" s="119"/>
      <c r="UQA39" s="119"/>
      <c r="UQB39" s="119"/>
      <c r="UQC39" s="119"/>
      <c r="UQD39" s="119"/>
      <c r="UQE39" s="119"/>
      <c r="UQF39" s="119"/>
      <c r="UQG39" s="119"/>
      <c r="UQH39" s="119"/>
      <c r="UQI39" s="119"/>
      <c r="UQJ39" s="119"/>
      <c r="UQK39" s="119"/>
      <c r="UQL39" s="119"/>
      <c r="UQM39" s="119"/>
      <c r="UQN39" s="119"/>
      <c r="UQO39" s="119"/>
      <c r="UQP39" s="119"/>
      <c r="UQQ39" s="119"/>
      <c r="UQR39" s="119"/>
      <c r="UQS39" s="119"/>
      <c r="UQT39" s="119"/>
      <c r="UQU39" s="119"/>
      <c r="UQV39" s="119"/>
      <c r="UQW39" s="119"/>
      <c r="UQX39" s="119"/>
      <c r="UQY39" s="119"/>
      <c r="UQZ39" s="119"/>
      <c r="URA39" s="119"/>
      <c r="URB39" s="119"/>
      <c r="URC39" s="119"/>
      <c r="URD39" s="119"/>
      <c r="URE39" s="119"/>
      <c r="URF39" s="119"/>
      <c r="URG39" s="119"/>
      <c r="URH39" s="119"/>
      <c r="URI39" s="119"/>
      <c r="URJ39" s="119"/>
      <c r="URK39" s="119"/>
      <c r="URL39" s="119"/>
      <c r="URM39" s="119"/>
      <c r="URN39" s="119"/>
      <c r="URO39" s="119"/>
      <c r="URP39" s="119"/>
      <c r="URQ39" s="119"/>
      <c r="URR39" s="119"/>
      <c r="URS39" s="119"/>
      <c r="URT39" s="119"/>
      <c r="URU39" s="119"/>
      <c r="URV39" s="119"/>
      <c r="URW39" s="119"/>
      <c r="URX39" s="119"/>
      <c r="URY39" s="119"/>
      <c r="URZ39" s="119"/>
      <c r="USA39" s="119"/>
      <c r="USB39" s="119"/>
      <c r="USC39" s="119"/>
      <c r="USD39" s="119"/>
      <c r="USE39" s="119"/>
      <c r="USF39" s="119"/>
      <c r="USG39" s="119"/>
      <c r="USH39" s="119"/>
      <c r="USI39" s="119"/>
      <c r="USJ39" s="119"/>
      <c r="USK39" s="119"/>
      <c r="USL39" s="119"/>
      <c r="USM39" s="119"/>
      <c r="USN39" s="119"/>
      <c r="USO39" s="119"/>
      <c r="USP39" s="119"/>
      <c r="USQ39" s="119"/>
      <c r="USR39" s="119"/>
      <c r="USS39" s="119"/>
      <c r="UST39" s="119"/>
      <c r="USU39" s="119"/>
      <c r="USV39" s="119"/>
      <c r="USW39" s="119"/>
      <c r="USX39" s="119"/>
      <c r="USY39" s="119"/>
      <c r="USZ39" s="119"/>
      <c r="UTA39" s="119"/>
      <c r="UTB39" s="119"/>
      <c r="UTC39" s="119"/>
      <c r="UTD39" s="119"/>
      <c r="UTE39" s="119"/>
      <c r="UTF39" s="119"/>
      <c r="UTG39" s="119"/>
      <c r="UTH39" s="119"/>
      <c r="UTI39" s="119"/>
      <c r="UTJ39" s="119"/>
      <c r="UTK39" s="119"/>
      <c r="UTL39" s="119"/>
      <c r="UTM39" s="119"/>
      <c r="UTN39" s="119"/>
      <c r="UTO39" s="119"/>
      <c r="UTP39" s="119"/>
      <c r="UTQ39" s="119"/>
      <c r="UTR39" s="119"/>
      <c r="UTS39" s="119"/>
      <c r="UTT39" s="119"/>
      <c r="UTU39" s="119"/>
      <c r="UTV39" s="119"/>
      <c r="UTW39" s="119"/>
      <c r="UTX39" s="119"/>
      <c r="UTY39" s="119"/>
      <c r="UTZ39" s="119"/>
      <c r="UUA39" s="119"/>
      <c r="UUB39" s="119"/>
      <c r="UUC39" s="119"/>
      <c r="UUD39" s="119"/>
      <c r="UUE39" s="119"/>
      <c r="UUF39" s="119"/>
      <c r="UUG39" s="119"/>
      <c r="UUH39" s="119"/>
      <c r="UUI39" s="119"/>
      <c r="UUJ39" s="119"/>
      <c r="UUK39" s="119"/>
      <c r="UUL39" s="119"/>
      <c r="UUM39" s="119"/>
      <c r="UUN39" s="119"/>
      <c r="UUO39" s="119"/>
      <c r="UUP39" s="119"/>
      <c r="UUQ39" s="119"/>
      <c r="UUR39" s="119"/>
      <c r="UUS39" s="119"/>
      <c r="UUT39" s="119"/>
      <c r="UUU39" s="119"/>
      <c r="UUV39" s="119"/>
      <c r="UUW39" s="119"/>
      <c r="UUX39" s="119"/>
      <c r="UUY39" s="119"/>
      <c r="UUZ39" s="119"/>
      <c r="UVA39" s="119"/>
      <c r="UVB39" s="119"/>
      <c r="UVC39" s="119"/>
      <c r="UVD39" s="119"/>
      <c r="UVE39" s="119"/>
      <c r="UVF39" s="119"/>
      <c r="UVG39" s="119"/>
      <c r="UVH39" s="119"/>
      <c r="UVI39" s="119"/>
      <c r="UVJ39" s="119"/>
      <c r="UVK39" s="119"/>
      <c r="UVL39" s="119"/>
      <c r="UVM39" s="119"/>
      <c r="UVN39" s="119"/>
      <c r="UVO39" s="119"/>
      <c r="UVP39" s="119"/>
      <c r="UVQ39" s="119"/>
      <c r="UVR39" s="119"/>
      <c r="UVS39" s="119"/>
      <c r="UVT39" s="119"/>
      <c r="UVU39" s="119"/>
      <c r="UVV39" s="119"/>
      <c r="UVW39" s="119"/>
      <c r="UVX39" s="119"/>
      <c r="UVY39" s="119"/>
      <c r="UVZ39" s="119"/>
      <c r="UWA39" s="119"/>
      <c r="UWB39" s="119"/>
      <c r="UWC39" s="119"/>
      <c r="UWD39" s="119"/>
      <c r="UWE39" s="119"/>
      <c r="UWF39" s="119"/>
      <c r="UWG39" s="119"/>
      <c r="UWH39" s="119"/>
      <c r="UWI39" s="119"/>
      <c r="UWJ39" s="119"/>
      <c r="UWK39" s="119"/>
      <c r="UWL39" s="119"/>
      <c r="UWM39" s="119"/>
      <c r="UWN39" s="119"/>
      <c r="UWO39" s="119"/>
      <c r="UWP39" s="119"/>
      <c r="UWQ39" s="119"/>
      <c r="UWR39" s="119"/>
      <c r="UWS39" s="119"/>
      <c r="UWT39" s="119"/>
      <c r="UWU39" s="119"/>
      <c r="UWV39" s="119"/>
      <c r="UWW39" s="119"/>
      <c r="UWX39" s="119"/>
      <c r="UWY39" s="119"/>
      <c r="UWZ39" s="119"/>
      <c r="UXA39" s="119"/>
      <c r="UXB39" s="119"/>
      <c r="UXC39" s="119"/>
      <c r="UXD39" s="119"/>
      <c r="UXE39" s="119"/>
      <c r="UXF39" s="119"/>
      <c r="UXG39" s="119"/>
      <c r="UXH39" s="119"/>
      <c r="UXI39" s="119"/>
      <c r="UXJ39" s="119"/>
      <c r="UXK39" s="119"/>
      <c r="UXL39" s="119"/>
      <c r="UXM39" s="119"/>
      <c r="UXN39" s="119"/>
      <c r="UXO39" s="119"/>
      <c r="UXP39" s="119"/>
      <c r="UXQ39" s="119"/>
      <c r="UXR39" s="119"/>
      <c r="UXS39" s="119"/>
      <c r="UXT39" s="119"/>
      <c r="UXU39" s="119"/>
      <c r="UXV39" s="119"/>
      <c r="UXW39" s="119"/>
      <c r="UXX39" s="119"/>
      <c r="UXY39" s="119"/>
      <c r="UXZ39" s="119"/>
      <c r="UYA39" s="119"/>
      <c r="UYB39" s="119"/>
      <c r="UYC39" s="119"/>
      <c r="UYD39" s="119"/>
      <c r="UYE39" s="119"/>
      <c r="UYF39" s="119"/>
      <c r="UYG39" s="119"/>
      <c r="UYH39" s="119"/>
      <c r="UYI39" s="119"/>
      <c r="UYJ39" s="119"/>
      <c r="UYK39" s="119"/>
      <c r="UYL39" s="119"/>
      <c r="UYM39" s="119"/>
      <c r="UYN39" s="119"/>
      <c r="UYO39" s="119"/>
      <c r="UYP39" s="119"/>
      <c r="UYQ39" s="119"/>
      <c r="UYR39" s="119"/>
      <c r="UYS39" s="119"/>
      <c r="UYT39" s="119"/>
      <c r="UYU39" s="119"/>
      <c r="UYV39" s="119"/>
      <c r="UYW39" s="119"/>
      <c r="UYX39" s="119"/>
      <c r="UYY39" s="119"/>
      <c r="UYZ39" s="119"/>
      <c r="UZA39" s="119"/>
      <c r="UZB39" s="119"/>
      <c r="UZC39" s="119"/>
      <c r="UZD39" s="119"/>
      <c r="UZE39" s="119"/>
      <c r="UZF39" s="119"/>
      <c r="UZG39" s="119"/>
      <c r="UZH39" s="119"/>
      <c r="UZI39" s="119"/>
      <c r="UZJ39" s="119"/>
      <c r="UZK39" s="119"/>
      <c r="UZL39" s="119"/>
      <c r="UZM39" s="119"/>
      <c r="UZN39" s="119"/>
      <c r="UZO39" s="119"/>
      <c r="UZP39" s="119"/>
      <c r="UZQ39" s="119"/>
      <c r="UZR39" s="119"/>
      <c r="UZS39" s="119"/>
      <c r="UZT39" s="119"/>
      <c r="UZU39" s="119"/>
      <c r="UZV39" s="119"/>
      <c r="UZW39" s="119"/>
      <c r="UZX39" s="119"/>
      <c r="UZY39" s="119"/>
      <c r="UZZ39" s="119"/>
      <c r="VAA39" s="119"/>
      <c r="VAB39" s="119"/>
      <c r="VAC39" s="119"/>
      <c r="VAD39" s="119"/>
      <c r="VAE39" s="119"/>
      <c r="VAF39" s="119"/>
      <c r="VAG39" s="119"/>
      <c r="VAH39" s="119"/>
      <c r="VAI39" s="119"/>
      <c r="VAJ39" s="119"/>
      <c r="VAK39" s="119"/>
      <c r="VAL39" s="119"/>
      <c r="VAM39" s="119"/>
      <c r="VAN39" s="119"/>
      <c r="VAO39" s="119"/>
      <c r="VAP39" s="119"/>
      <c r="VAQ39" s="119"/>
      <c r="VAR39" s="119"/>
      <c r="VAS39" s="119"/>
      <c r="VAT39" s="119"/>
      <c r="VAU39" s="119"/>
      <c r="VAV39" s="119"/>
      <c r="VAW39" s="119"/>
      <c r="VAX39" s="119"/>
      <c r="VAY39" s="119"/>
      <c r="VAZ39" s="119"/>
      <c r="VBA39" s="119"/>
      <c r="VBB39" s="119"/>
      <c r="VBC39" s="119"/>
      <c r="VBD39" s="119"/>
      <c r="VBE39" s="119"/>
      <c r="VBF39" s="119"/>
      <c r="VBG39" s="119"/>
      <c r="VBH39" s="119"/>
      <c r="VBI39" s="119"/>
      <c r="VBJ39" s="119"/>
      <c r="VBK39" s="119"/>
      <c r="VBL39" s="119"/>
      <c r="VBM39" s="119"/>
      <c r="VBN39" s="119"/>
      <c r="VBO39" s="119"/>
      <c r="VBP39" s="119"/>
      <c r="VBQ39" s="119"/>
      <c r="VBR39" s="119"/>
      <c r="VBS39" s="119"/>
      <c r="VBT39" s="119"/>
      <c r="VBU39" s="119"/>
      <c r="VBV39" s="119"/>
      <c r="VBW39" s="119"/>
      <c r="VBX39" s="119"/>
      <c r="VBY39" s="119"/>
      <c r="VBZ39" s="119"/>
      <c r="VCA39" s="119"/>
      <c r="VCB39" s="119"/>
      <c r="VCC39" s="119"/>
      <c r="VCD39" s="119"/>
      <c r="VCE39" s="119"/>
      <c r="VCF39" s="119"/>
      <c r="VCG39" s="119"/>
      <c r="VCH39" s="119"/>
      <c r="VCI39" s="119"/>
      <c r="VCJ39" s="119"/>
      <c r="VCK39" s="119"/>
      <c r="VCL39" s="119"/>
      <c r="VCM39" s="119"/>
      <c r="VCN39" s="119"/>
      <c r="VCO39" s="119"/>
      <c r="VCP39" s="119"/>
      <c r="VCQ39" s="119"/>
      <c r="VCR39" s="119"/>
      <c r="VCS39" s="119"/>
      <c r="VCT39" s="119"/>
      <c r="VCU39" s="119"/>
      <c r="VCV39" s="119"/>
      <c r="VCW39" s="119"/>
      <c r="VCX39" s="119"/>
      <c r="VCY39" s="119"/>
      <c r="VCZ39" s="119"/>
      <c r="VDA39" s="119"/>
      <c r="VDB39" s="119"/>
      <c r="VDC39" s="119"/>
      <c r="VDD39" s="119"/>
      <c r="VDE39" s="119"/>
      <c r="VDF39" s="119"/>
      <c r="VDG39" s="119"/>
      <c r="VDH39" s="119"/>
      <c r="VDI39" s="119"/>
      <c r="VDJ39" s="119"/>
      <c r="VDK39" s="119"/>
      <c r="VDL39" s="119"/>
      <c r="VDM39" s="119"/>
      <c r="VDN39" s="119"/>
      <c r="VDO39" s="119"/>
      <c r="VDP39" s="119"/>
      <c r="VDQ39" s="119"/>
      <c r="VDR39" s="119"/>
      <c r="VDS39" s="119"/>
      <c r="VDT39" s="119"/>
      <c r="VDU39" s="119"/>
      <c r="VDV39" s="119"/>
      <c r="VDW39" s="119"/>
      <c r="VDX39" s="119"/>
      <c r="VDY39" s="119"/>
      <c r="VDZ39" s="119"/>
      <c r="VEA39" s="119"/>
      <c r="VEB39" s="119"/>
      <c r="VEC39" s="119"/>
      <c r="VED39" s="119"/>
      <c r="VEE39" s="119"/>
      <c r="VEF39" s="119"/>
      <c r="VEG39" s="119"/>
      <c r="VEH39" s="119"/>
      <c r="VEI39" s="119"/>
      <c r="VEJ39" s="119"/>
      <c r="VEK39" s="119"/>
      <c r="VEL39" s="119"/>
      <c r="VEM39" s="119"/>
      <c r="VEN39" s="119"/>
      <c r="VEO39" s="119"/>
      <c r="VEP39" s="119"/>
      <c r="VEQ39" s="119"/>
      <c r="VER39" s="119"/>
      <c r="VES39" s="119"/>
      <c r="VET39" s="119"/>
      <c r="VEU39" s="119"/>
      <c r="VEV39" s="119"/>
      <c r="VEW39" s="119"/>
      <c r="VEX39" s="119"/>
      <c r="VEY39" s="119"/>
      <c r="VEZ39" s="119"/>
      <c r="VFA39" s="119"/>
      <c r="VFB39" s="119"/>
      <c r="VFC39" s="119"/>
      <c r="VFD39" s="119"/>
      <c r="VFE39" s="119"/>
      <c r="VFF39" s="119"/>
      <c r="VFG39" s="119"/>
      <c r="VFH39" s="119"/>
      <c r="VFI39" s="119"/>
      <c r="VFJ39" s="119"/>
      <c r="VFK39" s="119"/>
      <c r="VFL39" s="119"/>
      <c r="VFM39" s="119"/>
      <c r="VFN39" s="119"/>
      <c r="VFO39" s="119"/>
      <c r="VFP39" s="119"/>
      <c r="VFQ39" s="119"/>
      <c r="VFR39" s="119"/>
      <c r="VFS39" s="119"/>
      <c r="VFT39" s="119"/>
      <c r="VFU39" s="119"/>
      <c r="VFV39" s="119"/>
      <c r="VFW39" s="119"/>
      <c r="VFX39" s="119"/>
      <c r="VFY39" s="119"/>
      <c r="VFZ39" s="119"/>
      <c r="VGA39" s="119"/>
      <c r="VGB39" s="119"/>
      <c r="VGC39" s="119"/>
      <c r="VGD39" s="119"/>
      <c r="VGE39" s="119"/>
      <c r="VGF39" s="119"/>
      <c r="VGG39" s="119"/>
      <c r="VGH39" s="119"/>
      <c r="VGI39" s="119"/>
      <c r="VGJ39" s="119"/>
      <c r="VGK39" s="119"/>
      <c r="VGL39" s="119"/>
      <c r="VGM39" s="119"/>
      <c r="VGN39" s="119"/>
      <c r="VGO39" s="119"/>
      <c r="VGP39" s="119"/>
      <c r="VGQ39" s="119"/>
      <c r="VGR39" s="119"/>
      <c r="VGS39" s="119"/>
      <c r="VGT39" s="119"/>
      <c r="VGU39" s="119"/>
      <c r="VGV39" s="119"/>
      <c r="VGW39" s="119"/>
      <c r="VGX39" s="119"/>
      <c r="VGY39" s="119"/>
      <c r="VGZ39" s="119"/>
      <c r="VHA39" s="119"/>
      <c r="VHB39" s="119"/>
      <c r="VHC39" s="119"/>
      <c r="VHD39" s="119"/>
      <c r="VHE39" s="119"/>
      <c r="VHF39" s="119"/>
      <c r="VHG39" s="119"/>
      <c r="VHH39" s="119"/>
      <c r="VHI39" s="119"/>
      <c r="VHJ39" s="119"/>
      <c r="VHK39" s="119"/>
      <c r="VHL39" s="119"/>
      <c r="VHM39" s="119"/>
      <c r="VHN39" s="119"/>
      <c r="VHO39" s="119"/>
      <c r="VHP39" s="119"/>
      <c r="VHQ39" s="119"/>
      <c r="VHR39" s="119"/>
      <c r="VHS39" s="119"/>
      <c r="VHT39" s="119"/>
      <c r="VHU39" s="119"/>
      <c r="VHV39" s="119"/>
      <c r="VHW39" s="119"/>
      <c r="VHX39" s="119"/>
      <c r="VHY39" s="119"/>
      <c r="VHZ39" s="119"/>
      <c r="VIA39" s="119"/>
      <c r="VIB39" s="119"/>
      <c r="VIC39" s="119"/>
      <c r="VID39" s="119"/>
      <c r="VIE39" s="119"/>
      <c r="VIF39" s="119"/>
      <c r="VIG39" s="119"/>
      <c r="VIH39" s="119"/>
      <c r="VII39" s="119"/>
      <c r="VIJ39" s="119"/>
      <c r="VIK39" s="119"/>
      <c r="VIL39" s="119"/>
      <c r="VIM39" s="119"/>
      <c r="VIN39" s="119"/>
      <c r="VIO39" s="119"/>
      <c r="VIP39" s="119"/>
      <c r="VIQ39" s="119"/>
      <c r="VIR39" s="119"/>
      <c r="VIS39" s="119"/>
      <c r="VIT39" s="119"/>
      <c r="VIU39" s="119"/>
      <c r="VIV39" s="119"/>
      <c r="VIW39" s="119"/>
      <c r="VIX39" s="119"/>
      <c r="VIY39" s="119"/>
      <c r="VIZ39" s="119"/>
      <c r="VJA39" s="119"/>
      <c r="VJB39" s="119"/>
      <c r="VJC39" s="119"/>
      <c r="VJD39" s="119"/>
      <c r="VJE39" s="119"/>
      <c r="VJF39" s="119"/>
      <c r="VJG39" s="119"/>
      <c r="VJH39" s="119"/>
      <c r="VJI39" s="119"/>
      <c r="VJJ39" s="119"/>
      <c r="VJK39" s="119"/>
      <c r="VJL39" s="119"/>
      <c r="VJM39" s="119"/>
      <c r="VJN39" s="119"/>
      <c r="VJO39" s="119"/>
      <c r="VJP39" s="119"/>
      <c r="VJQ39" s="119"/>
      <c r="VJR39" s="119"/>
      <c r="VJS39" s="119"/>
      <c r="VJT39" s="119"/>
      <c r="VJU39" s="119"/>
      <c r="VJV39" s="119"/>
      <c r="VJW39" s="119"/>
      <c r="VJX39" s="119"/>
      <c r="VJY39" s="119"/>
      <c r="VJZ39" s="119"/>
      <c r="VKA39" s="119"/>
      <c r="VKB39" s="119"/>
      <c r="VKC39" s="119"/>
      <c r="VKD39" s="119"/>
      <c r="VKE39" s="119"/>
      <c r="VKF39" s="119"/>
      <c r="VKG39" s="119"/>
      <c r="VKH39" s="119"/>
      <c r="VKI39" s="119"/>
      <c r="VKJ39" s="119"/>
      <c r="VKK39" s="119"/>
      <c r="VKL39" s="119"/>
      <c r="VKM39" s="119"/>
      <c r="VKN39" s="119"/>
      <c r="VKO39" s="119"/>
      <c r="VKP39" s="119"/>
      <c r="VKQ39" s="119"/>
      <c r="VKR39" s="119"/>
      <c r="VKS39" s="119"/>
      <c r="VKT39" s="119"/>
      <c r="VKU39" s="119"/>
      <c r="VKV39" s="119"/>
      <c r="VKW39" s="119"/>
      <c r="VKX39" s="119"/>
      <c r="VKY39" s="119"/>
      <c r="VKZ39" s="119"/>
      <c r="VLA39" s="119"/>
      <c r="VLB39" s="119"/>
      <c r="VLC39" s="119"/>
      <c r="VLD39" s="119"/>
      <c r="VLE39" s="119"/>
      <c r="VLF39" s="119"/>
      <c r="VLG39" s="119"/>
      <c r="VLH39" s="119"/>
      <c r="VLI39" s="119"/>
      <c r="VLJ39" s="119"/>
      <c r="VLK39" s="119"/>
      <c r="VLL39" s="119"/>
      <c r="VLM39" s="119"/>
      <c r="VLN39" s="119"/>
      <c r="VLO39" s="119"/>
      <c r="VLP39" s="119"/>
      <c r="VLQ39" s="119"/>
      <c r="VLR39" s="119"/>
      <c r="VLS39" s="119"/>
      <c r="VLT39" s="119"/>
      <c r="VLU39" s="119"/>
      <c r="VLV39" s="119"/>
      <c r="VLW39" s="119"/>
      <c r="VLX39" s="119"/>
      <c r="VLY39" s="119"/>
      <c r="VLZ39" s="119"/>
      <c r="VMA39" s="119"/>
      <c r="VMB39" s="119"/>
      <c r="VMC39" s="119"/>
      <c r="VMD39" s="119"/>
      <c r="VME39" s="119"/>
      <c r="VMF39" s="119"/>
      <c r="VMG39" s="119"/>
      <c r="VMH39" s="119"/>
      <c r="VMI39" s="119"/>
      <c r="VMJ39" s="119"/>
      <c r="VMK39" s="119"/>
      <c r="VML39" s="119"/>
      <c r="VMM39" s="119"/>
      <c r="VMN39" s="119"/>
      <c r="VMO39" s="119"/>
      <c r="VMP39" s="119"/>
      <c r="VMQ39" s="119"/>
      <c r="VMR39" s="119"/>
      <c r="VMS39" s="119"/>
      <c r="VMT39" s="119"/>
      <c r="VMU39" s="119"/>
      <c r="VMV39" s="119"/>
      <c r="VMW39" s="119"/>
      <c r="VMX39" s="119"/>
      <c r="VMY39" s="119"/>
      <c r="VMZ39" s="119"/>
      <c r="VNA39" s="119"/>
      <c r="VNB39" s="119"/>
      <c r="VNC39" s="119"/>
      <c r="VND39" s="119"/>
      <c r="VNE39" s="119"/>
      <c r="VNF39" s="119"/>
      <c r="VNG39" s="119"/>
      <c r="VNH39" s="119"/>
      <c r="VNI39" s="119"/>
      <c r="VNJ39" s="119"/>
      <c r="VNK39" s="119"/>
      <c r="VNL39" s="119"/>
      <c r="VNM39" s="119"/>
      <c r="VNN39" s="119"/>
      <c r="VNO39" s="119"/>
      <c r="VNP39" s="119"/>
      <c r="VNQ39" s="119"/>
      <c r="VNR39" s="119"/>
      <c r="VNS39" s="119"/>
      <c r="VNT39" s="119"/>
      <c r="VNU39" s="119"/>
      <c r="VNV39" s="119"/>
      <c r="VNW39" s="119"/>
      <c r="VNX39" s="119"/>
      <c r="VNY39" s="119"/>
      <c r="VNZ39" s="119"/>
      <c r="VOA39" s="119"/>
      <c r="VOB39" s="119"/>
      <c r="VOC39" s="119"/>
      <c r="VOD39" s="119"/>
      <c r="VOE39" s="119"/>
      <c r="VOF39" s="119"/>
      <c r="VOG39" s="119"/>
      <c r="VOH39" s="119"/>
      <c r="VOI39" s="119"/>
      <c r="VOJ39" s="119"/>
      <c r="VOK39" s="119"/>
      <c r="VOL39" s="119"/>
      <c r="VOM39" s="119"/>
      <c r="VON39" s="119"/>
      <c r="VOO39" s="119"/>
      <c r="VOP39" s="119"/>
      <c r="VOQ39" s="119"/>
      <c r="VOR39" s="119"/>
      <c r="VOS39" s="119"/>
      <c r="VOT39" s="119"/>
      <c r="VOU39" s="119"/>
      <c r="VOV39" s="119"/>
      <c r="VOW39" s="119"/>
      <c r="VOX39" s="119"/>
      <c r="VOY39" s="119"/>
      <c r="VOZ39" s="119"/>
      <c r="VPA39" s="119"/>
      <c r="VPB39" s="119"/>
      <c r="VPC39" s="119"/>
      <c r="VPD39" s="119"/>
      <c r="VPE39" s="119"/>
      <c r="VPF39" s="119"/>
      <c r="VPG39" s="119"/>
      <c r="VPH39" s="119"/>
      <c r="VPI39" s="119"/>
      <c r="VPJ39" s="119"/>
      <c r="VPK39" s="119"/>
      <c r="VPL39" s="119"/>
      <c r="VPM39" s="119"/>
      <c r="VPN39" s="119"/>
      <c r="VPO39" s="119"/>
      <c r="VPP39" s="119"/>
      <c r="VPQ39" s="119"/>
      <c r="VPR39" s="119"/>
      <c r="VPS39" s="119"/>
      <c r="VPT39" s="119"/>
      <c r="VPU39" s="119"/>
      <c r="VPV39" s="119"/>
      <c r="VPW39" s="119"/>
      <c r="VPX39" s="119"/>
      <c r="VPY39" s="119"/>
      <c r="VPZ39" s="119"/>
      <c r="VQA39" s="119"/>
      <c r="VQB39" s="119"/>
      <c r="VQC39" s="119"/>
      <c r="VQD39" s="119"/>
      <c r="VQE39" s="119"/>
      <c r="VQF39" s="119"/>
      <c r="VQG39" s="119"/>
      <c r="VQH39" s="119"/>
      <c r="VQI39" s="119"/>
      <c r="VQJ39" s="119"/>
      <c r="VQK39" s="119"/>
      <c r="VQL39" s="119"/>
      <c r="VQM39" s="119"/>
      <c r="VQN39" s="119"/>
      <c r="VQO39" s="119"/>
      <c r="VQP39" s="119"/>
      <c r="VQQ39" s="119"/>
      <c r="VQR39" s="119"/>
      <c r="VQS39" s="119"/>
      <c r="VQT39" s="119"/>
      <c r="VQU39" s="119"/>
      <c r="VQV39" s="119"/>
      <c r="VQW39" s="119"/>
      <c r="VQX39" s="119"/>
      <c r="VQY39" s="119"/>
      <c r="VQZ39" s="119"/>
      <c r="VRA39" s="119"/>
      <c r="VRB39" s="119"/>
      <c r="VRC39" s="119"/>
      <c r="VRD39" s="119"/>
      <c r="VRE39" s="119"/>
      <c r="VRF39" s="119"/>
      <c r="VRG39" s="119"/>
      <c r="VRH39" s="119"/>
      <c r="VRI39" s="119"/>
      <c r="VRJ39" s="119"/>
      <c r="VRK39" s="119"/>
      <c r="VRL39" s="119"/>
      <c r="VRM39" s="119"/>
      <c r="VRN39" s="119"/>
      <c r="VRO39" s="119"/>
      <c r="VRP39" s="119"/>
      <c r="VRQ39" s="119"/>
      <c r="VRR39" s="119"/>
      <c r="VRS39" s="119"/>
      <c r="VRT39" s="119"/>
      <c r="VRU39" s="119"/>
      <c r="VRV39" s="119"/>
      <c r="VRW39" s="119"/>
      <c r="VRX39" s="119"/>
      <c r="VRY39" s="119"/>
      <c r="VRZ39" s="119"/>
      <c r="VSA39" s="119"/>
      <c r="VSB39" s="119"/>
      <c r="VSC39" s="119"/>
      <c r="VSD39" s="119"/>
      <c r="VSE39" s="119"/>
      <c r="VSF39" s="119"/>
      <c r="VSG39" s="119"/>
      <c r="VSH39" s="119"/>
      <c r="VSI39" s="119"/>
      <c r="VSJ39" s="119"/>
      <c r="VSK39" s="119"/>
      <c r="VSL39" s="119"/>
      <c r="VSM39" s="119"/>
      <c r="VSN39" s="119"/>
      <c r="VSO39" s="119"/>
      <c r="VSP39" s="119"/>
      <c r="VSQ39" s="119"/>
      <c r="VSR39" s="119"/>
      <c r="VSS39" s="119"/>
      <c r="VST39" s="119"/>
      <c r="VSU39" s="119"/>
      <c r="VSV39" s="119"/>
      <c r="VSW39" s="119"/>
      <c r="VSX39" s="119"/>
      <c r="VSY39" s="119"/>
      <c r="VSZ39" s="119"/>
      <c r="VTA39" s="119"/>
      <c r="VTB39" s="119"/>
      <c r="VTC39" s="119"/>
      <c r="VTD39" s="119"/>
      <c r="VTE39" s="119"/>
      <c r="VTF39" s="119"/>
      <c r="VTG39" s="119"/>
      <c r="VTH39" s="119"/>
      <c r="VTI39" s="119"/>
      <c r="VTJ39" s="119"/>
      <c r="VTK39" s="119"/>
      <c r="VTL39" s="119"/>
      <c r="VTM39" s="119"/>
      <c r="VTN39" s="119"/>
      <c r="VTO39" s="119"/>
      <c r="VTP39" s="119"/>
      <c r="VTQ39" s="119"/>
      <c r="VTR39" s="119"/>
      <c r="VTS39" s="119"/>
      <c r="VTT39" s="119"/>
      <c r="VTU39" s="119"/>
      <c r="VTV39" s="119"/>
      <c r="VTW39" s="119"/>
      <c r="VTX39" s="119"/>
      <c r="VTY39" s="119"/>
      <c r="VTZ39" s="119"/>
      <c r="VUA39" s="119"/>
      <c r="VUB39" s="119"/>
      <c r="VUC39" s="119"/>
      <c r="VUD39" s="119"/>
      <c r="VUE39" s="119"/>
      <c r="VUF39" s="119"/>
      <c r="VUG39" s="119"/>
      <c r="VUH39" s="119"/>
      <c r="VUI39" s="119"/>
      <c r="VUJ39" s="119"/>
      <c r="VUK39" s="119"/>
      <c r="VUL39" s="119"/>
      <c r="VUM39" s="119"/>
      <c r="VUN39" s="119"/>
      <c r="VUO39" s="119"/>
      <c r="VUP39" s="119"/>
      <c r="VUQ39" s="119"/>
      <c r="VUR39" s="119"/>
      <c r="VUS39" s="119"/>
      <c r="VUT39" s="119"/>
      <c r="VUU39" s="119"/>
      <c r="VUV39" s="119"/>
      <c r="VUW39" s="119"/>
      <c r="VUX39" s="119"/>
      <c r="VUY39" s="119"/>
      <c r="VUZ39" s="119"/>
      <c r="VVA39" s="119"/>
      <c r="VVB39" s="119"/>
      <c r="VVC39" s="119"/>
      <c r="VVD39" s="119"/>
      <c r="VVE39" s="119"/>
      <c r="VVF39" s="119"/>
      <c r="VVG39" s="119"/>
      <c r="VVH39" s="119"/>
      <c r="VVI39" s="119"/>
      <c r="VVJ39" s="119"/>
      <c r="VVK39" s="119"/>
      <c r="VVL39" s="119"/>
      <c r="VVM39" s="119"/>
      <c r="VVN39" s="119"/>
      <c r="VVO39" s="119"/>
      <c r="VVP39" s="119"/>
      <c r="VVQ39" s="119"/>
      <c r="VVR39" s="119"/>
      <c r="VVS39" s="119"/>
      <c r="VVT39" s="119"/>
      <c r="VVU39" s="119"/>
      <c r="VVV39" s="119"/>
      <c r="VVW39" s="119"/>
      <c r="VVX39" s="119"/>
      <c r="VVY39" s="119"/>
      <c r="VVZ39" s="119"/>
      <c r="VWA39" s="119"/>
      <c r="VWB39" s="119"/>
      <c r="VWC39" s="119"/>
      <c r="VWD39" s="119"/>
      <c r="VWE39" s="119"/>
      <c r="VWF39" s="119"/>
      <c r="VWG39" s="119"/>
      <c r="VWH39" s="119"/>
      <c r="VWI39" s="119"/>
      <c r="VWJ39" s="119"/>
      <c r="VWK39" s="119"/>
      <c r="VWL39" s="119"/>
      <c r="VWM39" s="119"/>
      <c r="VWN39" s="119"/>
      <c r="VWO39" s="119"/>
      <c r="VWP39" s="119"/>
      <c r="VWQ39" s="119"/>
      <c r="VWR39" s="119"/>
      <c r="VWS39" s="119"/>
      <c r="VWT39" s="119"/>
      <c r="VWU39" s="119"/>
      <c r="VWV39" s="119"/>
      <c r="VWW39" s="119"/>
      <c r="VWX39" s="119"/>
      <c r="VWY39" s="119"/>
      <c r="VWZ39" s="119"/>
      <c r="VXA39" s="119"/>
      <c r="VXB39" s="119"/>
      <c r="VXC39" s="119"/>
      <c r="VXD39" s="119"/>
      <c r="VXE39" s="119"/>
      <c r="VXF39" s="119"/>
      <c r="VXG39" s="119"/>
      <c r="VXH39" s="119"/>
      <c r="VXI39" s="119"/>
      <c r="VXJ39" s="119"/>
      <c r="VXK39" s="119"/>
      <c r="VXL39" s="119"/>
      <c r="VXM39" s="119"/>
      <c r="VXN39" s="119"/>
      <c r="VXO39" s="119"/>
      <c r="VXP39" s="119"/>
      <c r="VXQ39" s="119"/>
      <c r="VXR39" s="119"/>
      <c r="VXS39" s="119"/>
      <c r="VXT39" s="119"/>
      <c r="VXU39" s="119"/>
      <c r="VXV39" s="119"/>
      <c r="VXW39" s="119"/>
      <c r="VXX39" s="119"/>
      <c r="VXY39" s="119"/>
      <c r="VXZ39" s="119"/>
      <c r="VYA39" s="119"/>
      <c r="VYB39" s="119"/>
      <c r="VYC39" s="119"/>
      <c r="VYD39" s="119"/>
      <c r="VYE39" s="119"/>
      <c r="VYF39" s="119"/>
      <c r="VYG39" s="119"/>
      <c r="VYH39" s="119"/>
      <c r="VYI39" s="119"/>
      <c r="VYJ39" s="119"/>
      <c r="VYK39" s="119"/>
      <c r="VYL39" s="119"/>
      <c r="VYM39" s="119"/>
      <c r="VYN39" s="119"/>
      <c r="VYO39" s="119"/>
      <c r="VYP39" s="119"/>
      <c r="VYQ39" s="119"/>
      <c r="VYR39" s="119"/>
      <c r="VYS39" s="119"/>
      <c r="VYT39" s="119"/>
      <c r="VYU39" s="119"/>
      <c r="VYV39" s="119"/>
      <c r="VYW39" s="119"/>
      <c r="VYX39" s="119"/>
      <c r="VYY39" s="119"/>
      <c r="VYZ39" s="119"/>
      <c r="VZA39" s="119"/>
      <c r="VZB39" s="119"/>
      <c r="VZC39" s="119"/>
      <c r="VZD39" s="119"/>
      <c r="VZE39" s="119"/>
      <c r="VZF39" s="119"/>
      <c r="VZG39" s="119"/>
      <c r="VZH39" s="119"/>
      <c r="VZI39" s="119"/>
      <c r="VZJ39" s="119"/>
      <c r="VZK39" s="119"/>
      <c r="VZL39" s="119"/>
      <c r="VZM39" s="119"/>
      <c r="VZN39" s="119"/>
      <c r="VZO39" s="119"/>
      <c r="VZP39" s="119"/>
      <c r="VZQ39" s="119"/>
      <c r="VZR39" s="119"/>
      <c r="VZS39" s="119"/>
      <c r="VZT39" s="119"/>
      <c r="VZU39" s="119"/>
      <c r="VZV39" s="119"/>
      <c r="VZW39" s="119"/>
      <c r="VZX39" s="119"/>
      <c r="VZY39" s="119"/>
      <c r="VZZ39" s="119"/>
      <c r="WAA39" s="119"/>
      <c r="WAB39" s="119"/>
      <c r="WAC39" s="119"/>
      <c r="WAD39" s="119"/>
      <c r="WAE39" s="119"/>
      <c r="WAF39" s="119"/>
      <c r="WAG39" s="119"/>
      <c r="WAH39" s="119"/>
      <c r="WAI39" s="119"/>
      <c r="WAJ39" s="119"/>
      <c r="WAK39" s="119"/>
      <c r="WAL39" s="119"/>
      <c r="WAM39" s="119"/>
      <c r="WAN39" s="119"/>
      <c r="WAO39" s="119"/>
      <c r="WAP39" s="119"/>
      <c r="WAQ39" s="119"/>
      <c r="WAR39" s="119"/>
      <c r="WAS39" s="119"/>
      <c r="WAT39" s="119"/>
      <c r="WAU39" s="119"/>
      <c r="WAV39" s="119"/>
      <c r="WAW39" s="119"/>
      <c r="WAX39" s="119"/>
      <c r="WAY39" s="119"/>
      <c r="WAZ39" s="119"/>
      <c r="WBA39" s="119"/>
      <c r="WBB39" s="119"/>
      <c r="WBC39" s="119"/>
      <c r="WBD39" s="119"/>
      <c r="WBE39" s="119"/>
      <c r="WBF39" s="119"/>
      <c r="WBG39" s="119"/>
      <c r="WBH39" s="119"/>
      <c r="WBI39" s="119"/>
      <c r="WBJ39" s="119"/>
      <c r="WBK39" s="119"/>
      <c r="WBL39" s="119"/>
      <c r="WBM39" s="119"/>
      <c r="WBN39" s="119"/>
      <c r="WBO39" s="119"/>
      <c r="WBP39" s="119"/>
      <c r="WBQ39" s="119"/>
      <c r="WBR39" s="119"/>
      <c r="WBS39" s="119"/>
      <c r="WBT39" s="119"/>
      <c r="WBU39" s="119"/>
      <c r="WBV39" s="119"/>
      <c r="WBW39" s="119"/>
      <c r="WBX39" s="119"/>
      <c r="WBY39" s="119"/>
      <c r="WBZ39" s="119"/>
      <c r="WCA39" s="119"/>
      <c r="WCB39" s="119"/>
      <c r="WCC39" s="119"/>
      <c r="WCD39" s="119"/>
      <c r="WCE39" s="119"/>
      <c r="WCF39" s="119"/>
      <c r="WCG39" s="119"/>
      <c r="WCH39" s="119"/>
      <c r="WCI39" s="119"/>
      <c r="WCJ39" s="119"/>
      <c r="WCK39" s="119"/>
      <c r="WCL39" s="119"/>
      <c r="WCM39" s="119"/>
      <c r="WCN39" s="119"/>
      <c r="WCO39" s="119"/>
      <c r="WCP39" s="119"/>
      <c r="WCQ39" s="119"/>
      <c r="WCR39" s="119"/>
      <c r="WCS39" s="119"/>
      <c r="WCT39" s="119"/>
      <c r="WCU39" s="119"/>
      <c r="WCV39" s="119"/>
      <c r="WCW39" s="119"/>
      <c r="WCX39" s="119"/>
      <c r="WCY39" s="119"/>
      <c r="WCZ39" s="119"/>
      <c r="WDA39" s="119"/>
      <c r="WDB39" s="119"/>
      <c r="WDC39" s="119"/>
      <c r="WDD39" s="119"/>
      <c r="WDE39" s="119"/>
      <c r="WDF39" s="119"/>
      <c r="WDG39" s="119"/>
      <c r="WDH39" s="119"/>
      <c r="WDI39" s="119"/>
      <c r="WDJ39" s="119"/>
      <c r="WDK39" s="119"/>
      <c r="WDL39" s="119"/>
      <c r="WDM39" s="119"/>
      <c r="WDN39" s="119"/>
      <c r="WDO39" s="119"/>
      <c r="WDP39" s="119"/>
      <c r="WDQ39" s="119"/>
      <c r="WDR39" s="119"/>
      <c r="WDS39" s="119"/>
      <c r="WDT39" s="119"/>
      <c r="WDU39" s="119"/>
      <c r="WDV39" s="119"/>
      <c r="WDW39" s="119"/>
      <c r="WDX39" s="119"/>
      <c r="WDY39" s="119"/>
      <c r="WDZ39" s="119"/>
      <c r="WEA39" s="119"/>
      <c r="WEB39" s="119"/>
      <c r="WEC39" s="119"/>
      <c r="WED39" s="119"/>
      <c r="WEE39" s="119"/>
      <c r="WEF39" s="119"/>
      <c r="WEG39" s="119"/>
      <c r="WEH39" s="119"/>
      <c r="WEI39" s="119"/>
      <c r="WEJ39" s="119"/>
      <c r="WEK39" s="119"/>
      <c r="WEL39" s="119"/>
      <c r="WEM39" s="119"/>
      <c r="WEN39" s="119"/>
      <c r="WEO39" s="119"/>
      <c r="WEP39" s="119"/>
      <c r="WEQ39" s="119"/>
      <c r="WER39" s="119"/>
      <c r="WES39" s="119"/>
      <c r="WET39" s="119"/>
      <c r="WEU39" s="119"/>
      <c r="WEV39" s="119"/>
      <c r="WEW39" s="119"/>
      <c r="WEX39" s="119"/>
      <c r="WEY39" s="119"/>
      <c r="WEZ39" s="119"/>
      <c r="WFA39" s="119"/>
      <c r="WFB39" s="119"/>
      <c r="WFC39" s="119"/>
      <c r="WFD39" s="119"/>
      <c r="WFE39" s="119"/>
      <c r="WFF39" s="119"/>
      <c r="WFG39" s="119"/>
      <c r="WFH39" s="119"/>
      <c r="WFI39" s="119"/>
      <c r="WFJ39" s="119"/>
      <c r="WFK39" s="119"/>
      <c r="WFL39" s="119"/>
      <c r="WFM39" s="119"/>
      <c r="WFN39" s="119"/>
      <c r="WFO39" s="119"/>
      <c r="WFP39" s="119"/>
      <c r="WFQ39" s="119"/>
      <c r="WFR39" s="119"/>
      <c r="WFS39" s="119"/>
      <c r="WFT39" s="119"/>
      <c r="WFU39" s="119"/>
      <c r="WFV39" s="119"/>
      <c r="WFW39" s="119"/>
      <c r="WFX39" s="119"/>
      <c r="WFY39" s="119"/>
      <c r="WFZ39" s="119"/>
      <c r="WGA39" s="119"/>
      <c r="WGB39" s="119"/>
      <c r="WGC39" s="119"/>
      <c r="WGD39" s="119"/>
      <c r="WGE39" s="119"/>
      <c r="WGF39" s="119"/>
      <c r="WGG39" s="119"/>
      <c r="WGH39" s="119"/>
      <c r="WGI39" s="119"/>
      <c r="WGJ39" s="119"/>
      <c r="WGK39" s="119"/>
      <c r="WGL39" s="119"/>
      <c r="WGM39" s="119"/>
      <c r="WGN39" s="119"/>
      <c r="WGO39" s="119"/>
      <c r="WGP39" s="119"/>
      <c r="WGQ39" s="119"/>
      <c r="WGR39" s="119"/>
      <c r="WGS39" s="119"/>
      <c r="WGT39" s="119"/>
      <c r="WGU39" s="119"/>
      <c r="WGV39" s="119"/>
      <c r="WGW39" s="119"/>
      <c r="WGX39" s="119"/>
      <c r="WGY39" s="119"/>
      <c r="WGZ39" s="119"/>
      <c r="WHA39" s="119"/>
      <c r="WHB39" s="119"/>
      <c r="WHC39" s="119"/>
      <c r="WHD39" s="119"/>
      <c r="WHE39" s="119"/>
      <c r="WHF39" s="119"/>
      <c r="WHG39" s="119"/>
      <c r="WHH39" s="119"/>
      <c r="WHI39" s="119"/>
      <c r="WHJ39" s="119"/>
      <c r="WHK39" s="119"/>
      <c r="WHL39" s="119"/>
      <c r="WHM39" s="119"/>
      <c r="WHN39" s="119"/>
      <c r="WHO39" s="119"/>
      <c r="WHP39" s="119"/>
      <c r="WHQ39" s="119"/>
      <c r="WHR39" s="119"/>
      <c r="WHS39" s="119"/>
      <c r="WHT39" s="119"/>
      <c r="WHU39" s="119"/>
      <c r="WHV39" s="119"/>
      <c r="WHW39" s="119"/>
      <c r="WHX39" s="119"/>
      <c r="WHY39" s="119"/>
      <c r="WHZ39" s="119"/>
      <c r="WIA39" s="119"/>
      <c r="WIB39" s="119"/>
      <c r="WIC39" s="119"/>
      <c r="WID39" s="119"/>
      <c r="WIE39" s="119"/>
      <c r="WIF39" s="119"/>
      <c r="WIG39" s="119"/>
      <c r="WIH39" s="119"/>
      <c r="WII39" s="119"/>
      <c r="WIJ39" s="119"/>
      <c r="WIK39" s="119"/>
      <c r="WIL39" s="119"/>
      <c r="WIM39" s="119"/>
      <c r="WIN39" s="119"/>
      <c r="WIO39" s="119"/>
      <c r="WIP39" s="119"/>
      <c r="WIQ39" s="119"/>
      <c r="WIR39" s="119"/>
      <c r="WIS39" s="119"/>
      <c r="WIT39" s="119"/>
      <c r="WIU39" s="119"/>
      <c r="WIV39" s="119"/>
      <c r="WIW39" s="119"/>
      <c r="WIX39" s="119"/>
      <c r="WIY39" s="119"/>
      <c r="WIZ39" s="119"/>
      <c r="WJA39" s="119"/>
      <c r="WJB39" s="119"/>
      <c r="WJC39" s="119"/>
      <c r="WJD39" s="119"/>
      <c r="WJE39" s="119"/>
      <c r="WJF39" s="119"/>
      <c r="WJG39" s="119"/>
      <c r="WJH39" s="119"/>
      <c r="WJI39" s="119"/>
      <c r="WJJ39" s="119"/>
      <c r="WJK39" s="119"/>
      <c r="WJL39" s="119"/>
      <c r="WJM39" s="119"/>
      <c r="WJN39" s="119"/>
      <c r="WJO39" s="119"/>
      <c r="WJP39" s="119"/>
      <c r="WJQ39" s="119"/>
      <c r="WJR39" s="119"/>
      <c r="WJS39" s="119"/>
      <c r="WJT39" s="119"/>
      <c r="WJU39" s="119"/>
      <c r="WJV39" s="119"/>
      <c r="WJW39" s="119"/>
      <c r="WJX39" s="119"/>
      <c r="WJY39" s="119"/>
      <c r="WJZ39" s="119"/>
      <c r="WKA39" s="119"/>
      <c r="WKB39" s="119"/>
      <c r="WKC39" s="119"/>
      <c r="WKD39" s="119"/>
      <c r="WKE39" s="119"/>
      <c r="WKF39" s="119"/>
      <c r="WKG39" s="119"/>
      <c r="WKH39" s="119"/>
      <c r="WKI39" s="119"/>
      <c r="WKJ39" s="119"/>
      <c r="WKK39" s="119"/>
      <c r="WKL39" s="119"/>
      <c r="WKM39" s="119"/>
      <c r="WKN39" s="119"/>
      <c r="WKO39" s="119"/>
      <c r="WKP39" s="119"/>
      <c r="WKQ39" s="119"/>
      <c r="WKR39" s="119"/>
      <c r="WKS39" s="119"/>
      <c r="WKT39" s="119"/>
      <c r="WKU39" s="119"/>
      <c r="WKV39" s="119"/>
      <c r="WKW39" s="119"/>
      <c r="WKX39" s="119"/>
      <c r="WKY39" s="119"/>
      <c r="WKZ39" s="119"/>
      <c r="WLA39" s="119"/>
      <c r="WLB39" s="119"/>
      <c r="WLC39" s="119"/>
      <c r="WLD39" s="119"/>
      <c r="WLE39" s="119"/>
      <c r="WLF39" s="119"/>
      <c r="WLG39" s="119"/>
      <c r="WLH39" s="119"/>
      <c r="WLI39" s="119"/>
      <c r="WLJ39" s="119"/>
      <c r="WLK39" s="119"/>
      <c r="WLL39" s="119"/>
      <c r="WLM39" s="119"/>
      <c r="WLN39" s="119"/>
      <c r="WLO39" s="119"/>
      <c r="WLP39" s="119"/>
      <c r="WLQ39" s="119"/>
      <c r="WLR39" s="119"/>
      <c r="WLS39" s="119"/>
      <c r="WLT39" s="119"/>
      <c r="WLU39" s="119"/>
      <c r="WLV39" s="119"/>
      <c r="WLW39" s="119"/>
      <c r="WLX39" s="119"/>
      <c r="WLY39" s="119"/>
      <c r="WLZ39" s="119"/>
      <c r="WMA39" s="119"/>
      <c r="WMB39" s="119"/>
      <c r="WMC39" s="119"/>
      <c r="WMD39" s="119"/>
      <c r="WME39" s="119"/>
      <c r="WMF39" s="119"/>
      <c r="WMG39" s="119"/>
      <c r="WMH39" s="119"/>
      <c r="WMI39" s="119"/>
      <c r="WMJ39" s="119"/>
      <c r="WMK39" s="119"/>
      <c r="WML39" s="119"/>
      <c r="WMM39" s="119"/>
      <c r="WMN39" s="119"/>
      <c r="WMO39" s="119"/>
      <c r="WMP39" s="119"/>
      <c r="WMQ39" s="119"/>
      <c r="WMR39" s="119"/>
      <c r="WMS39" s="119"/>
      <c r="WMT39" s="119"/>
      <c r="WMU39" s="119"/>
      <c r="WMV39" s="119"/>
      <c r="WMW39" s="119"/>
      <c r="WMX39" s="119"/>
      <c r="WMY39" s="119"/>
      <c r="WMZ39" s="119"/>
      <c r="WNA39" s="119"/>
      <c r="WNB39" s="119"/>
      <c r="WNC39" s="119"/>
      <c r="WND39" s="119"/>
      <c r="WNE39" s="119"/>
      <c r="WNF39" s="119"/>
      <c r="WNG39" s="119"/>
      <c r="WNH39" s="119"/>
      <c r="WNI39" s="119"/>
      <c r="WNJ39" s="119"/>
      <c r="WNK39" s="119"/>
      <c r="WNL39" s="119"/>
      <c r="WNM39" s="119"/>
      <c r="WNN39" s="119"/>
      <c r="WNO39" s="119"/>
      <c r="WNP39" s="119"/>
      <c r="WNQ39" s="119"/>
      <c r="WNR39" s="119"/>
      <c r="WNS39" s="119"/>
      <c r="WNT39" s="119"/>
      <c r="WNU39" s="119"/>
      <c r="WNV39" s="119"/>
      <c r="WNW39" s="119"/>
      <c r="WNX39" s="119"/>
      <c r="WNY39" s="119"/>
      <c r="WNZ39" s="119"/>
      <c r="WOA39" s="119"/>
      <c r="WOB39" s="119"/>
      <c r="WOC39" s="119"/>
      <c r="WOD39" s="119"/>
      <c r="WOE39" s="119"/>
      <c r="WOF39" s="119"/>
      <c r="WOG39" s="119"/>
      <c r="WOH39" s="119"/>
      <c r="WOI39" s="119"/>
      <c r="WOJ39" s="119"/>
      <c r="WOK39" s="119"/>
      <c r="WOL39" s="119"/>
      <c r="WOM39" s="119"/>
      <c r="WON39" s="119"/>
      <c r="WOO39" s="119"/>
      <c r="WOP39" s="119"/>
      <c r="WOQ39" s="119"/>
      <c r="WOR39" s="119"/>
      <c r="WOS39" s="119"/>
      <c r="WOT39" s="119"/>
      <c r="WOU39" s="119"/>
      <c r="WOV39" s="119"/>
      <c r="WOW39" s="119"/>
      <c r="WOX39" s="119"/>
      <c r="WOY39" s="119"/>
      <c r="WOZ39" s="119"/>
      <c r="WPA39" s="119"/>
      <c r="WPB39" s="119"/>
      <c r="WPC39" s="119"/>
      <c r="WPD39" s="119"/>
      <c r="WPE39" s="119"/>
      <c r="WPF39" s="119"/>
      <c r="WPG39" s="119"/>
      <c r="WPH39" s="119"/>
      <c r="WPI39" s="119"/>
      <c r="WPJ39" s="119"/>
      <c r="WPK39" s="119"/>
      <c r="WPL39" s="119"/>
      <c r="WPM39" s="119"/>
      <c r="WPN39" s="119"/>
      <c r="WPO39" s="119"/>
      <c r="WPP39" s="119"/>
      <c r="WPQ39" s="119"/>
      <c r="WPR39" s="119"/>
      <c r="WPS39" s="119"/>
      <c r="WPT39" s="119"/>
      <c r="WPU39" s="119"/>
      <c r="WPV39" s="119"/>
      <c r="WPW39" s="119"/>
      <c r="WPX39" s="119"/>
      <c r="WPY39" s="119"/>
      <c r="WPZ39" s="119"/>
      <c r="WQA39" s="119"/>
      <c r="WQB39" s="119"/>
      <c r="WQC39" s="119"/>
      <c r="WQD39" s="119"/>
      <c r="WQE39" s="119"/>
      <c r="WQF39" s="119"/>
      <c r="WQG39" s="119"/>
      <c r="WQH39" s="119"/>
      <c r="WQI39" s="119"/>
      <c r="WQJ39" s="119"/>
      <c r="WQK39" s="119"/>
      <c r="WQL39" s="119"/>
      <c r="WQM39" s="119"/>
      <c r="WQN39" s="119"/>
      <c r="WQO39" s="119"/>
      <c r="WQP39" s="119"/>
      <c r="WQQ39" s="119"/>
      <c r="WQR39" s="119"/>
      <c r="WQS39" s="119"/>
      <c r="WQT39" s="119"/>
      <c r="WQU39" s="119"/>
      <c r="WQV39" s="119"/>
      <c r="WQW39" s="119"/>
      <c r="WQX39" s="119"/>
      <c r="WQY39" s="119"/>
      <c r="WQZ39" s="119"/>
      <c r="WRA39" s="119"/>
      <c r="WRB39" s="119"/>
      <c r="WRC39" s="119"/>
      <c r="WRD39" s="119"/>
      <c r="WRE39" s="119"/>
      <c r="WRF39" s="119"/>
      <c r="WRG39" s="119"/>
      <c r="WRH39" s="119"/>
      <c r="WRI39" s="119"/>
      <c r="WRJ39" s="119"/>
      <c r="WRK39" s="119"/>
      <c r="WRL39" s="119"/>
      <c r="WRM39" s="119"/>
      <c r="WRN39" s="119"/>
      <c r="WRO39" s="119"/>
      <c r="WRP39" s="119"/>
      <c r="WRQ39" s="119"/>
      <c r="WRR39" s="119"/>
      <c r="WRS39" s="119"/>
      <c r="WRT39" s="119"/>
      <c r="WRU39" s="119"/>
      <c r="WRV39" s="119"/>
      <c r="WRW39" s="119"/>
      <c r="WRX39" s="119"/>
      <c r="WRY39" s="119"/>
      <c r="WRZ39" s="119"/>
      <c r="WSA39" s="119"/>
      <c r="WSB39" s="119"/>
      <c r="WSC39" s="119"/>
      <c r="WSD39" s="119"/>
      <c r="WSE39" s="119"/>
      <c r="WSF39" s="119"/>
      <c r="WSG39" s="119"/>
      <c r="WSH39" s="119"/>
      <c r="WSI39" s="119"/>
      <c r="WSJ39" s="119"/>
      <c r="WSK39" s="119"/>
      <c r="WSL39" s="119"/>
      <c r="WSM39" s="119"/>
      <c r="WSN39" s="119"/>
      <c r="WSO39" s="119"/>
      <c r="WSP39" s="119"/>
      <c r="WSQ39" s="119"/>
      <c r="WSR39" s="119"/>
      <c r="WSS39" s="119"/>
      <c r="WST39" s="119"/>
      <c r="WSU39" s="119"/>
      <c r="WSV39" s="119"/>
      <c r="WSW39" s="119"/>
      <c r="WSX39" s="119"/>
      <c r="WSY39" s="119"/>
      <c r="WSZ39" s="119"/>
      <c r="WTA39" s="119"/>
      <c r="WTB39" s="119"/>
      <c r="WTC39" s="119"/>
      <c r="WTD39" s="119"/>
      <c r="WTE39" s="119"/>
      <c r="WTF39" s="119"/>
      <c r="WTG39" s="119"/>
      <c r="WTH39" s="119"/>
      <c r="WTI39" s="119"/>
      <c r="WTJ39" s="119"/>
      <c r="WTK39" s="119"/>
      <c r="WTL39" s="119"/>
      <c r="WTM39" s="119"/>
      <c r="WTN39" s="119"/>
      <c r="WTO39" s="119"/>
      <c r="WTP39" s="119"/>
      <c r="WTQ39" s="119"/>
      <c r="WTR39" s="119"/>
      <c r="WTS39" s="119"/>
      <c r="WTT39" s="119"/>
      <c r="WTU39" s="119"/>
      <c r="WTV39" s="119"/>
      <c r="WTW39" s="119"/>
      <c r="WTX39" s="119"/>
      <c r="WTY39" s="119"/>
      <c r="WTZ39" s="119"/>
      <c r="WUA39" s="119"/>
      <c r="WUB39" s="119"/>
      <c r="WUC39" s="119"/>
      <c r="WUD39" s="119"/>
      <c r="WUE39" s="119"/>
      <c r="WUF39" s="119"/>
      <c r="WUG39" s="119"/>
      <c r="WUH39" s="119"/>
      <c r="WUI39" s="119"/>
      <c r="WUJ39" s="119"/>
      <c r="WUK39" s="119"/>
      <c r="WUL39" s="119"/>
      <c r="WUM39" s="119"/>
      <c r="WUN39" s="119"/>
      <c r="WUO39" s="119"/>
      <c r="WUP39" s="119"/>
      <c r="WUQ39" s="119"/>
      <c r="WUR39" s="119"/>
      <c r="WUS39" s="119"/>
      <c r="WUT39" s="119"/>
      <c r="WUU39" s="119"/>
      <c r="WUV39" s="119"/>
      <c r="WUW39" s="119"/>
      <c r="WUX39" s="119"/>
      <c r="WUY39" s="119"/>
      <c r="WUZ39" s="119"/>
      <c r="WVA39" s="119"/>
      <c r="WVB39" s="119"/>
      <c r="WVC39" s="119"/>
      <c r="WVD39" s="119"/>
      <c r="WVE39" s="119"/>
      <c r="WVF39" s="119"/>
      <c r="WVG39" s="119"/>
      <c r="WVH39" s="119"/>
      <c r="WVI39" s="119"/>
      <c r="WVJ39" s="119"/>
      <c r="WVK39" s="119"/>
      <c r="WVL39" s="119"/>
      <c r="WVM39" s="119"/>
      <c r="WVN39" s="119"/>
      <c r="WVO39" s="119"/>
      <c r="WVP39" s="119"/>
      <c r="WVQ39" s="119"/>
      <c r="WVR39" s="119"/>
      <c r="WVS39" s="119"/>
      <c r="WVT39" s="119"/>
      <c r="WVU39" s="119"/>
      <c r="WVV39" s="119"/>
      <c r="WVW39" s="119"/>
      <c r="WVX39" s="119"/>
      <c r="WVY39" s="119"/>
      <c r="WVZ39" s="119"/>
      <c r="WWA39" s="119"/>
      <c r="WWB39" s="119"/>
      <c r="WWC39" s="119"/>
      <c r="WWD39" s="119"/>
      <c r="WWE39" s="119"/>
      <c r="WWF39" s="119"/>
      <c r="WWG39" s="119"/>
      <c r="WWH39" s="119"/>
      <c r="WWI39" s="119"/>
      <c r="WWJ39" s="119"/>
      <c r="WWK39" s="119"/>
      <c r="WWL39" s="119"/>
      <c r="WWM39" s="119"/>
      <c r="WWN39" s="119"/>
      <c r="WWO39" s="119"/>
      <c r="WWP39" s="119"/>
      <c r="WWQ39" s="119"/>
      <c r="WWR39" s="119"/>
      <c r="WWS39" s="119"/>
      <c r="WWT39" s="119"/>
      <c r="WWU39" s="119"/>
      <c r="WWV39" s="119"/>
      <c r="WWW39" s="119"/>
      <c r="WWX39" s="119"/>
      <c r="WWY39" s="119"/>
      <c r="WWZ39" s="119"/>
      <c r="WXA39" s="119"/>
      <c r="WXB39" s="119"/>
      <c r="WXC39" s="119"/>
      <c r="WXD39" s="119"/>
      <c r="WXE39" s="119"/>
      <c r="WXF39" s="119"/>
      <c r="WXG39" s="119"/>
      <c r="WXH39" s="119"/>
      <c r="WXI39" s="119"/>
      <c r="WXJ39" s="119"/>
      <c r="WXK39" s="119"/>
      <c r="WXL39" s="119"/>
      <c r="WXM39" s="119"/>
      <c r="WXN39" s="119"/>
      <c r="WXO39" s="119"/>
      <c r="WXP39" s="119"/>
      <c r="WXQ39" s="119"/>
      <c r="WXR39" s="119"/>
      <c r="WXS39" s="119"/>
      <c r="WXT39" s="119"/>
      <c r="WXU39" s="119"/>
      <c r="WXV39" s="119"/>
      <c r="WXW39" s="119"/>
      <c r="WXX39" s="119"/>
      <c r="WXY39" s="119"/>
      <c r="WXZ39" s="119"/>
      <c r="WYA39" s="119"/>
      <c r="WYB39" s="119"/>
      <c r="WYC39" s="119"/>
      <c r="WYD39" s="119"/>
      <c r="WYE39" s="119"/>
      <c r="WYF39" s="119"/>
      <c r="WYG39" s="119"/>
      <c r="WYH39" s="119"/>
      <c r="WYI39" s="119"/>
      <c r="WYJ39" s="119"/>
      <c r="WYK39" s="119"/>
      <c r="WYL39" s="119"/>
      <c r="WYM39" s="119"/>
      <c r="WYN39" s="119"/>
      <c r="WYO39" s="119"/>
      <c r="WYP39" s="119"/>
      <c r="WYQ39" s="119"/>
      <c r="WYR39" s="119"/>
      <c r="WYS39" s="119"/>
      <c r="WYT39" s="119"/>
      <c r="WYU39" s="119"/>
      <c r="WYV39" s="119"/>
      <c r="WYW39" s="119"/>
      <c r="WYX39" s="119"/>
      <c r="WYY39" s="119"/>
      <c r="WYZ39" s="119"/>
      <c r="WZA39" s="119"/>
      <c r="WZB39" s="119"/>
      <c r="WZC39" s="119"/>
      <c r="WZD39" s="119"/>
      <c r="WZE39" s="119"/>
      <c r="WZF39" s="119"/>
      <c r="WZG39" s="119"/>
      <c r="WZH39" s="119"/>
      <c r="WZI39" s="119"/>
      <c r="WZJ39" s="119"/>
      <c r="WZK39" s="119"/>
      <c r="WZL39" s="119"/>
      <c r="WZM39" s="119"/>
      <c r="WZN39" s="119"/>
      <c r="WZO39" s="119"/>
      <c r="WZP39" s="119"/>
      <c r="WZQ39" s="119"/>
      <c r="WZR39" s="119"/>
      <c r="WZS39" s="119"/>
      <c r="WZT39" s="119"/>
      <c r="WZU39" s="119"/>
      <c r="WZV39" s="119"/>
      <c r="WZW39" s="119"/>
      <c r="WZX39" s="119"/>
      <c r="WZY39" s="119"/>
      <c r="WZZ39" s="119"/>
      <c r="XAA39" s="119"/>
      <c r="XAB39" s="119"/>
      <c r="XAC39" s="119"/>
      <c r="XAD39" s="119"/>
      <c r="XAE39" s="119"/>
      <c r="XAF39" s="119"/>
      <c r="XAG39" s="119"/>
      <c r="XAH39" s="119"/>
      <c r="XAI39" s="119"/>
      <c r="XAJ39" s="119"/>
      <c r="XAK39" s="119"/>
      <c r="XAL39" s="119"/>
      <c r="XAM39" s="119"/>
      <c r="XAN39" s="119"/>
      <c r="XAO39" s="119"/>
      <c r="XAP39" s="119"/>
      <c r="XAQ39" s="119"/>
      <c r="XAR39" s="119"/>
      <c r="XAS39" s="119"/>
      <c r="XAT39" s="119"/>
      <c r="XAU39" s="119"/>
      <c r="XAV39" s="119"/>
      <c r="XAW39" s="119"/>
      <c r="XAX39" s="119"/>
      <c r="XAY39" s="119"/>
      <c r="XAZ39" s="119"/>
      <c r="XBA39" s="119"/>
      <c r="XBB39" s="119"/>
      <c r="XBC39" s="119"/>
      <c r="XBD39" s="119"/>
      <c r="XBE39" s="119"/>
      <c r="XBF39" s="119"/>
      <c r="XBG39" s="119"/>
      <c r="XBH39" s="119"/>
      <c r="XBI39" s="119"/>
      <c r="XBJ39" s="119"/>
      <c r="XBK39" s="119"/>
      <c r="XBL39" s="119"/>
      <c r="XBM39" s="119"/>
      <c r="XBN39" s="119"/>
      <c r="XBO39" s="119"/>
      <c r="XBP39" s="119"/>
      <c r="XBQ39" s="119"/>
      <c r="XBR39" s="119"/>
      <c r="XBS39" s="119"/>
      <c r="XBT39" s="119"/>
      <c r="XBU39" s="119"/>
      <c r="XBV39" s="119"/>
      <c r="XBW39" s="119"/>
      <c r="XBX39" s="119"/>
      <c r="XBY39" s="119"/>
      <c r="XBZ39" s="119"/>
      <c r="XCA39" s="119"/>
      <c r="XCB39" s="119"/>
      <c r="XCC39" s="119"/>
      <c r="XCD39" s="119"/>
      <c r="XCE39" s="119"/>
      <c r="XCF39" s="119"/>
      <c r="XCG39" s="119"/>
      <c r="XCH39" s="119"/>
      <c r="XCI39" s="119"/>
      <c r="XCJ39" s="119"/>
      <c r="XCK39" s="119"/>
      <c r="XCL39" s="119"/>
      <c r="XCM39" s="119"/>
      <c r="XCN39" s="119"/>
      <c r="XCO39" s="119"/>
      <c r="XCP39" s="119"/>
      <c r="XCQ39" s="119"/>
      <c r="XCR39" s="119"/>
      <c r="XCS39" s="119"/>
      <c r="XCT39" s="119"/>
      <c r="XCU39" s="119"/>
      <c r="XCV39" s="119"/>
      <c r="XCW39" s="119"/>
      <c r="XCX39" s="119"/>
      <c r="XCY39" s="119"/>
      <c r="XCZ39" s="119"/>
      <c r="XDA39" s="119"/>
      <c r="XDB39" s="119"/>
      <c r="XDC39" s="119"/>
      <c r="XDD39" s="119"/>
      <c r="XDE39" s="119"/>
      <c r="XDF39" s="119"/>
      <c r="XDG39" s="119"/>
      <c r="XDH39" s="119"/>
      <c r="XDI39" s="119"/>
      <c r="XDJ39" s="119"/>
      <c r="XDK39" s="119"/>
      <c r="XDL39" s="119"/>
      <c r="XDM39" s="119"/>
      <c r="XDN39" s="119"/>
      <c r="XDO39" s="119"/>
      <c r="XDP39" s="119"/>
      <c r="XDQ39" s="119"/>
      <c r="XDR39" s="119"/>
      <c r="XDS39" s="119"/>
      <c r="XDT39" s="119"/>
      <c r="XDU39" s="119"/>
      <c r="XDV39" s="119"/>
      <c r="XDW39" s="119"/>
      <c r="XDX39" s="119"/>
      <c r="XDY39" s="119"/>
      <c r="XDZ39" s="119"/>
      <c r="XEA39" s="119"/>
      <c r="XEB39" s="119"/>
      <c r="XEC39" s="119"/>
      <c r="XED39" s="119"/>
      <c r="XEE39" s="119"/>
      <c r="XEF39" s="119"/>
      <c r="XEG39" s="119"/>
      <c r="XEH39" s="119"/>
      <c r="XEI39" s="119"/>
      <c r="XEJ39" s="119"/>
      <c r="XEK39" s="119"/>
      <c r="XEL39" s="119"/>
      <c r="XEM39" s="119"/>
      <c r="XEN39" s="119"/>
      <c r="XEO39" s="119"/>
      <c r="XEP39" s="119"/>
      <c r="XEQ39" s="119"/>
      <c r="XER39" s="119"/>
      <c r="XES39" s="119"/>
      <c r="XET39" s="119"/>
      <c r="XEU39" s="119"/>
      <c r="XEV39" s="119"/>
      <c r="XEW39" s="119"/>
      <c r="XEX39" s="119"/>
      <c r="XEY39" s="119"/>
      <c r="XEZ39" s="119"/>
      <c r="XFA39" s="119"/>
      <c r="XFB39" s="119"/>
      <c r="XFC39" s="119"/>
      <c r="XFD39" s="119"/>
    </row>
    <row r="40" spans="1:16384" ht="23" hidden="1">
      <c r="B40" s="199"/>
      <c r="C40" s="200"/>
      <c r="D40" s="200"/>
      <c r="E40" s="200"/>
      <c r="F40" s="201"/>
      <c r="I40" s="201"/>
      <c r="J40" s="201"/>
      <c r="K40" s="201"/>
      <c r="L40" s="201"/>
      <c r="P40" s="378" t="str">
        <f>IF('c7a1'!H3=0,"",'c7a1'!H3)</f>
        <v/>
      </c>
      <c r="Q40" s="376">
        <f>'c7a1'!$R$77</f>
        <v>1</v>
      </c>
    </row>
    <row r="41" spans="1:16384" ht="23" hidden="1">
      <c r="B41" s="199"/>
      <c r="C41" s="344"/>
      <c r="D41" s="345"/>
      <c r="E41" s="345"/>
      <c r="F41" s="344"/>
      <c r="G41" s="344"/>
      <c r="H41" s="202"/>
      <c r="I41" s="202"/>
      <c r="J41" s="202"/>
      <c r="K41" s="202"/>
      <c r="L41" s="202"/>
      <c r="P41" s="379" t="str">
        <f>IF('c7a2'!H3=0,"",'c7a2'!H3)</f>
        <v/>
      </c>
      <c r="Q41" s="376">
        <f>'c7a2'!R77</f>
        <v>1</v>
      </c>
    </row>
    <row r="42" spans="1:16384" ht="23" hidden="1">
      <c r="B42" s="199"/>
      <c r="C42" s="200"/>
      <c r="D42" s="345"/>
      <c r="E42" s="345"/>
      <c r="F42" s="345"/>
      <c r="G42" s="344"/>
      <c r="H42" s="202"/>
      <c r="I42" s="202"/>
      <c r="J42" s="202"/>
      <c r="K42" s="202"/>
      <c r="L42" s="202"/>
      <c r="P42" s="379" t="str">
        <f>IF('c7a3'!H3=0,"",'c7a3'!H3)</f>
        <v/>
      </c>
      <c r="Q42" s="376">
        <f>'c7a3'!R77</f>
        <v>1</v>
      </c>
    </row>
    <row r="43" spans="1:16384" ht="23" hidden="1">
      <c r="B43" s="199"/>
      <c r="C43" s="178"/>
      <c r="D43" s="178"/>
      <c r="E43" s="178"/>
      <c r="F43" s="345"/>
      <c r="G43" s="200"/>
      <c r="H43" s="199"/>
      <c r="I43" s="203"/>
      <c r="J43" s="203"/>
      <c r="K43" s="203"/>
      <c r="L43" s="203"/>
      <c r="P43" s="379" t="str">
        <f>IF('c7a4'!H3=0,"",'c7a4'!H3)</f>
        <v/>
      </c>
      <c r="Q43" s="376">
        <f>'c7a4'!R77</f>
        <v>1</v>
      </c>
    </row>
    <row r="44" spans="1:16384" ht="20" hidden="1">
      <c r="C44" s="178"/>
      <c r="D44" s="178"/>
      <c r="E44" s="178"/>
      <c r="F44" s="204"/>
      <c r="G44" s="198"/>
      <c r="H44" s="161"/>
      <c r="I44" s="205"/>
      <c r="J44" s="205"/>
      <c r="K44" s="205"/>
      <c r="L44" s="205"/>
      <c r="M44" s="200"/>
      <c r="O44" s="200"/>
      <c r="P44" s="379" t="str">
        <f>IF('c7a5'!H3=0,"",'c7a5'!H3)</f>
        <v/>
      </c>
      <c r="Q44" s="376">
        <f>'c7a5'!R77</f>
        <v>1</v>
      </c>
      <c r="T44" s="200"/>
      <c r="U44" s="200"/>
      <c r="V44" s="200"/>
      <c r="W44" s="200"/>
      <c r="X44" s="200"/>
      <c r="Y44" s="200"/>
      <c r="Z44" s="200"/>
      <c r="AA44" s="200"/>
    </row>
    <row r="45" spans="1:16384" ht="20" hidden="1">
      <c r="F45" s="204"/>
      <c r="G45" s="198"/>
      <c r="H45" s="161"/>
      <c r="I45" s="205"/>
      <c r="J45" s="205"/>
      <c r="K45" s="205"/>
      <c r="L45" s="205"/>
      <c r="M45" s="200"/>
      <c r="O45" s="200"/>
      <c r="P45" s="379" t="str">
        <f>IF('c7a6'!H3=0,"",'c7a6'!H3)</f>
        <v/>
      </c>
      <c r="Q45" s="382">
        <f>'c7a6'!R77</f>
        <v>1</v>
      </c>
      <c r="T45" s="200"/>
      <c r="U45" s="200"/>
      <c r="V45" s="200"/>
      <c r="W45" s="200"/>
      <c r="X45" s="200"/>
      <c r="Y45" s="200"/>
      <c r="Z45" s="200"/>
      <c r="AA45" s="200"/>
    </row>
    <row r="46" spans="1:16384" ht="20" hidden="1">
      <c r="F46" s="204"/>
      <c r="G46" s="161"/>
      <c r="H46" s="161"/>
      <c r="I46" s="205"/>
      <c r="J46" s="205"/>
      <c r="K46" s="205"/>
      <c r="L46" s="205"/>
      <c r="M46" s="200"/>
      <c r="O46" s="200"/>
      <c r="P46" s="379" t="str">
        <f>IF('c7a7'!H3=0,"",'c7a7'!H3)</f>
        <v/>
      </c>
      <c r="Q46" s="376">
        <f>'c7a7'!R77</f>
        <v>1</v>
      </c>
      <c r="T46" s="200"/>
      <c r="U46" s="200"/>
      <c r="V46" s="200"/>
      <c r="W46" s="200"/>
      <c r="X46" s="200"/>
      <c r="Y46" s="200"/>
      <c r="Z46" s="200"/>
      <c r="AA46" s="200"/>
    </row>
    <row r="47" spans="1:16384" ht="20" hidden="1">
      <c r="F47" s="204"/>
      <c r="G47" s="161"/>
      <c r="H47" s="161"/>
      <c r="I47" s="205"/>
      <c r="J47" s="205"/>
      <c r="K47" s="205"/>
      <c r="L47" s="205"/>
      <c r="M47" s="200"/>
      <c r="O47" s="200"/>
      <c r="P47" s="379" t="str">
        <f>IF('c7a8'!H3=0,"",'c7a8'!H3)</f>
        <v/>
      </c>
      <c r="Q47" s="376">
        <f>'c7a8'!R77</f>
        <v>1</v>
      </c>
      <c r="T47" s="200"/>
      <c r="U47" s="200"/>
      <c r="V47" s="200"/>
      <c r="W47" s="200"/>
      <c r="X47" s="200"/>
      <c r="Y47" s="200"/>
      <c r="Z47" s="200"/>
      <c r="AA47" s="200"/>
    </row>
    <row r="48" spans="1:16384" ht="21" hidden="1" thickBot="1">
      <c r="F48" s="204"/>
      <c r="G48" s="206"/>
      <c r="H48" s="206"/>
      <c r="I48" s="205"/>
      <c r="J48" s="205"/>
      <c r="K48" s="205"/>
      <c r="L48" s="205"/>
      <c r="M48" s="200"/>
      <c r="O48" s="200"/>
      <c r="P48" s="379" t="str">
        <f>IF('c7a9'!H3=0,"",'c7a9'!H3)</f>
        <v/>
      </c>
      <c r="Q48" s="376">
        <f>'c7a9'!R77</f>
        <v>1</v>
      </c>
      <c r="T48" s="200"/>
      <c r="U48" s="200"/>
      <c r="V48" s="200"/>
      <c r="W48" s="200"/>
      <c r="X48" s="200"/>
      <c r="Y48" s="200"/>
      <c r="Z48" s="200"/>
      <c r="AA48" s="200"/>
    </row>
    <row r="49" spans="2:27" ht="12" hidden="1" customHeight="1">
      <c r="F49" s="207"/>
      <c r="G49" s="208"/>
      <c r="H49" s="209"/>
      <c r="I49" s="210"/>
      <c r="J49" s="210"/>
      <c r="K49" s="210"/>
      <c r="L49" s="210"/>
      <c r="M49" s="200"/>
      <c r="O49" s="200"/>
      <c r="P49" s="380" t="str">
        <f>IF('c7a10'!H3=0,"",'c7a10'!H3)</f>
        <v/>
      </c>
      <c r="Q49" s="376">
        <f>'c7a10'!R77</f>
        <v>1</v>
      </c>
      <c r="T49" s="200"/>
      <c r="U49" s="200"/>
      <c r="V49" s="200"/>
      <c r="W49" s="200"/>
      <c r="X49" s="200"/>
      <c r="Y49" s="200"/>
      <c r="Z49" s="200"/>
      <c r="AA49" s="200"/>
    </row>
    <row r="50" spans="2:27" ht="12" hidden="1" customHeight="1">
      <c r="G50" s="211"/>
      <c r="H50" s="161"/>
      <c r="M50" s="200"/>
      <c r="O50" s="200"/>
      <c r="P50" s="161"/>
      <c r="Q50" s="161"/>
      <c r="T50" s="200"/>
      <c r="U50" s="200"/>
      <c r="V50" s="200"/>
      <c r="W50" s="200"/>
      <c r="X50" s="200"/>
      <c r="Y50" s="200"/>
      <c r="Z50" s="200"/>
      <c r="AA50" s="200"/>
    </row>
    <row r="51" spans="2:27" ht="12" hidden="1" customHeight="1" thickBot="1">
      <c r="G51" s="212"/>
      <c r="H51" s="161"/>
      <c r="M51" s="200"/>
      <c r="O51" s="200"/>
      <c r="P51" s="161"/>
      <c r="Q51" s="161"/>
      <c r="T51" s="200"/>
      <c r="U51" s="200"/>
      <c r="V51" s="200"/>
      <c r="W51" s="200"/>
      <c r="X51" s="200"/>
      <c r="Y51" s="200"/>
      <c r="Z51" s="200"/>
      <c r="AA51" s="200"/>
    </row>
    <row r="52" spans="2:27" ht="12" hidden="1" customHeight="1">
      <c r="G52" s="213"/>
      <c r="H52" s="161"/>
      <c r="M52" s="200"/>
      <c r="O52" s="200"/>
      <c r="P52" s="161"/>
      <c r="Q52" s="161"/>
      <c r="T52" s="200"/>
      <c r="U52" s="200"/>
      <c r="V52" s="200"/>
      <c r="W52" s="200"/>
      <c r="X52" s="200"/>
      <c r="Y52" s="200"/>
      <c r="Z52" s="200"/>
      <c r="AA52" s="200"/>
    </row>
    <row r="53" spans="2:27" ht="12" hidden="1" customHeight="1">
      <c r="M53" s="200"/>
      <c r="O53" s="200"/>
      <c r="P53" s="161"/>
      <c r="Q53" s="161"/>
      <c r="T53" s="200"/>
      <c r="U53" s="200"/>
      <c r="V53" s="200"/>
      <c r="W53" s="200"/>
      <c r="X53" s="200"/>
      <c r="Y53" s="200"/>
      <c r="Z53" s="200"/>
      <c r="AA53" s="200"/>
    </row>
    <row r="54" spans="2:27" ht="12" hidden="1" customHeight="1">
      <c r="M54" s="200"/>
      <c r="O54" s="200"/>
      <c r="P54" s="161"/>
      <c r="Q54" s="161"/>
      <c r="T54" s="200"/>
      <c r="U54" s="200"/>
      <c r="V54" s="200"/>
      <c r="W54" s="200"/>
      <c r="X54" s="200"/>
      <c r="Y54" s="200"/>
      <c r="Z54" s="200"/>
      <c r="AA54" s="200"/>
    </row>
    <row r="55" spans="2:27" ht="12" hidden="1" customHeight="1">
      <c r="M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</row>
    <row r="56" spans="2:27" ht="12" hidden="1" customHeight="1">
      <c r="M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</row>
    <row r="57" spans="2:27" hidden="1">
      <c r="B57" s="121" t="str">
        <f>"Resumo dos planos táticos - "&amp;Referência!D12</f>
        <v xml:space="preserve">Resumo dos planos táticos - </v>
      </c>
      <c r="M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</row>
    <row r="58" spans="2:27" ht="12" hidden="1" customHeight="1">
      <c r="M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</row>
    <row r="59" spans="2:27" ht="12" hidden="1" customHeight="1">
      <c r="M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</row>
    <row r="60" spans="2:27" ht="12" hidden="1" customHeight="1">
      <c r="M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</row>
    <row r="61" spans="2:27" ht="12" hidden="1" customHeight="1">
      <c r="M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</row>
    <row r="62" spans="2:27" ht="12" hidden="1" customHeight="1">
      <c r="M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</row>
    <row r="63" spans="2:27" ht="12" hidden="1" customHeight="1">
      <c r="M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</row>
    <row r="64" spans="2:27" ht="12" hidden="1" customHeight="1">
      <c r="M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</row>
    <row r="65" spans="2:27" ht="12" hidden="1" customHeight="1">
      <c r="M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</row>
    <row r="66" spans="2:27" ht="12" hidden="1" customHeight="1">
      <c r="M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</row>
    <row r="67" spans="2:27" ht="12" hidden="1" customHeight="1">
      <c r="M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</row>
    <row r="68" spans="2:27" ht="12" hidden="1" customHeight="1">
      <c r="M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</row>
    <row r="69" spans="2:27" ht="12" hidden="1" customHeight="1">
      <c r="C69" s="166"/>
      <c r="D69" s="166"/>
      <c r="E69" s="166"/>
      <c r="M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</row>
    <row r="70" spans="2:27" ht="12" hidden="1" customHeight="1">
      <c r="B70" s="166"/>
      <c r="C70" s="166"/>
      <c r="D70" s="166"/>
      <c r="E70" s="166"/>
      <c r="F70" s="166"/>
      <c r="M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</row>
    <row r="71" spans="2:27" ht="12" hidden="1" customHeight="1">
      <c r="B71" s="166"/>
      <c r="C71" s="166"/>
      <c r="D71" s="199"/>
      <c r="E71" s="199"/>
      <c r="F71" s="166"/>
      <c r="M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</row>
    <row r="72" spans="2:27" ht="12" hidden="1" customHeight="1">
      <c r="B72" s="166"/>
      <c r="C72" s="166"/>
      <c r="D72" s="199"/>
      <c r="E72" s="199"/>
      <c r="F72" s="199"/>
      <c r="G72" s="161"/>
      <c r="H72" s="161"/>
      <c r="M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</row>
    <row r="73" spans="2:27" ht="12" hidden="1" customHeight="1">
      <c r="B73" s="166"/>
      <c r="C73" s="166"/>
      <c r="D73" s="199"/>
      <c r="E73" s="199"/>
      <c r="F73" s="199"/>
      <c r="G73" s="161"/>
      <c r="H73" s="161"/>
      <c r="M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</row>
    <row r="74" spans="2:27" ht="12" hidden="1" customHeight="1">
      <c r="B74" s="166"/>
      <c r="C74" s="166"/>
      <c r="D74" s="199"/>
      <c r="E74" s="199"/>
      <c r="F74" s="199"/>
      <c r="G74" s="161"/>
      <c r="H74" s="161"/>
      <c r="M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</row>
    <row r="75" spans="2:27" ht="12" hidden="1" customHeight="1">
      <c r="B75" s="166"/>
      <c r="C75" s="166"/>
      <c r="D75" s="199"/>
      <c r="E75" s="199"/>
      <c r="F75" s="199"/>
      <c r="G75" s="161"/>
      <c r="H75" s="161"/>
      <c r="M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</row>
    <row r="76" spans="2:27" ht="12" hidden="1" customHeight="1">
      <c r="B76" s="166"/>
      <c r="C76" s="166"/>
      <c r="D76" s="199"/>
      <c r="E76" s="199"/>
      <c r="F76" s="199"/>
      <c r="G76" s="161"/>
      <c r="H76" s="161"/>
      <c r="M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</row>
    <row r="77" spans="2:27" ht="12" hidden="1" customHeight="1">
      <c r="B77" s="166"/>
      <c r="C77" s="166"/>
      <c r="D77" s="199"/>
      <c r="E77" s="199"/>
      <c r="F77" s="199"/>
      <c r="G77" s="161"/>
      <c r="H77" s="161"/>
      <c r="M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</row>
    <row r="78" spans="2:27" ht="12" hidden="1" customHeight="1">
      <c r="B78" s="166"/>
      <c r="C78" s="166"/>
      <c r="D78" s="199"/>
      <c r="E78" s="199"/>
      <c r="F78" s="199"/>
      <c r="G78" s="161"/>
      <c r="H78" s="161"/>
      <c r="M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</row>
    <row r="79" spans="2:27" ht="12" hidden="1" customHeight="1">
      <c r="B79" s="166"/>
      <c r="C79" s="166"/>
      <c r="D79" s="199"/>
      <c r="E79" s="199"/>
      <c r="F79" s="199"/>
      <c r="G79" s="161"/>
      <c r="H79" s="161"/>
      <c r="M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</row>
    <row r="80" spans="2:27" ht="12" hidden="1" customHeight="1">
      <c r="B80" s="166"/>
      <c r="C80" s="166"/>
      <c r="D80" s="199"/>
      <c r="E80" s="199"/>
      <c r="F80" s="199"/>
      <c r="G80" s="161"/>
      <c r="H80" s="161"/>
      <c r="M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</row>
    <row r="81" spans="2:27" ht="12" hidden="1" customHeight="1">
      <c r="B81" s="166"/>
      <c r="C81" s="166"/>
      <c r="D81" s="199"/>
      <c r="E81" s="199"/>
      <c r="F81" s="199"/>
      <c r="G81" s="161"/>
      <c r="H81" s="161"/>
      <c r="M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</row>
    <row r="82" spans="2:27" ht="12" hidden="1" customHeight="1">
      <c r="B82" s="166"/>
      <c r="C82" s="166"/>
      <c r="D82" s="199"/>
      <c r="E82" s="199"/>
      <c r="F82" s="199"/>
      <c r="G82" s="161"/>
      <c r="H82" s="161"/>
      <c r="M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</row>
    <row r="83" spans="2:27" ht="12" hidden="1" customHeight="1">
      <c r="B83" s="166"/>
      <c r="C83" s="166"/>
      <c r="D83" s="199"/>
      <c r="E83" s="199"/>
      <c r="F83" s="199"/>
      <c r="G83" s="161"/>
      <c r="H83" s="161"/>
      <c r="M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</row>
    <row r="84" spans="2:27" ht="12" hidden="1" customHeight="1">
      <c r="B84" s="166"/>
      <c r="C84" s="166"/>
      <c r="D84" s="199"/>
      <c r="E84" s="199"/>
      <c r="F84" s="199"/>
      <c r="G84" s="161"/>
      <c r="H84" s="161"/>
      <c r="M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</row>
    <row r="85" spans="2:27" ht="12" hidden="1" customHeight="1">
      <c r="B85" s="166"/>
      <c r="C85" s="166"/>
      <c r="D85" s="199"/>
      <c r="E85" s="199"/>
      <c r="F85" s="199"/>
      <c r="G85" s="161"/>
      <c r="H85" s="161"/>
      <c r="M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</row>
    <row r="86" spans="2:27" ht="12" hidden="1" customHeight="1">
      <c r="B86" s="166"/>
      <c r="C86" s="166"/>
      <c r="D86" s="199"/>
      <c r="E86" s="199"/>
      <c r="F86" s="199"/>
      <c r="G86" s="161"/>
      <c r="H86" s="161"/>
      <c r="M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</row>
    <row r="87" spans="2:27" ht="14.25" hidden="1" customHeight="1">
      <c r="B87" s="166"/>
      <c r="C87" s="166"/>
      <c r="D87" s="199"/>
      <c r="E87" s="199"/>
      <c r="F87" s="199"/>
      <c r="G87" s="161"/>
      <c r="H87" s="161"/>
      <c r="M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</row>
    <row r="88" spans="2:27" ht="12" hidden="1" customHeight="1">
      <c r="B88" s="166"/>
      <c r="C88" s="166"/>
      <c r="D88" s="199"/>
      <c r="E88" s="199"/>
      <c r="F88" s="199"/>
      <c r="G88" s="161"/>
      <c r="H88" s="161"/>
      <c r="M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</row>
    <row r="89" spans="2:27" ht="12" hidden="1" customHeight="1">
      <c r="B89" s="166"/>
      <c r="C89" s="166"/>
      <c r="D89" s="199"/>
      <c r="E89" s="199"/>
      <c r="F89" s="199"/>
      <c r="G89" s="161"/>
      <c r="H89" s="161"/>
      <c r="M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</row>
    <row r="90" spans="2:27" ht="12" hidden="1" customHeight="1">
      <c r="B90" s="166"/>
      <c r="C90" s="166"/>
      <c r="D90" s="199"/>
      <c r="E90" s="199"/>
      <c r="F90" s="199"/>
      <c r="G90" s="161"/>
      <c r="H90" s="161"/>
      <c r="M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</row>
    <row r="91" spans="2:27" ht="12" hidden="1" customHeight="1">
      <c r="B91" s="166"/>
      <c r="C91" s="166"/>
      <c r="D91" s="199"/>
      <c r="E91" s="199"/>
      <c r="F91" s="199"/>
      <c r="G91" s="161"/>
      <c r="H91" s="161"/>
      <c r="M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</row>
    <row r="92" spans="2:27" ht="12" hidden="1" customHeight="1">
      <c r="B92" s="166"/>
      <c r="C92" s="166"/>
      <c r="D92" s="199"/>
      <c r="E92" s="199"/>
      <c r="F92" s="199"/>
      <c r="G92" s="161"/>
      <c r="H92" s="161"/>
      <c r="M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</row>
    <row r="93" spans="2:27" ht="12" hidden="1" customHeight="1">
      <c r="B93" s="166"/>
      <c r="C93" s="166"/>
      <c r="D93" s="199"/>
      <c r="E93" s="199"/>
      <c r="F93" s="199"/>
      <c r="G93" s="161"/>
      <c r="H93" s="161"/>
      <c r="M93" s="200"/>
      <c r="N93" s="214"/>
      <c r="O93" s="200"/>
      <c r="P93" s="200"/>
      <c r="Q93" s="200"/>
      <c r="R93" s="214"/>
      <c r="S93" s="200"/>
      <c r="T93" s="200"/>
      <c r="U93" s="214"/>
      <c r="V93" s="200"/>
      <c r="W93" s="200"/>
      <c r="X93" s="214"/>
      <c r="Y93" s="200"/>
      <c r="Z93" s="200"/>
      <c r="AA93" s="200"/>
    </row>
    <row r="94" spans="2:27" ht="12" hidden="1" customHeight="1">
      <c r="B94" s="166"/>
      <c r="C94" s="166"/>
      <c r="D94" s="199"/>
      <c r="E94" s="199"/>
      <c r="F94" s="199"/>
      <c r="G94" s="161"/>
      <c r="H94" s="161"/>
      <c r="M94" s="215"/>
      <c r="O94" s="200"/>
      <c r="P94" s="200"/>
      <c r="Q94" s="215"/>
      <c r="R94" s="200"/>
      <c r="S94" s="200"/>
      <c r="T94" s="215"/>
      <c r="U94" s="200"/>
      <c r="V94" s="200"/>
      <c r="W94" s="215"/>
      <c r="X94" s="200"/>
      <c r="Y94" s="200"/>
      <c r="Z94" s="200"/>
      <c r="AA94" s="200"/>
    </row>
    <row r="95" spans="2:27" hidden="1">
      <c r="B95" s="166"/>
      <c r="C95" s="166"/>
      <c r="D95" s="199"/>
      <c r="E95" s="199"/>
      <c r="F95" s="199"/>
      <c r="G95" s="161"/>
      <c r="H95" s="161"/>
      <c r="M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</row>
    <row r="96" spans="2:27" hidden="1">
      <c r="B96" s="166"/>
      <c r="C96" s="166"/>
      <c r="D96" s="199"/>
      <c r="E96" s="199"/>
      <c r="F96" s="199"/>
      <c r="G96" s="161"/>
      <c r="H96" s="161"/>
      <c r="M96" s="200" t="s">
        <v>148</v>
      </c>
      <c r="N96" s="200">
        <f>B33</f>
        <v>0.99999999999999989</v>
      </c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</row>
    <row r="97" spans="2:31" hidden="1">
      <c r="B97" s="166"/>
      <c r="C97" s="166"/>
      <c r="D97" s="199"/>
      <c r="E97" s="199"/>
      <c r="F97" s="199"/>
      <c r="G97" s="161"/>
      <c r="H97" s="161"/>
      <c r="M97" s="200"/>
      <c r="O97" s="200">
        <f>Referência!D7</f>
        <v>0</v>
      </c>
      <c r="P97" s="200"/>
      <c r="Q97" s="200">
        <f>Referência!D8</f>
        <v>0</v>
      </c>
      <c r="R97" s="200">
        <f>Referência!D9</f>
        <v>0</v>
      </c>
      <c r="S97" s="200">
        <f>Referência!D10</f>
        <v>0</v>
      </c>
      <c r="T97" s="200">
        <f>Referência!D11</f>
        <v>0</v>
      </c>
      <c r="U97" s="200">
        <f>Referência!D12</f>
        <v>0</v>
      </c>
      <c r="V97" s="200">
        <f>Referência!D13</f>
        <v>0</v>
      </c>
      <c r="W97" s="200">
        <f>Referência!D14</f>
        <v>0</v>
      </c>
      <c r="X97" s="200" t="str">
        <f>Referência!D15</f>
        <v>Miscelânea</v>
      </c>
      <c r="Y97" s="200"/>
      <c r="Z97" s="200"/>
      <c r="AA97" s="200"/>
    </row>
    <row r="98" spans="2:31" ht="13" hidden="1" thickBot="1">
      <c r="B98" s="166"/>
      <c r="C98" s="166"/>
      <c r="D98" s="199"/>
      <c r="E98" s="199"/>
      <c r="F98" s="199"/>
      <c r="G98" s="161"/>
      <c r="H98" s="161"/>
    </row>
    <row r="99" spans="2:31" ht="13" hidden="1" thickBot="1">
      <c r="B99" s="166"/>
      <c r="C99" s="166"/>
      <c r="D99" s="199"/>
      <c r="E99" s="199"/>
      <c r="F99" s="199"/>
      <c r="G99" s="161"/>
      <c r="H99" s="161"/>
      <c r="M99" s="347" t="s">
        <v>103</v>
      </c>
      <c r="N99" s="348" t="s">
        <v>15</v>
      </c>
      <c r="O99" s="199" t="s">
        <v>16</v>
      </c>
      <c r="Q99" s="199" t="s">
        <v>17</v>
      </c>
      <c r="R99" s="199" t="s">
        <v>18</v>
      </c>
      <c r="S99" s="199" t="s">
        <v>19</v>
      </c>
      <c r="T99" s="199" t="s">
        <v>20</v>
      </c>
      <c r="U99" s="199" t="s">
        <v>21</v>
      </c>
      <c r="V99" s="199" t="s">
        <v>22</v>
      </c>
      <c r="W99" s="199" t="s">
        <v>23</v>
      </c>
      <c r="X99" s="199" t="s">
        <v>24</v>
      </c>
      <c r="Y99" s="199" t="s">
        <v>25</v>
      </c>
      <c r="Z99" s="199" t="s">
        <v>26</v>
      </c>
      <c r="AA99" s="199" t="s">
        <v>29</v>
      </c>
      <c r="AC99" s="199">
        <f>'c7a1'!O51</f>
        <v>0</v>
      </c>
      <c r="AE99" s="199">
        <f>'c7a1'!O51</f>
        <v>0</v>
      </c>
    </row>
    <row r="100" spans="2:31" hidden="1">
      <c r="B100" s="166"/>
      <c r="C100" s="166"/>
      <c r="D100" s="199"/>
      <c r="E100" s="199"/>
      <c r="F100" s="199"/>
      <c r="G100" s="161"/>
      <c r="H100" s="161"/>
      <c r="L100" s="199" t="s">
        <v>182</v>
      </c>
      <c r="M100" s="216">
        <f>'c7a1'!H3</f>
        <v>0</v>
      </c>
      <c r="N100" s="200">
        <f>'c7a1'!C54</f>
        <v>0</v>
      </c>
      <c r="O100" s="349">
        <f>'c7a1'!D54</f>
        <v>0</v>
      </c>
      <c r="P100" s="349"/>
      <c r="Q100" s="349">
        <f>'c7a1'!E54</f>
        <v>0</v>
      </c>
      <c r="R100" s="349">
        <f>'c7a1'!F54</f>
        <v>0</v>
      </c>
      <c r="S100" s="349">
        <f>'c7a1'!G54</f>
        <v>0</v>
      </c>
      <c r="T100" s="349">
        <f>'c7a1'!H54</f>
        <v>0</v>
      </c>
      <c r="U100" s="349">
        <f>'c7a1'!I54</f>
        <v>0</v>
      </c>
      <c r="V100" s="349">
        <f>'c7a1'!J54</f>
        <v>0</v>
      </c>
      <c r="W100" s="349">
        <f>'c7a1'!K54</f>
        <v>0</v>
      </c>
      <c r="X100" s="349">
        <f>'c7a1'!L54</f>
        <v>0</v>
      </c>
      <c r="Y100" s="349">
        <f>'c7a1'!M54</f>
        <v>0</v>
      </c>
      <c r="Z100" s="217">
        <f>'c7a1'!N54</f>
        <v>0</v>
      </c>
      <c r="AA100" s="217">
        <f>'c7a1'!O54</f>
        <v>0</v>
      </c>
      <c r="AB100" s="217"/>
      <c r="AC100" s="217">
        <f>AA100</f>
        <v>0</v>
      </c>
      <c r="AD100" s="217">
        <f>AE99</f>
        <v>0</v>
      </c>
      <c r="AE100" s="218">
        <f>AC99+AC100</f>
        <v>0</v>
      </c>
    </row>
    <row r="101" spans="2:31" hidden="1">
      <c r="B101" s="166"/>
      <c r="C101" s="166"/>
      <c r="D101" s="199"/>
      <c r="E101" s="199"/>
      <c r="F101" s="199"/>
      <c r="G101" s="161"/>
      <c r="H101" s="161"/>
      <c r="L101" s="199" t="s">
        <v>183</v>
      </c>
      <c r="M101" s="219">
        <f>'c7a2'!H3</f>
        <v>0</v>
      </c>
      <c r="N101" s="200">
        <f>'c7a2'!C54</f>
        <v>0</v>
      </c>
      <c r="O101" s="350">
        <f>'c7a2'!D54</f>
        <v>0</v>
      </c>
      <c r="P101" s="350"/>
      <c r="Q101" s="350">
        <f>'c7a2'!E54</f>
        <v>0</v>
      </c>
      <c r="R101" s="350">
        <f>'c7a2'!F54</f>
        <v>0</v>
      </c>
      <c r="S101" s="350">
        <f>'c7a2'!G54</f>
        <v>0</v>
      </c>
      <c r="T101" s="350">
        <f>'c7a2'!H54</f>
        <v>0</v>
      </c>
      <c r="U101" s="350">
        <f>'c7a2'!I54</f>
        <v>0</v>
      </c>
      <c r="V101" s="350">
        <f>'c7a2'!J54</f>
        <v>0</v>
      </c>
      <c r="W101" s="350">
        <f>'c7a2'!K54</f>
        <v>0</v>
      </c>
      <c r="X101" s="350">
        <f>'c7a2'!L54</f>
        <v>0</v>
      </c>
      <c r="Y101" s="350">
        <f>'c7a2'!M54</f>
        <v>0</v>
      </c>
      <c r="Z101" s="200">
        <f>'c7a2'!N54</f>
        <v>0</v>
      </c>
      <c r="AA101" s="200">
        <f>'c7a2'!O54</f>
        <v>0</v>
      </c>
      <c r="AB101" s="220"/>
      <c r="AC101" s="200">
        <f t="shared" ref="AC101:AC108" si="6">AA101</f>
        <v>0</v>
      </c>
      <c r="AD101" s="200">
        <f>AC99+AC100</f>
        <v>0</v>
      </c>
      <c r="AE101" s="221">
        <f t="shared" ref="AE101:AE109" si="7">AE100+AC101</f>
        <v>0</v>
      </c>
    </row>
    <row r="102" spans="2:31" hidden="1">
      <c r="B102" s="166"/>
      <c r="C102" s="166"/>
      <c r="D102" s="199"/>
      <c r="E102" s="199"/>
      <c r="F102" s="199"/>
      <c r="G102" s="161"/>
      <c r="H102" s="161"/>
      <c r="L102" s="199" t="s">
        <v>184</v>
      </c>
      <c r="M102" s="219">
        <f>'c7a3'!H3</f>
        <v>0</v>
      </c>
      <c r="N102" s="222">
        <f>'c7a3'!C54</f>
        <v>0</v>
      </c>
      <c r="O102" s="222">
        <f>'c7a3'!D54</f>
        <v>0</v>
      </c>
      <c r="P102" s="222"/>
      <c r="Q102" s="222">
        <f>'c7a3'!E54</f>
        <v>0</v>
      </c>
      <c r="R102" s="222">
        <f>'c7a3'!F54</f>
        <v>0</v>
      </c>
      <c r="S102" s="222">
        <f>'c7a3'!G54</f>
        <v>0</v>
      </c>
      <c r="T102" s="222">
        <f>'c7a3'!H54</f>
        <v>0</v>
      </c>
      <c r="U102" s="222">
        <f>'c7a3'!I54</f>
        <v>0</v>
      </c>
      <c r="V102" s="222">
        <f>'c7a3'!J54</f>
        <v>0</v>
      </c>
      <c r="W102" s="222">
        <f>'c7a3'!K54</f>
        <v>0</v>
      </c>
      <c r="X102" s="222">
        <f>'c7a3'!L54</f>
        <v>0</v>
      </c>
      <c r="Y102" s="222">
        <f>'c7a3'!M54</f>
        <v>0</v>
      </c>
      <c r="Z102" s="222">
        <f>'c7a3'!N54</f>
        <v>0</v>
      </c>
      <c r="AA102" s="200">
        <f>'c7a3'!O54</f>
        <v>0</v>
      </c>
      <c r="AB102" s="220"/>
      <c r="AC102" s="223">
        <f t="shared" si="6"/>
        <v>0</v>
      </c>
      <c r="AD102" s="224">
        <f t="shared" ref="AD102:AD109" si="8">AD101+AC101</f>
        <v>0</v>
      </c>
      <c r="AE102" s="351">
        <f t="shared" si="7"/>
        <v>0</v>
      </c>
    </row>
    <row r="103" spans="2:31" hidden="1">
      <c r="B103" s="166"/>
      <c r="C103" s="166"/>
      <c r="D103" s="199"/>
      <c r="E103" s="199"/>
      <c r="F103" s="199"/>
      <c r="G103" s="161"/>
      <c r="H103" s="161"/>
      <c r="L103" s="199" t="s">
        <v>185</v>
      </c>
      <c r="M103" s="219">
        <f>'c7a4'!H3</f>
        <v>0</v>
      </c>
      <c r="N103" s="225">
        <f>'c7a4'!C54</f>
        <v>0</v>
      </c>
      <c r="O103" s="225">
        <f>'c7a4'!D54</f>
        <v>0</v>
      </c>
      <c r="P103" s="225"/>
      <c r="Q103" s="225">
        <f>'c7a4'!E54</f>
        <v>0</v>
      </c>
      <c r="R103" s="225">
        <f>'c7a4'!F54</f>
        <v>0</v>
      </c>
      <c r="S103" s="225">
        <f>'c7a4'!G54</f>
        <v>0</v>
      </c>
      <c r="T103" s="225">
        <f>'c7a4'!H54</f>
        <v>0</v>
      </c>
      <c r="U103" s="225">
        <f>'c7a4'!I54</f>
        <v>0</v>
      </c>
      <c r="V103" s="225">
        <f>'c7a4'!J54</f>
        <v>0</v>
      </c>
      <c r="W103" s="225">
        <f>'c7a4'!K54</f>
        <v>0</v>
      </c>
      <c r="X103" s="225">
        <f>'c7a4'!L54</f>
        <v>0</v>
      </c>
      <c r="Y103" s="225">
        <f>'c7a4'!M54</f>
        <v>0</v>
      </c>
      <c r="Z103" s="225">
        <f>'c7a4'!N54</f>
        <v>0</v>
      </c>
      <c r="AA103" s="225">
        <f>'c7a4'!O54</f>
        <v>0</v>
      </c>
      <c r="AB103" s="220"/>
      <c r="AC103" s="223">
        <f t="shared" si="6"/>
        <v>0</v>
      </c>
      <c r="AD103" s="224">
        <f t="shared" si="8"/>
        <v>0</v>
      </c>
      <c r="AE103" s="226">
        <f t="shared" si="7"/>
        <v>0</v>
      </c>
    </row>
    <row r="104" spans="2:31" hidden="1">
      <c r="B104" s="166"/>
      <c r="C104" s="166"/>
      <c r="D104" s="199"/>
      <c r="E104" s="199"/>
      <c r="F104" s="199"/>
      <c r="G104" s="161"/>
      <c r="H104" s="161"/>
      <c r="L104" s="199" t="s">
        <v>186</v>
      </c>
      <c r="M104" s="219">
        <f>'c7a5'!H3</f>
        <v>0</v>
      </c>
      <c r="N104" s="225">
        <f>'c7a5'!C54</f>
        <v>0</v>
      </c>
      <c r="O104" s="225">
        <f>'c7a5'!D54</f>
        <v>0</v>
      </c>
      <c r="P104" s="225"/>
      <c r="Q104" s="225">
        <f>'c7a5'!E54</f>
        <v>0</v>
      </c>
      <c r="R104" s="225">
        <f>'c7a5'!F54</f>
        <v>0</v>
      </c>
      <c r="S104" s="225">
        <f>'c7a5'!G54</f>
        <v>0</v>
      </c>
      <c r="T104" s="225">
        <f>'c7a5'!H54</f>
        <v>0</v>
      </c>
      <c r="U104" s="225">
        <f>'c7a5'!I54</f>
        <v>0</v>
      </c>
      <c r="V104" s="225">
        <f>'c7a5'!J54</f>
        <v>0</v>
      </c>
      <c r="W104" s="225">
        <f>'c7a5'!K54</f>
        <v>0</v>
      </c>
      <c r="X104" s="225">
        <f>'c7a5'!L54</f>
        <v>0</v>
      </c>
      <c r="Y104" s="225">
        <f>'c7a5'!M54</f>
        <v>0</v>
      </c>
      <c r="Z104" s="225">
        <f>'c7a5'!N54</f>
        <v>0</v>
      </c>
      <c r="AA104" s="225">
        <f>'c7a5'!O54</f>
        <v>0</v>
      </c>
      <c r="AB104" s="220"/>
      <c r="AC104" s="223">
        <f t="shared" si="6"/>
        <v>0</v>
      </c>
      <c r="AD104" s="224">
        <f t="shared" si="8"/>
        <v>0</v>
      </c>
      <c r="AE104" s="226">
        <f t="shared" si="7"/>
        <v>0</v>
      </c>
    </row>
    <row r="105" spans="2:31" hidden="1">
      <c r="B105" s="166"/>
      <c r="C105" s="166"/>
      <c r="D105" s="199"/>
      <c r="E105" s="199"/>
      <c r="F105" s="199"/>
      <c r="G105" s="161"/>
      <c r="H105" s="161"/>
      <c r="L105" s="199" t="s">
        <v>187</v>
      </c>
      <c r="M105" s="219">
        <f>'c7a6'!H3</f>
        <v>0</v>
      </c>
      <c r="N105" s="225">
        <f>'c7a6'!C54</f>
        <v>0</v>
      </c>
      <c r="O105" s="225">
        <f>'c7a6'!D54</f>
        <v>0</v>
      </c>
      <c r="P105" s="225"/>
      <c r="Q105" s="225">
        <f>'c7a6'!E54</f>
        <v>0</v>
      </c>
      <c r="R105" s="225">
        <f>'c7a6'!F54</f>
        <v>0</v>
      </c>
      <c r="S105" s="225">
        <f>'c7a6'!G54</f>
        <v>0</v>
      </c>
      <c r="T105" s="225">
        <f>'c7a6'!H54</f>
        <v>0</v>
      </c>
      <c r="U105" s="225">
        <f>'c7a6'!I54</f>
        <v>0</v>
      </c>
      <c r="V105" s="225">
        <f>'c7a6'!J54</f>
        <v>0</v>
      </c>
      <c r="W105" s="225">
        <f>'c7a6'!K54</f>
        <v>0</v>
      </c>
      <c r="X105" s="225">
        <f>'c7a6'!L54</f>
        <v>0</v>
      </c>
      <c r="Y105" s="225">
        <f>'c7a6'!M54</f>
        <v>0</v>
      </c>
      <c r="Z105" s="225">
        <f>'c7a6'!N54</f>
        <v>0</v>
      </c>
      <c r="AA105" s="225">
        <f>'c7a6'!O54</f>
        <v>0</v>
      </c>
      <c r="AB105" s="220"/>
      <c r="AC105" s="223">
        <f t="shared" si="6"/>
        <v>0</v>
      </c>
      <c r="AD105" s="224">
        <f t="shared" si="8"/>
        <v>0</v>
      </c>
      <c r="AE105" s="226">
        <f t="shared" si="7"/>
        <v>0</v>
      </c>
    </row>
    <row r="106" spans="2:31" hidden="1">
      <c r="B106" s="166"/>
      <c r="C106" s="166"/>
      <c r="D106" s="199"/>
      <c r="E106" s="199"/>
      <c r="F106" s="199"/>
      <c r="G106" s="161"/>
      <c r="H106" s="161"/>
      <c r="L106" s="199" t="s">
        <v>188</v>
      </c>
      <c r="M106" s="219">
        <f>'c7a7'!H3</f>
        <v>0</v>
      </c>
      <c r="N106" s="225">
        <f>'c7a7'!C54</f>
        <v>0</v>
      </c>
      <c r="O106" s="225">
        <f>'c7a7'!D54</f>
        <v>0</v>
      </c>
      <c r="P106" s="225"/>
      <c r="Q106" s="225">
        <f>'c7a7'!E54</f>
        <v>0</v>
      </c>
      <c r="R106" s="225">
        <f>'c7a7'!F54</f>
        <v>0</v>
      </c>
      <c r="S106" s="225">
        <f>'c7a7'!G54</f>
        <v>0</v>
      </c>
      <c r="T106" s="225">
        <f>'c7a7'!H54</f>
        <v>0</v>
      </c>
      <c r="U106" s="225">
        <f>'c7a7'!I54</f>
        <v>0</v>
      </c>
      <c r="V106" s="225">
        <f>'c7a7'!J54</f>
        <v>0</v>
      </c>
      <c r="W106" s="225">
        <f>'c7a7'!K54</f>
        <v>0</v>
      </c>
      <c r="X106" s="225">
        <f>'c7a7'!L54</f>
        <v>0</v>
      </c>
      <c r="Y106" s="225">
        <f>'c7a7'!M54</f>
        <v>0</v>
      </c>
      <c r="Z106" s="225">
        <f>'c7a7'!N54</f>
        <v>0</v>
      </c>
      <c r="AA106" s="225">
        <f>'c7a7'!O54</f>
        <v>0</v>
      </c>
      <c r="AB106" s="220"/>
      <c r="AC106" s="223">
        <f t="shared" si="6"/>
        <v>0</v>
      </c>
      <c r="AD106" s="224">
        <f t="shared" si="8"/>
        <v>0</v>
      </c>
      <c r="AE106" s="226">
        <f t="shared" si="7"/>
        <v>0</v>
      </c>
    </row>
    <row r="107" spans="2:31" hidden="1">
      <c r="B107" s="166"/>
      <c r="C107" s="166"/>
      <c r="D107" s="199"/>
      <c r="E107" s="199"/>
      <c r="F107" s="199"/>
      <c r="G107" s="161"/>
      <c r="H107" s="161"/>
      <c r="L107" s="199" t="s">
        <v>189</v>
      </c>
      <c r="M107" s="219">
        <f>'c7a8'!H3</f>
        <v>0</v>
      </c>
      <c r="N107" s="225">
        <f>'c7a8'!C54</f>
        <v>0</v>
      </c>
      <c r="O107" s="225">
        <f>'c7a8'!D54</f>
        <v>0</v>
      </c>
      <c r="P107" s="225"/>
      <c r="Q107" s="225">
        <f>'c7a8'!E54</f>
        <v>0</v>
      </c>
      <c r="R107" s="225">
        <f>'c7a8'!F54</f>
        <v>0</v>
      </c>
      <c r="S107" s="225">
        <f>'c7a8'!G54</f>
        <v>0</v>
      </c>
      <c r="T107" s="225">
        <f>'c7a8'!H54</f>
        <v>0</v>
      </c>
      <c r="U107" s="225">
        <f>'c7a8'!I54</f>
        <v>0</v>
      </c>
      <c r="V107" s="225">
        <f>'c7a8'!J54</f>
        <v>0</v>
      </c>
      <c r="W107" s="225">
        <f>'c7a8'!K54</f>
        <v>0</v>
      </c>
      <c r="X107" s="225">
        <f>'c7a8'!L54</f>
        <v>0</v>
      </c>
      <c r="Y107" s="225">
        <f>'c7a8'!M54</f>
        <v>0</v>
      </c>
      <c r="Z107" s="225">
        <f>'c7a8'!N54</f>
        <v>0</v>
      </c>
      <c r="AA107" s="225">
        <f>'c7a8'!O54</f>
        <v>0</v>
      </c>
      <c r="AB107" s="220"/>
      <c r="AC107" s="223">
        <f t="shared" si="6"/>
        <v>0</v>
      </c>
      <c r="AD107" s="224">
        <f t="shared" si="8"/>
        <v>0</v>
      </c>
      <c r="AE107" s="226">
        <f t="shared" si="7"/>
        <v>0</v>
      </c>
    </row>
    <row r="108" spans="2:31" hidden="1">
      <c r="B108" s="166"/>
      <c r="C108" s="166"/>
      <c r="D108" s="199"/>
      <c r="E108" s="199"/>
      <c r="F108" s="199"/>
      <c r="G108" s="161"/>
      <c r="H108" s="161"/>
      <c r="L108" s="199" t="s">
        <v>190</v>
      </c>
      <c r="M108" s="219">
        <f>'c7a9'!H3</f>
        <v>0</v>
      </c>
      <c r="N108" s="225">
        <f>'c7a9'!C54</f>
        <v>0</v>
      </c>
      <c r="O108" s="225">
        <f>'c7a9'!D54</f>
        <v>0</v>
      </c>
      <c r="P108" s="225"/>
      <c r="Q108" s="225">
        <f>'c7a9'!E54</f>
        <v>0</v>
      </c>
      <c r="R108" s="225">
        <f>'c7a9'!F54</f>
        <v>0</v>
      </c>
      <c r="S108" s="225">
        <f>'c7a9'!G54</f>
        <v>0</v>
      </c>
      <c r="T108" s="225">
        <f>'c7a9'!H54</f>
        <v>0</v>
      </c>
      <c r="U108" s="225">
        <f>'c7a9'!I54</f>
        <v>0</v>
      </c>
      <c r="V108" s="225">
        <f>'c7a9'!J54</f>
        <v>0</v>
      </c>
      <c r="W108" s="225">
        <f>'c7a9'!K54</f>
        <v>0</v>
      </c>
      <c r="X108" s="225">
        <f>'c7a9'!L54</f>
        <v>0</v>
      </c>
      <c r="Y108" s="225">
        <f>'c7a9'!M54</f>
        <v>0</v>
      </c>
      <c r="Z108" s="225">
        <f>'c7a9'!N54</f>
        <v>0</v>
      </c>
      <c r="AA108" s="225">
        <f>'c7a9'!O54</f>
        <v>0</v>
      </c>
      <c r="AB108" s="220"/>
      <c r="AC108" s="223">
        <f t="shared" si="6"/>
        <v>0</v>
      </c>
      <c r="AD108" s="224">
        <f t="shared" si="8"/>
        <v>0</v>
      </c>
      <c r="AE108" s="226">
        <f t="shared" si="7"/>
        <v>0</v>
      </c>
    </row>
    <row r="109" spans="2:31" hidden="1">
      <c r="B109" s="166"/>
      <c r="C109" s="166"/>
      <c r="D109" s="199"/>
      <c r="E109" s="199"/>
      <c r="F109" s="199"/>
      <c r="G109" s="161"/>
      <c r="H109" s="161"/>
      <c r="L109" s="199" t="s">
        <v>191</v>
      </c>
      <c r="M109" s="219">
        <f>'c7a10'!H3</f>
        <v>0</v>
      </c>
      <c r="N109" s="225">
        <f>'c7a10'!C54</f>
        <v>0</v>
      </c>
      <c r="O109" s="225">
        <f>'c7a10'!D54</f>
        <v>0</v>
      </c>
      <c r="P109" s="225"/>
      <c r="Q109" s="225">
        <f>'c7a10'!E54</f>
        <v>0</v>
      </c>
      <c r="R109" s="225">
        <f>'c7a10'!F54</f>
        <v>0</v>
      </c>
      <c r="S109" s="225">
        <f>'c7a10'!G54</f>
        <v>0</v>
      </c>
      <c r="T109" s="225">
        <f>'c7a10'!H54</f>
        <v>0</v>
      </c>
      <c r="U109" s="225">
        <f>'c7a10'!I54</f>
        <v>0</v>
      </c>
      <c r="V109" s="225">
        <f>'c7a10'!J54</f>
        <v>0</v>
      </c>
      <c r="W109" s="225">
        <f>'c7a10'!K54</f>
        <v>0</v>
      </c>
      <c r="X109" s="225">
        <f>'c7a10'!L54</f>
        <v>0</v>
      </c>
      <c r="Y109" s="225">
        <f>'c7a10'!M54</f>
        <v>0</v>
      </c>
      <c r="Z109" s="225">
        <f>'c7a10'!N54</f>
        <v>0</v>
      </c>
      <c r="AA109" s="225">
        <f>'c7a10'!O54</f>
        <v>0</v>
      </c>
      <c r="AB109" s="220"/>
      <c r="AC109" s="223">
        <f>AA109</f>
        <v>0</v>
      </c>
      <c r="AD109" s="224">
        <f t="shared" si="8"/>
        <v>0</v>
      </c>
      <c r="AE109" s="226">
        <f t="shared" si="7"/>
        <v>0</v>
      </c>
    </row>
    <row r="110" spans="2:31" hidden="1">
      <c r="B110" s="166"/>
      <c r="C110" s="166"/>
      <c r="D110" s="199"/>
      <c r="E110" s="199"/>
      <c r="F110" s="199"/>
      <c r="G110" s="161"/>
      <c r="H110" s="161"/>
      <c r="M110" s="219" t="s">
        <v>104</v>
      </c>
      <c r="N110" s="225">
        <f>SUM(N100:N109)</f>
        <v>0</v>
      </c>
      <c r="O110" s="225">
        <f t="shared" ref="O110:AA110" si="9">SUM(O100:O109)</f>
        <v>0</v>
      </c>
      <c r="P110" s="225"/>
      <c r="Q110" s="225">
        <f t="shared" si="9"/>
        <v>0</v>
      </c>
      <c r="R110" s="225">
        <f t="shared" si="9"/>
        <v>0</v>
      </c>
      <c r="S110" s="225">
        <f t="shared" si="9"/>
        <v>0</v>
      </c>
      <c r="T110" s="225">
        <f t="shared" si="9"/>
        <v>0</v>
      </c>
      <c r="U110" s="225">
        <f t="shared" si="9"/>
        <v>0</v>
      </c>
      <c r="V110" s="225">
        <f t="shared" si="9"/>
        <v>0</v>
      </c>
      <c r="W110" s="225">
        <f t="shared" si="9"/>
        <v>0</v>
      </c>
      <c r="X110" s="225">
        <f t="shared" si="9"/>
        <v>0</v>
      </c>
      <c r="Y110" s="225">
        <f t="shared" si="9"/>
        <v>0</v>
      </c>
      <c r="Z110" s="225">
        <f t="shared" si="9"/>
        <v>0</v>
      </c>
      <c r="AA110" s="225">
        <f t="shared" si="9"/>
        <v>0</v>
      </c>
      <c r="AB110" s="220"/>
      <c r="AC110" s="223">
        <f>AD109+AC109</f>
        <v>0</v>
      </c>
      <c r="AD110" s="224"/>
      <c r="AE110" s="226"/>
    </row>
    <row r="111" spans="2:31" hidden="1">
      <c r="B111" s="166"/>
      <c r="C111" s="166"/>
      <c r="D111" s="199"/>
      <c r="E111" s="199"/>
      <c r="F111" s="199"/>
      <c r="G111" s="161"/>
      <c r="H111" s="161"/>
      <c r="M111" s="219" t="s">
        <v>103</v>
      </c>
      <c r="N111" s="225">
        <f>'c7a1'!O51</f>
        <v>0</v>
      </c>
      <c r="O111" s="225"/>
      <c r="P111" s="225"/>
      <c r="Q111" s="225"/>
      <c r="R111" s="225"/>
      <c r="S111" s="225"/>
      <c r="T111" s="225"/>
      <c r="U111" s="225"/>
      <c r="V111" s="225"/>
      <c r="W111" s="225"/>
      <c r="X111" s="225"/>
      <c r="Y111" s="225"/>
      <c r="Z111" s="225"/>
      <c r="AA111" s="225"/>
      <c r="AB111" s="220"/>
      <c r="AC111" s="223"/>
      <c r="AD111" s="224"/>
      <c r="AE111" s="226"/>
    </row>
    <row r="112" spans="2:31" hidden="1">
      <c r="B112" s="166"/>
      <c r="C112" s="166"/>
      <c r="D112" s="199"/>
      <c r="E112" s="199"/>
      <c r="F112" s="199"/>
      <c r="G112" s="161"/>
      <c r="H112" s="161"/>
      <c r="M112" s="219"/>
      <c r="N112" s="225"/>
      <c r="O112" s="225"/>
      <c r="P112" s="225"/>
      <c r="Q112" s="225"/>
      <c r="R112" s="225"/>
      <c r="S112" s="225"/>
      <c r="T112" s="225"/>
      <c r="U112" s="225"/>
      <c r="V112" s="225"/>
      <c r="W112" s="225"/>
      <c r="X112" s="225"/>
      <c r="Y112" s="225"/>
      <c r="Z112" s="225"/>
      <c r="AA112" s="225"/>
      <c r="AB112" s="220"/>
      <c r="AC112" s="223"/>
      <c r="AD112" s="224"/>
      <c r="AE112" s="226"/>
    </row>
    <row r="113" spans="2:33" hidden="1">
      <c r="B113" s="166"/>
      <c r="C113" s="166"/>
      <c r="D113" s="199"/>
      <c r="E113" s="199"/>
      <c r="F113" s="199"/>
      <c r="G113" s="161"/>
      <c r="H113" s="161"/>
      <c r="M113" s="219" t="s">
        <v>103</v>
      </c>
      <c r="N113" s="225"/>
      <c r="O113" s="225">
        <f>R113</f>
        <v>0</v>
      </c>
      <c r="P113" s="225"/>
      <c r="Q113" s="225"/>
      <c r="R113" s="225">
        <f>'c7a1'!O51</f>
        <v>0</v>
      </c>
      <c r="S113" s="225"/>
      <c r="T113" s="225"/>
      <c r="U113" s="225"/>
      <c r="V113" s="225"/>
      <c r="W113" s="225"/>
      <c r="X113" s="225"/>
      <c r="Y113" s="225"/>
      <c r="Z113" s="225"/>
      <c r="AA113" s="225"/>
      <c r="AB113" s="220"/>
      <c r="AC113" s="224"/>
      <c r="AD113" s="224"/>
      <c r="AE113" s="226"/>
    </row>
    <row r="114" spans="2:33" hidden="1">
      <c r="B114" s="166"/>
      <c r="C114" s="166"/>
      <c r="D114" s="199"/>
      <c r="E114" s="199"/>
      <c r="F114" s="199"/>
      <c r="G114" s="161"/>
      <c r="H114" s="161"/>
      <c r="M114" s="219" t="s">
        <v>91</v>
      </c>
      <c r="N114" s="352"/>
      <c r="O114" s="200">
        <f>N110</f>
        <v>0</v>
      </c>
      <c r="P114" s="200"/>
      <c r="Q114" s="200">
        <f>R113</f>
        <v>0</v>
      </c>
      <c r="R114" s="200">
        <f t="shared" ref="R114:R125" si="10">R113+O114</f>
        <v>0</v>
      </c>
      <c r="S114" s="200"/>
      <c r="T114" s="200"/>
      <c r="U114" s="200"/>
      <c r="V114" s="200"/>
      <c r="W114" s="200"/>
      <c r="X114" s="200"/>
      <c r="Y114" s="200"/>
      <c r="Z114" s="200"/>
      <c r="AA114" s="200"/>
      <c r="AB114" s="200"/>
      <c r="AC114" s="200"/>
      <c r="AD114" s="200"/>
      <c r="AE114" s="221"/>
    </row>
    <row r="115" spans="2:33" hidden="1">
      <c r="B115" s="166"/>
      <c r="C115" s="166"/>
      <c r="D115" s="199"/>
      <c r="E115" s="199"/>
      <c r="F115" s="199"/>
      <c r="G115" s="161"/>
      <c r="H115" s="161"/>
      <c r="M115" s="219" t="s">
        <v>92</v>
      </c>
      <c r="O115" s="200">
        <f>O110</f>
        <v>0</v>
      </c>
      <c r="P115" s="200"/>
      <c r="Q115" s="200">
        <f t="shared" ref="Q115:Q125" si="11">R114</f>
        <v>0</v>
      </c>
      <c r="R115" s="200">
        <f t="shared" si="10"/>
        <v>0</v>
      </c>
      <c r="S115" s="200"/>
      <c r="T115" s="200"/>
      <c r="U115" s="200"/>
      <c r="V115" s="200"/>
      <c r="W115" s="200"/>
      <c r="X115" s="200"/>
      <c r="Y115" s="200"/>
      <c r="Z115" s="200"/>
      <c r="AA115" s="200"/>
      <c r="AB115" s="200"/>
      <c r="AC115" s="200"/>
      <c r="AD115" s="200"/>
      <c r="AE115" s="221"/>
    </row>
    <row r="116" spans="2:33" hidden="1">
      <c r="B116" s="166"/>
      <c r="C116" s="166"/>
      <c r="D116" s="199"/>
      <c r="E116" s="199"/>
      <c r="F116" s="199"/>
      <c r="G116" s="161"/>
      <c r="H116" s="161"/>
      <c r="M116" s="219" t="s">
        <v>93</v>
      </c>
      <c r="O116" s="224">
        <f>Q110</f>
        <v>0</v>
      </c>
      <c r="P116" s="224"/>
      <c r="Q116" s="200">
        <f t="shared" si="11"/>
        <v>0</v>
      </c>
      <c r="R116" s="224">
        <f t="shared" si="10"/>
        <v>0</v>
      </c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0"/>
      <c r="AE116" s="221"/>
    </row>
    <row r="117" spans="2:33" hidden="1">
      <c r="B117" s="166"/>
      <c r="C117" s="166"/>
      <c r="D117" s="199"/>
      <c r="E117" s="199"/>
      <c r="F117" s="199"/>
      <c r="G117" s="161"/>
      <c r="H117" s="161"/>
      <c r="M117" s="227" t="s">
        <v>94</v>
      </c>
      <c r="O117" s="225">
        <f>R110</f>
        <v>0</v>
      </c>
      <c r="P117" s="225"/>
      <c r="Q117" s="224">
        <f t="shared" si="11"/>
        <v>0</v>
      </c>
      <c r="R117" s="224">
        <f t="shared" si="10"/>
        <v>0</v>
      </c>
      <c r="S117" s="200"/>
      <c r="T117" s="200"/>
      <c r="U117" s="200"/>
      <c r="V117" s="200"/>
      <c r="W117" s="200"/>
      <c r="X117" s="200"/>
      <c r="Y117" s="200"/>
      <c r="Z117" s="200"/>
      <c r="AA117" s="200"/>
      <c r="AB117" s="200"/>
      <c r="AC117" s="200"/>
      <c r="AD117" s="200"/>
      <c r="AE117" s="221"/>
    </row>
    <row r="118" spans="2:33" hidden="1">
      <c r="B118" s="166"/>
      <c r="C118" s="166"/>
      <c r="D118" s="199"/>
      <c r="E118" s="199"/>
      <c r="F118" s="199"/>
      <c r="G118" s="161"/>
      <c r="H118" s="161"/>
      <c r="M118" s="227" t="s">
        <v>95</v>
      </c>
      <c r="O118" s="225">
        <f>S110</f>
        <v>0</v>
      </c>
      <c r="P118" s="225"/>
      <c r="Q118" s="224">
        <f t="shared" si="11"/>
        <v>0</v>
      </c>
      <c r="R118" s="224">
        <f t="shared" si="10"/>
        <v>0</v>
      </c>
      <c r="S118" s="200"/>
      <c r="T118" s="200"/>
      <c r="U118" s="200"/>
      <c r="V118" s="200"/>
      <c r="W118" s="200"/>
      <c r="X118" s="200"/>
      <c r="Y118" s="200"/>
      <c r="Z118" s="200"/>
      <c r="AA118" s="200"/>
      <c r="AB118" s="200"/>
      <c r="AC118" s="200"/>
      <c r="AD118" s="200"/>
      <c r="AE118" s="221"/>
    </row>
    <row r="119" spans="2:33" hidden="1">
      <c r="B119" s="166"/>
      <c r="C119" s="166"/>
      <c r="D119" s="199"/>
      <c r="E119" s="199"/>
      <c r="F119" s="199"/>
      <c r="G119" s="161"/>
      <c r="H119" s="161"/>
      <c r="M119" s="227" t="s">
        <v>96</v>
      </c>
      <c r="O119" s="225">
        <f>T110</f>
        <v>0</v>
      </c>
      <c r="P119" s="225"/>
      <c r="Q119" s="224">
        <f t="shared" si="11"/>
        <v>0</v>
      </c>
      <c r="R119" s="224">
        <f t="shared" si="10"/>
        <v>0</v>
      </c>
      <c r="S119" s="200"/>
      <c r="T119" s="200"/>
      <c r="U119" s="200"/>
      <c r="V119" s="200"/>
      <c r="W119" s="200"/>
      <c r="X119" s="200"/>
      <c r="Y119" s="200"/>
      <c r="Z119" s="200"/>
      <c r="AA119" s="200"/>
      <c r="AB119" s="200"/>
      <c r="AC119" s="200"/>
      <c r="AD119" s="200"/>
      <c r="AE119" s="221"/>
    </row>
    <row r="120" spans="2:33" hidden="1">
      <c r="B120" s="166"/>
      <c r="C120" s="166"/>
      <c r="D120" s="199"/>
      <c r="E120" s="199"/>
      <c r="F120" s="199"/>
      <c r="G120" s="161"/>
      <c r="H120" s="161"/>
      <c r="M120" s="227" t="s">
        <v>97</v>
      </c>
      <c r="O120" s="225">
        <f>U110</f>
        <v>0</v>
      </c>
      <c r="P120" s="225"/>
      <c r="Q120" s="224">
        <f t="shared" si="11"/>
        <v>0</v>
      </c>
      <c r="R120" s="224">
        <f t="shared" si="10"/>
        <v>0</v>
      </c>
      <c r="S120" s="200"/>
      <c r="T120" s="200"/>
      <c r="U120" s="200"/>
      <c r="V120" s="200"/>
      <c r="W120" s="200"/>
      <c r="X120" s="200"/>
      <c r="Y120" s="200"/>
      <c r="Z120" s="200"/>
      <c r="AA120" s="200"/>
      <c r="AB120" s="200"/>
      <c r="AC120" s="200"/>
      <c r="AD120" s="200"/>
      <c r="AE120" s="221"/>
    </row>
    <row r="121" spans="2:33" hidden="1">
      <c r="B121" s="166"/>
      <c r="C121" s="166"/>
      <c r="D121" s="199"/>
      <c r="E121" s="199"/>
      <c r="F121" s="199"/>
      <c r="G121" s="161"/>
      <c r="H121" s="161"/>
      <c r="M121" s="227" t="s">
        <v>98</v>
      </c>
      <c r="O121" s="225">
        <f>V110</f>
        <v>0</v>
      </c>
      <c r="P121" s="225"/>
      <c r="Q121" s="224">
        <f t="shared" si="11"/>
        <v>0</v>
      </c>
      <c r="R121" s="224">
        <f t="shared" si="10"/>
        <v>0</v>
      </c>
      <c r="S121" s="200"/>
      <c r="T121" s="200"/>
      <c r="U121" s="200"/>
      <c r="V121" s="200"/>
      <c r="W121" s="200"/>
      <c r="X121" s="200"/>
      <c r="Y121" s="200"/>
      <c r="Z121" s="200"/>
      <c r="AA121" s="200"/>
      <c r="AB121" s="200"/>
      <c r="AC121" s="200"/>
      <c r="AD121" s="200"/>
      <c r="AE121" s="221"/>
    </row>
    <row r="122" spans="2:33" hidden="1">
      <c r="B122" s="166"/>
      <c r="C122" s="166"/>
      <c r="D122" s="199"/>
      <c r="E122" s="199"/>
      <c r="F122" s="199"/>
      <c r="G122" s="161"/>
      <c r="H122" s="161"/>
      <c r="M122" s="227" t="s">
        <v>99</v>
      </c>
      <c r="O122" s="225">
        <f>W110</f>
        <v>0</v>
      </c>
      <c r="P122" s="225"/>
      <c r="Q122" s="224">
        <f t="shared" si="11"/>
        <v>0</v>
      </c>
      <c r="R122" s="224">
        <f t="shared" si="10"/>
        <v>0</v>
      </c>
      <c r="S122" s="200"/>
      <c r="T122" s="200"/>
      <c r="U122" s="200"/>
      <c r="V122" s="200"/>
      <c r="W122" s="200"/>
      <c r="X122" s="200"/>
      <c r="Y122" s="200"/>
      <c r="Z122" s="200"/>
      <c r="AA122" s="200"/>
      <c r="AB122" s="200"/>
      <c r="AC122" s="200"/>
      <c r="AD122" s="200"/>
      <c r="AE122" s="221"/>
    </row>
    <row r="123" spans="2:33" hidden="1">
      <c r="B123" s="166"/>
      <c r="C123" s="166"/>
      <c r="D123" s="199"/>
      <c r="E123" s="199"/>
      <c r="F123" s="199"/>
      <c r="G123" s="161"/>
      <c r="H123" s="161"/>
      <c r="M123" s="227" t="s">
        <v>100</v>
      </c>
      <c r="O123" s="225">
        <f>X110</f>
        <v>0</v>
      </c>
      <c r="P123" s="225"/>
      <c r="Q123" s="224">
        <f t="shared" si="11"/>
        <v>0</v>
      </c>
      <c r="R123" s="224">
        <f t="shared" si="10"/>
        <v>0</v>
      </c>
      <c r="S123" s="200"/>
      <c r="T123" s="200"/>
      <c r="U123" s="200"/>
      <c r="V123" s="200"/>
      <c r="W123" s="200"/>
      <c r="X123" s="200"/>
      <c r="Y123" s="200"/>
      <c r="Z123" s="200"/>
      <c r="AA123" s="200"/>
      <c r="AB123" s="200"/>
      <c r="AC123" s="200"/>
      <c r="AD123" s="200"/>
      <c r="AE123" s="221"/>
    </row>
    <row r="124" spans="2:33" hidden="1">
      <c r="B124" s="166"/>
      <c r="C124" s="166"/>
      <c r="D124" s="199"/>
      <c r="E124" s="199"/>
      <c r="F124" s="199"/>
      <c r="G124" s="161"/>
      <c r="H124" s="161"/>
      <c r="M124" s="227" t="s">
        <v>101</v>
      </c>
      <c r="O124" s="225">
        <f>Y110</f>
        <v>0</v>
      </c>
      <c r="P124" s="225"/>
      <c r="Q124" s="224">
        <f t="shared" si="11"/>
        <v>0</v>
      </c>
      <c r="R124" s="224">
        <f t="shared" si="10"/>
        <v>0</v>
      </c>
      <c r="S124" s="200"/>
      <c r="T124" s="200"/>
      <c r="U124" s="200"/>
      <c r="V124" s="200"/>
      <c r="W124" s="200"/>
      <c r="X124" s="200"/>
      <c r="Y124" s="200"/>
      <c r="Z124" s="200"/>
      <c r="AA124" s="200"/>
      <c r="AB124" s="200"/>
      <c r="AC124" s="200"/>
      <c r="AD124" s="200"/>
      <c r="AE124" s="221"/>
    </row>
    <row r="125" spans="2:33" hidden="1">
      <c r="B125" s="166"/>
      <c r="C125" s="166"/>
      <c r="D125" s="199"/>
      <c r="E125" s="199"/>
      <c r="F125" s="199"/>
      <c r="G125" s="161"/>
      <c r="H125" s="161"/>
      <c r="M125" s="227" t="s">
        <v>102</v>
      </c>
      <c r="O125" s="225">
        <f>Z110</f>
        <v>0</v>
      </c>
      <c r="P125" s="225"/>
      <c r="Q125" s="224">
        <f t="shared" si="11"/>
        <v>0</v>
      </c>
      <c r="R125" s="224">
        <f t="shared" si="10"/>
        <v>0</v>
      </c>
      <c r="S125" s="200"/>
      <c r="T125" s="200"/>
      <c r="U125" s="200"/>
      <c r="V125" s="200"/>
      <c r="W125" s="200"/>
      <c r="X125" s="200"/>
      <c r="Y125" s="200"/>
      <c r="Z125" s="200"/>
      <c r="AA125" s="200"/>
      <c r="AB125" s="200"/>
      <c r="AC125" s="200"/>
      <c r="AD125" s="200"/>
      <c r="AE125" s="221"/>
    </row>
    <row r="126" spans="2:33" hidden="1">
      <c r="B126" s="166"/>
      <c r="C126" s="166"/>
      <c r="D126" s="199"/>
      <c r="E126" s="199"/>
      <c r="F126" s="199"/>
      <c r="G126" s="161"/>
      <c r="H126" s="161"/>
      <c r="M126" s="227" t="s">
        <v>104</v>
      </c>
      <c r="O126" s="225">
        <f>O125+Q125</f>
        <v>0</v>
      </c>
      <c r="P126" s="225"/>
      <c r="Q126" s="224"/>
      <c r="R126" s="224"/>
      <c r="S126" s="200"/>
      <c r="T126" s="200"/>
      <c r="U126" s="200"/>
      <c r="V126" s="200"/>
      <c r="W126" s="200"/>
      <c r="X126" s="200"/>
      <c r="Y126" s="200"/>
      <c r="Z126" s="200"/>
      <c r="AA126" s="200"/>
      <c r="AB126" s="200"/>
      <c r="AC126" s="200"/>
      <c r="AD126" s="200" t="s">
        <v>105</v>
      </c>
      <c r="AE126" s="221"/>
    </row>
    <row r="127" spans="2:33" hidden="1">
      <c r="B127" s="166"/>
      <c r="C127" s="166"/>
      <c r="D127" s="199"/>
      <c r="E127" s="199"/>
      <c r="F127" s="199"/>
      <c r="G127" s="161"/>
      <c r="H127" s="161"/>
      <c r="M127" s="227"/>
      <c r="O127" s="225"/>
      <c r="P127" s="225"/>
      <c r="Q127" s="224"/>
      <c r="R127" s="224"/>
      <c r="T127" s="200"/>
      <c r="U127" s="200"/>
      <c r="V127" s="200"/>
      <c r="W127" s="200"/>
      <c r="X127" s="200"/>
      <c r="Y127" s="200"/>
      <c r="Z127" s="200"/>
      <c r="AA127" s="200"/>
      <c r="AB127" s="200"/>
      <c r="AC127" s="200"/>
      <c r="AD127" s="200"/>
      <c r="AE127" s="200"/>
      <c r="AF127" s="221"/>
    </row>
    <row r="128" spans="2:33" hidden="1">
      <c r="B128" s="166"/>
      <c r="C128" s="166"/>
      <c r="D128" s="199"/>
      <c r="E128" s="199"/>
      <c r="F128" s="199"/>
      <c r="G128" s="161"/>
      <c r="H128" s="161"/>
      <c r="M128" s="227"/>
      <c r="O128" s="225"/>
      <c r="P128" s="225"/>
      <c r="Q128" s="224"/>
      <c r="R128" s="224"/>
      <c r="T128" s="200"/>
      <c r="U128" s="200"/>
      <c r="W128" s="200"/>
      <c r="X128" s="200"/>
      <c r="Z128" s="200"/>
      <c r="AA128" s="200"/>
      <c r="AB128" s="200"/>
      <c r="AC128" s="200"/>
      <c r="AD128" s="200"/>
      <c r="AE128" s="200"/>
      <c r="AF128" s="200"/>
      <c r="AG128" s="200"/>
    </row>
    <row r="129" spans="2:39" ht="13" hidden="1" thickBot="1">
      <c r="B129" s="166"/>
      <c r="C129" s="166"/>
      <c r="D129" s="199"/>
      <c r="E129" s="199"/>
      <c r="F129" s="199"/>
      <c r="G129" s="161"/>
      <c r="H129" s="161"/>
      <c r="M129" s="228" t="s">
        <v>108</v>
      </c>
      <c r="O129" s="229"/>
      <c r="P129" s="229"/>
      <c r="Q129" s="230"/>
      <c r="R129" s="230"/>
      <c r="T129" s="230"/>
      <c r="U129" s="230"/>
      <c r="W129" s="230"/>
      <c r="X129" s="230"/>
      <c r="Z129" s="230"/>
      <c r="AA129" s="230"/>
      <c r="AB129" s="230"/>
      <c r="AC129" s="230"/>
      <c r="AD129" s="230"/>
      <c r="AE129" s="230"/>
      <c r="AF129" s="230"/>
      <c r="AG129" s="230"/>
    </row>
    <row r="130" spans="2:39" hidden="1">
      <c r="B130" s="166"/>
      <c r="C130" s="166"/>
      <c r="D130" s="199"/>
      <c r="E130" s="199"/>
      <c r="F130" s="199"/>
      <c r="G130" s="161"/>
      <c r="H130" s="161"/>
    </row>
    <row r="131" spans="2:39" ht="13" hidden="1" thickBot="1">
      <c r="B131" s="166"/>
      <c r="C131" s="166"/>
      <c r="D131" s="199"/>
      <c r="E131" s="199"/>
      <c r="F131" s="199"/>
      <c r="G131" s="161"/>
      <c r="H131" s="161"/>
    </row>
    <row r="132" spans="2:39" hidden="1">
      <c r="B132" s="166"/>
      <c r="C132" s="166"/>
      <c r="D132" s="199"/>
      <c r="E132" s="199"/>
      <c r="F132" s="199"/>
      <c r="G132" s="161"/>
      <c r="H132" s="161"/>
      <c r="M132" s="216"/>
      <c r="N132" s="217"/>
      <c r="O132" s="217"/>
      <c r="Q132" s="217"/>
      <c r="R132" s="217"/>
      <c r="S132" s="217"/>
      <c r="U132" s="217"/>
      <c r="V132" s="217"/>
      <c r="W132" s="217"/>
      <c r="Y132" s="217"/>
      <c r="Z132" s="217"/>
      <c r="AA132" s="217"/>
      <c r="AC132" s="217"/>
      <c r="AD132" s="217"/>
      <c r="AE132" s="217"/>
      <c r="AG132" s="217"/>
      <c r="AH132" s="218"/>
      <c r="AI132" s="217"/>
      <c r="AJ132" s="217"/>
      <c r="AK132" s="217"/>
      <c r="AL132" s="217"/>
      <c r="AM132" s="218"/>
    </row>
    <row r="133" spans="2:39" hidden="1">
      <c r="B133" s="166"/>
      <c r="C133" s="166"/>
      <c r="D133" s="199"/>
      <c r="E133" s="199"/>
      <c r="F133" s="199"/>
      <c r="G133" s="161"/>
      <c r="H133" s="161"/>
      <c r="M133" s="219"/>
      <c r="O133" s="200"/>
      <c r="Q133" s="200"/>
      <c r="R133" s="200"/>
      <c r="S133" s="200"/>
      <c r="U133" s="200"/>
      <c r="V133" s="200"/>
      <c r="W133" s="200"/>
      <c r="Y133" s="200"/>
      <c r="Z133" s="200"/>
      <c r="AA133" s="200"/>
      <c r="AC133" s="200"/>
      <c r="AD133" s="200"/>
      <c r="AE133" s="200"/>
      <c r="AG133" s="200"/>
      <c r="AH133" s="221"/>
      <c r="AI133" s="200"/>
      <c r="AJ133" s="200"/>
      <c r="AK133" s="200"/>
      <c r="AL133" s="200"/>
      <c r="AM133" s="221"/>
    </row>
    <row r="134" spans="2:39" ht="13" hidden="1" thickBot="1">
      <c r="B134" s="166"/>
      <c r="C134" s="166"/>
      <c r="D134" s="199"/>
      <c r="E134" s="199"/>
      <c r="F134" s="199"/>
      <c r="G134" s="161"/>
      <c r="H134" s="161"/>
      <c r="M134" s="219"/>
      <c r="O134" s="200"/>
      <c r="Q134" s="200"/>
      <c r="R134" s="200"/>
      <c r="S134" s="200"/>
      <c r="U134" s="200"/>
      <c r="V134" s="200"/>
      <c r="W134" s="200"/>
      <c r="Y134" s="200"/>
      <c r="Z134" s="200"/>
      <c r="AA134" s="200"/>
      <c r="AC134" s="200"/>
      <c r="AD134" s="200"/>
      <c r="AE134" s="200"/>
      <c r="AG134" s="200"/>
      <c r="AH134" s="221"/>
      <c r="AI134" s="200"/>
      <c r="AJ134" s="200"/>
      <c r="AK134" s="200"/>
      <c r="AL134" s="200"/>
      <c r="AM134" s="221"/>
    </row>
    <row r="135" spans="2:39" hidden="1">
      <c r="B135" s="166"/>
      <c r="C135" s="166"/>
      <c r="D135" s="199"/>
      <c r="E135" s="199"/>
      <c r="F135" s="199"/>
      <c r="G135" s="161"/>
      <c r="H135" s="161"/>
      <c r="M135" s="227"/>
      <c r="N135" s="353" t="s">
        <v>0</v>
      </c>
      <c r="O135" s="354" t="s">
        <v>106</v>
      </c>
      <c r="P135" s="265" t="s">
        <v>176</v>
      </c>
      <c r="Q135" s="373" t="s">
        <v>111</v>
      </c>
      <c r="R135" s="353" t="s">
        <v>1</v>
      </c>
      <c r="S135" s="354" t="s">
        <v>106</v>
      </c>
      <c r="T135" s="265" t="s">
        <v>176</v>
      </c>
      <c r="U135" s="355" t="s">
        <v>111</v>
      </c>
      <c r="V135" s="353" t="s">
        <v>2</v>
      </c>
      <c r="W135" s="354" t="s">
        <v>106</v>
      </c>
      <c r="X135" s="265" t="s">
        <v>176</v>
      </c>
      <c r="Y135" s="373" t="s">
        <v>111</v>
      </c>
      <c r="Z135" s="353" t="s">
        <v>33</v>
      </c>
      <c r="AA135" s="354" t="s">
        <v>106</v>
      </c>
      <c r="AB135" s="265" t="s">
        <v>176</v>
      </c>
      <c r="AC135" s="373" t="s">
        <v>111</v>
      </c>
      <c r="AD135" s="353" t="s">
        <v>32</v>
      </c>
      <c r="AE135" s="354" t="s">
        <v>106</v>
      </c>
      <c r="AF135" s="265" t="s">
        <v>176</v>
      </c>
      <c r="AG135" s="373" t="s">
        <v>111</v>
      </c>
      <c r="AH135" s="356" t="s">
        <v>35</v>
      </c>
      <c r="AI135" s="357" t="s">
        <v>107</v>
      </c>
      <c r="AJ135" s="200" t="str">
        <f>"--&gt;"</f>
        <v>--&gt;</v>
      </c>
      <c r="AK135" s="200"/>
      <c r="AL135" s="200"/>
      <c r="AM135" s="221"/>
    </row>
    <row r="136" spans="2:39" hidden="1">
      <c r="B136" s="166"/>
      <c r="C136" s="166"/>
      <c r="D136" s="199"/>
      <c r="E136" s="199"/>
      <c r="F136" s="199"/>
      <c r="G136" s="161"/>
      <c r="H136" s="161"/>
      <c r="M136" s="227" t="s">
        <v>128</v>
      </c>
      <c r="N136" s="227">
        <f>'c7a1'!B80</f>
        <v>0</v>
      </c>
      <c r="O136" s="358">
        <f>'c7a1'!D78</f>
        <v>0.2</v>
      </c>
      <c r="P136" s="222" t="str">
        <f>IF(N136=0,"",N136)</f>
        <v/>
      </c>
      <c r="Q136" s="359" t="str">
        <f t="shared" ref="Q136:Q145" si="12">IF(N136*O136=0,"",N136*O136)</f>
        <v/>
      </c>
      <c r="R136" s="227">
        <f>'c7a1'!E80</f>
        <v>0</v>
      </c>
      <c r="S136" s="358">
        <f>'c7a1'!G78</f>
        <v>0.2</v>
      </c>
      <c r="T136" s="222" t="str">
        <f>IF(R136=0,"",R136)</f>
        <v/>
      </c>
      <c r="U136" s="359" t="str">
        <f t="shared" ref="U136:U144" si="13">IF(R136*S136=0,"",R136*S136)</f>
        <v/>
      </c>
      <c r="V136" s="227">
        <f>'c7a1'!H80</f>
        <v>0</v>
      </c>
      <c r="W136" s="358">
        <f>'c7a1'!J78</f>
        <v>0.2</v>
      </c>
      <c r="X136" s="222" t="str">
        <f>IF(V136=0,"",V136)</f>
        <v/>
      </c>
      <c r="Y136" s="359" t="str">
        <f t="shared" ref="Y136:Y145" si="14">IF(V136*W136=0,"",V136*W136)</f>
        <v/>
      </c>
      <c r="Z136" s="227">
        <f>'c7a1'!K80</f>
        <v>0</v>
      </c>
      <c r="AA136" s="358">
        <f>'c7a1'!M78</f>
        <v>0.2</v>
      </c>
      <c r="AB136" s="222" t="str">
        <f>IF(Z136=0,"",Z136)</f>
        <v/>
      </c>
      <c r="AC136" s="359" t="str">
        <f t="shared" ref="AC136:AC145" si="15">IF(Z136*AA136=0,"",Z136*AA136)</f>
        <v/>
      </c>
      <c r="AD136" s="227">
        <f>'c7a1'!N80</f>
        <v>5</v>
      </c>
      <c r="AE136" s="358">
        <f>'c7a1'!P78</f>
        <v>0.2</v>
      </c>
      <c r="AF136" s="222">
        <f>IF(AD136=0,"",AD136)</f>
        <v>5</v>
      </c>
      <c r="AG136" s="359">
        <f>IF(AD136*AE136=0,"",AD136*AE136)</f>
        <v>1</v>
      </c>
      <c r="AH136" s="356">
        <f>IFERROR(P135*O135+T135*S135+X135*W135+AB135*AA135+AF135*AE135,N136*O136+R136*S136+V136*W136+Z136*AA136+AD136*AE136)</f>
        <v>1</v>
      </c>
      <c r="AI136" s="360">
        <f t="shared" ref="AI136:AI141" si="16">O136+S136+W136+AA136+AE136</f>
        <v>1</v>
      </c>
      <c r="AJ136" s="200">
        <f>'c7a1'!N80</f>
        <v>5</v>
      </c>
      <c r="AK136" s="200">
        <f>'c7a1'!O80</f>
        <v>0</v>
      </c>
      <c r="AL136" s="200">
        <f>'c7a1'!P80</f>
        <v>0</v>
      </c>
      <c r="AM136" s="221">
        <f>'c7a1'!Q80</f>
        <v>1</v>
      </c>
    </row>
    <row r="137" spans="2:39" hidden="1">
      <c r="B137" s="166"/>
      <c r="C137" s="166"/>
      <c r="D137" s="199"/>
      <c r="E137" s="199"/>
      <c r="F137" s="199"/>
      <c r="G137" s="161"/>
      <c r="H137" s="161"/>
      <c r="M137" s="227" t="s">
        <v>129</v>
      </c>
      <c r="N137" s="227">
        <f>'c7a2'!B80</f>
        <v>0</v>
      </c>
      <c r="O137" s="358">
        <f>'c7a2'!D78</f>
        <v>0.2</v>
      </c>
      <c r="P137" s="222" t="str">
        <f t="shared" ref="P137:P145" si="17">IF(N137=0,"",N137)</f>
        <v/>
      </c>
      <c r="Q137" s="359" t="str">
        <f t="shared" si="12"/>
        <v/>
      </c>
      <c r="R137" s="227">
        <f>'c7a2'!E80</f>
        <v>0</v>
      </c>
      <c r="S137" s="358">
        <f>'c7a2'!G78</f>
        <v>0.2</v>
      </c>
      <c r="T137" s="222" t="str">
        <f t="shared" ref="T137:T145" si="18">IF(R137=0,"",R137)</f>
        <v/>
      </c>
      <c r="U137" s="359" t="str">
        <f t="shared" si="13"/>
        <v/>
      </c>
      <c r="V137" s="227">
        <f>'c7a2'!H80</f>
        <v>0</v>
      </c>
      <c r="W137" s="358">
        <f>'c7a2'!J78</f>
        <v>0.2</v>
      </c>
      <c r="X137" s="222" t="str">
        <f t="shared" ref="X137:X145" si="19">IF(V137=0,"",V137)</f>
        <v/>
      </c>
      <c r="Y137" s="359" t="str">
        <f t="shared" si="14"/>
        <v/>
      </c>
      <c r="Z137" s="227">
        <f>'c7a2'!K80</f>
        <v>0</v>
      </c>
      <c r="AA137" s="358">
        <f>'c7a2'!M78</f>
        <v>0.2</v>
      </c>
      <c r="AB137" s="222" t="str">
        <f t="shared" ref="AB137:AB145" si="20">IF(Z137=0,"",Z137)</f>
        <v/>
      </c>
      <c r="AC137" s="359" t="str">
        <f t="shared" si="15"/>
        <v/>
      </c>
      <c r="AD137" s="227">
        <f>'c7a2'!N80</f>
        <v>5</v>
      </c>
      <c r="AE137" s="358">
        <f>'c7a2'!P78</f>
        <v>0.2</v>
      </c>
      <c r="AF137" s="222">
        <f t="shared" ref="AF137:AF145" si="21">IF(AD137=0,"",AD137)</f>
        <v>5</v>
      </c>
      <c r="AG137" s="359">
        <f t="shared" ref="AG137:AG145" si="22">IF(AD137*AE137=0,"",AD137*AE137)</f>
        <v>1</v>
      </c>
      <c r="AH137" s="356" t="e">
        <f>IFERROR(P136*O136+T136*S136+X136*W136+AB136*AA136+AF136*AE136,P137*O137+T137*S137+X137*W137+AB137*AA137+AF137*AE137)</f>
        <v>#VALUE!</v>
      </c>
      <c r="AI137" s="360">
        <f t="shared" si="16"/>
        <v>1</v>
      </c>
      <c r="AJ137" s="200">
        <f>'c7a2'!N80</f>
        <v>5</v>
      </c>
      <c r="AK137" s="200">
        <f>'c7a2'!O80</f>
        <v>0</v>
      </c>
      <c r="AL137" s="200">
        <f>'c7a2'!P80</f>
        <v>0</v>
      </c>
      <c r="AM137" s="221">
        <f>'c7a2'!Q80</f>
        <v>1</v>
      </c>
    </row>
    <row r="138" spans="2:39" hidden="1">
      <c r="B138" s="166"/>
      <c r="C138" s="166"/>
      <c r="D138" s="199"/>
      <c r="E138" s="199"/>
      <c r="F138" s="199"/>
      <c r="G138" s="161"/>
      <c r="H138" s="161"/>
      <c r="M138" s="227" t="s">
        <v>130</v>
      </c>
      <c r="N138" s="227">
        <f>'c7a3'!B80</f>
        <v>0</v>
      </c>
      <c r="O138" s="358">
        <f>'c7a3'!D78</f>
        <v>0.2</v>
      </c>
      <c r="P138" s="222" t="str">
        <f t="shared" si="17"/>
        <v/>
      </c>
      <c r="Q138" s="359" t="str">
        <f t="shared" si="12"/>
        <v/>
      </c>
      <c r="R138" s="227">
        <f>'c7a3'!E80</f>
        <v>0</v>
      </c>
      <c r="S138" s="358">
        <f>'c1a3'!G78</f>
        <v>0.2</v>
      </c>
      <c r="T138" s="222" t="str">
        <f t="shared" si="18"/>
        <v/>
      </c>
      <c r="U138" s="359" t="str">
        <f t="shared" si="13"/>
        <v/>
      </c>
      <c r="V138" s="227">
        <f>'c7a3'!H80</f>
        <v>0</v>
      </c>
      <c r="W138" s="358">
        <f>'c7a3'!J78</f>
        <v>0.2</v>
      </c>
      <c r="X138" s="222" t="str">
        <f t="shared" si="19"/>
        <v/>
      </c>
      <c r="Y138" s="359" t="str">
        <f t="shared" si="14"/>
        <v/>
      </c>
      <c r="Z138" s="227">
        <f>'c7a3'!K80</f>
        <v>0</v>
      </c>
      <c r="AA138" s="358">
        <f>'c7a3'!M78</f>
        <v>0.2</v>
      </c>
      <c r="AB138" s="222" t="str">
        <f t="shared" si="20"/>
        <v/>
      </c>
      <c r="AC138" s="359" t="str">
        <f t="shared" si="15"/>
        <v/>
      </c>
      <c r="AD138" s="227">
        <f>'c7a3'!N80</f>
        <v>5</v>
      </c>
      <c r="AE138" s="358">
        <f>'c7a3'!P78</f>
        <v>0.2</v>
      </c>
      <c r="AF138" s="222">
        <f t="shared" si="21"/>
        <v>5</v>
      </c>
      <c r="AG138" s="359">
        <f t="shared" si="22"/>
        <v>1</v>
      </c>
      <c r="AH138" s="356">
        <f>IFERROR(P137*O137+T137*S137+X137*W137+AB137*AA137+AF137*AE137,N138*O138+R138*S138+V138*W138+Z138*AA138+AD138*AE138)</f>
        <v>1</v>
      </c>
      <c r="AI138" s="360">
        <f t="shared" si="16"/>
        <v>1</v>
      </c>
      <c r="AJ138" s="200">
        <f>'c7a3'!N80</f>
        <v>5</v>
      </c>
      <c r="AK138" s="200">
        <f>'c7a3'!O80</f>
        <v>0</v>
      </c>
      <c r="AL138" s="200">
        <f>'c7a3'!P80</f>
        <v>0</v>
      </c>
      <c r="AM138" s="221">
        <f>'c7a3'!Q80</f>
        <v>1</v>
      </c>
    </row>
    <row r="139" spans="2:39" hidden="1">
      <c r="B139" s="166"/>
      <c r="C139" s="166"/>
      <c r="D139" s="199"/>
      <c r="E139" s="199"/>
      <c r="F139" s="199"/>
      <c r="G139" s="161"/>
      <c r="H139" s="161"/>
      <c r="M139" s="227" t="s">
        <v>131</v>
      </c>
      <c r="N139" s="227">
        <f>'c7a4'!B80</f>
        <v>0</v>
      </c>
      <c r="O139" s="358">
        <f>'c7a4'!D78</f>
        <v>0.2</v>
      </c>
      <c r="P139" s="222" t="str">
        <f t="shared" si="17"/>
        <v/>
      </c>
      <c r="Q139" s="359" t="str">
        <f>IF(N139*O139=0,"",N139*O139)</f>
        <v/>
      </c>
      <c r="R139" s="227">
        <f>'c7a4'!E80</f>
        <v>0</v>
      </c>
      <c r="S139" s="358">
        <f>'c7a4'!G78</f>
        <v>0.2</v>
      </c>
      <c r="T139" s="222" t="str">
        <f t="shared" si="18"/>
        <v/>
      </c>
      <c r="U139" s="359" t="str">
        <f t="shared" si="13"/>
        <v/>
      </c>
      <c r="V139" s="227">
        <f>'c7a4'!H80</f>
        <v>0</v>
      </c>
      <c r="W139" s="358">
        <f>'c7a4'!J78</f>
        <v>0.2</v>
      </c>
      <c r="X139" s="222" t="str">
        <f t="shared" si="19"/>
        <v/>
      </c>
      <c r="Y139" s="359" t="str">
        <f t="shared" si="14"/>
        <v/>
      </c>
      <c r="Z139" s="227">
        <f>'c7a4'!K80</f>
        <v>0</v>
      </c>
      <c r="AA139" s="358">
        <f>'c7a4'!M78</f>
        <v>0.2</v>
      </c>
      <c r="AB139" s="222" t="str">
        <f t="shared" si="20"/>
        <v/>
      </c>
      <c r="AC139" s="359" t="str">
        <f t="shared" si="15"/>
        <v/>
      </c>
      <c r="AD139" s="227">
        <f>'c7a4'!N80</f>
        <v>5</v>
      </c>
      <c r="AE139" s="358">
        <f>'c7a4'!P78</f>
        <v>0.2</v>
      </c>
      <c r="AF139" s="222">
        <f t="shared" si="21"/>
        <v>5</v>
      </c>
      <c r="AG139" s="359">
        <f t="shared" si="22"/>
        <v>1</v>
      </c>
      <c r="AH139" s="356">
        <f t="shared" ref="AH139:AH145" si="23">IFERROR(P138*O138+T138*S138+X138*W138+AB138*AA138+AF138*AE138,N139*O139+R139*S139+V139*W139+Z139*AA139+AD139*AE139)</f>
        <v>1</v>
      </c>
      <c r="AI139" s="360">
        <f t="shared" si="16"/>
        <v>1</v>
      </c>
      <c r="AJ139" s="234">
        <f>'c7a4'!N80</f>
        <v>5</v>
      </c>
      <c r="AK139" s="234">
        <f>'c7a4'!O80</f>
        <v>0</v>
      </c>
      <c r="AL139" s="234">
        <f>'c7a4'!P80</f>
        <v>0</v>
      </c>
      <c r="AM139" s="233">
        <f>'c7a4'!Q80</f>
        <v>1</v>
      </c>
    </row>
    <row r="140" spans="2:39" hidden="1">
      <c r="B140" s="166"/>
      <c r="C140" s="166"/>
      <c r="D140" s="199"/>
      <c r="E140" s="199"/>
      <c r="F140" s="199"/>
      <c r="G140" s="161"/>
      <c r="H140" s="161"/>
      <c r="M140" s="227" t="s">
        <v>132</v>
      </c>
      <c r="N140" s="227">
        <f>'c7a5'!B80</f>
        <v>0</v>
      </c>
      <c r="O140" s="358">
        <f>'c7a5'!D78</f>
        <v>0.2</v>
      </c>
      <c r="P140" s="222" t="str">
        <f t="shared" si="17"/>
        <v/>
      </c>
      <c r="Q140" s="359" t="str">
        <f t="shared" si="12"/>
        <v/>
      </c>
      <c r="R140" s="227">
        <f>'c7a5'!E80</f>
        <v>0</v>
      </c>
      <c r="S140" s="358">
        <f>'c7a5'!G78</f>
        <v>0.2</v>
      </c>
      <c r="T140" s="222" t="str">
        <f t="shared" si="18"/>
        <v/>
      </c>
      <c r="U140" s="359" t="str">
        <f t="shared" si="13"/>
        <v/>
      </c>
      <c r="V140" s="227">
        <f>'c7a5'!H80</f>
        <v>0</v>
      </c>
      <c r="W140" s="358">
        <f>'c7a5'!J78</f>
        <v>0.2</v>
      </c>
      <c r="X140" s="222" t="str">
        <f t="shared" si="19"/>
        <v/>
      </c>
      <c r="Y140" s="359" t="str">
        <f t="shared" si="14"/>
        <v/>
      </c>
      <c r="Z140" s="227">
        <f>'c7a5'!K80</f>
        <v>0</v>
      </c>
      <c r="AA140" s="358">
        <f>'c7a5'!M78</f>
        <v>0.2</v>
      </c>
      <c r="AB140" s="222" t="str">
        <f t="shared" si="20"/>
        <v/>
      </c>
      <c r="AC140" s="359" t="str">
        <f t="shared" si="15"/>
        <v/>
      </c>
      <c r="AD140" s="227">
        <f>'c7a5'!N80</f>
        <v>5</v>
      </c>
      <c r="AE140" s="358">
        <f>'c7a5'!P78</f>
        <v>0.2</v>
      </c>
      <c r="AF140" s="222">
        <f t="shared" si="21"/>
        <v>5</v>
      </c>
      <c r="AG140" s="359">
        <f t="shared" si="22"/>
        <v>1</v>
      </c>
      <c r="AH140" s="356">
        <f t="shared" si="23"/>
        <v>1</v>
      </c>
      <c r="AI140" s="360">
        <f t="shared" si="16"/>
        <v>1</v>
      </c>
      <c r="AJ140" s="234">
        <f>'c7a5'!N80</f>
        <v>5</v>
      </c>
      <c r="AK140" s="234">
        <f>'c7a5'!O80</f>
        <v>0</v>
      </c>
      <c r="AL140" s="234">
        <f>'c7a5'!P80</f>
        <v>0</v>
      </c>
      <c r="AM140" s="233">
        <f>'c7a5'!Q80</f>
        <v>1</v>
      </c>
    </row>
    <row r="141" spans="2:39" hidden="1">
      <c r="B141" s="166"/>
      <c r="C141" s="166"/>
      <c r="D141" s="199"/>
      <c r="E141" s="199"/>
      <c r="F141" s="199"/>
      <c r="G141" s="161"/>
      <c r="H141" s="161"/>
      <c r="M141" s="227" t="s">
        <v>133</v>
      </c>
      <c r="N141" s="227">
        <f>'c7a6'!B80</f>
        <v>0</v>
      </c>
      <c r="O141" s="358">
        <f>'c7a6'!D78</f>
        <v>0.2</v>
      </c>
      <c r="P141" s="222" t="str">
        <f t="shared" si="17"/>
        <v/>
      </c>
      <c r="Q141" s="359" t="str">
        <f t="shared" si="12"/>
        <v/>
      </c>
      <c r="R141" s="227">
        <f>'c7a6'!E80</f>
        <v>0</v>
      </c>
      <c r="S141" s="358">
        <f>'c7a6'!G78</f>
        <v>0.2</v>
      </c>
      <c r="T141" s="222" t="str">
        <f t="shared" si="18"/>
        <v/>
      </c>
      <c r="U141" s="359" t="str">
        <f t="shared" si="13"/>
        <v/>
      </c>
      <c r="V141" s="227">
        <f>'c7a6'!H80</f>
        <v>0</v>
      </c>
      <c r="W141" s="358">
        <f>'c7a6'!J78</f>
        <v>0.2</v>
      </c>
      <c r="X141" s="222" t="str">
        <f t="shared" si="19"/>
        <v/>
      </c>
      <c r="Y141" s="359" t="str">
        <f t="shared" si="14"/>
        <v/>
      </c>
      <c r="Z141" s="227">
        <f>'c7a6'!K80</f>
        <v>0</v>
      </c>
      <c r="AA141" s="358">
        <f>'c7a6'!M78</f>
        <v>0.2</v>
      </c>
      <c r="AB141" s="222" t="str">
        <f t="shared" si="20"/>
        <v/>
      </c>
      <c r="AC141" s="359" t="str">
        <f t="shared" si="15"/>
        <v/>
      </c>
      <c r="AD141" s="227">
        <f>'c7a6'!N80</f>
        <v>5</v>
      </c>
      <c r="AE141" s="358">
        <f>'c7a6'!P78</f>
        <v>0.2</v>
      </c>
      <c r="AF141" s="222">
        <f t="shared" si="21"/>
        <v>5</v>
      </c>
      <c r="AG141" s="359">
        <f t="shared" si="22"/>
        <v>1</v>
      </c>
      <c r="AH141" s="356">
        <f t="shared" si="23"/>
        <v>1</v>
      </c>
      <c r="AI141" s="360">
        <f t="shared" si="16"/>
        <v>1</v>
      </c>
      <c r="AJ141" s="234">
        <f>'c7a6'!N80</f>
        <v>5</v>
      </c>
      <c r="AK141" s="234">
        <f>'c7a6'!O80</f>
        <v>0</v>
      </c>
      <c r="AL141" s="234">
        <f>'c7a6'!P80</f>
        <v>0</v>
      </c>
      <c r="AM141" s="233">
        <f>'c7a6'!Q80</f>
        <v>1</v>
      </c>
    </row>
    <row r="142" spans="2:39" hidden="1">
      <c r="B142" s="166"/>
      <c r="C142" s="166"/>
      <c r="D142" s="199"/>
      <c r="E142" s="199"/>
      <c r="F142" s="199"/>
      <c r="G142" s="161"/>
      <c r="H142" s="161"/>
      <c r="M142" s="227" t="s">
        <v>134</v>
      </c>
      <c r="N142" s="227">
        <f>'c7a7'!B80</f>
        <v>0</v>
      </c>
      <c r="O142" s="358">
        <f>'c7a7'!D78</f>
        <v>0.2</v>
      </c>
      <c r="P142" s="222" t="str">
        <f t="shared" si="17"/>
        <v/>
      </c>
      <c r="Q142" s="359" t="str">
        <f t="shared" si="12"/>
        <v/>
      </c>
      <c r="R142" s="227">
        <f>'c7a7'!E80</f>
        <v>0</v>
      </c>
      <c r="S142" s="358">
        <f>'c7a7'!G78</f>
        <v>0.2</v>
      </c>
      <c r="T142" s="222" t="str">
        <f t="shared" si="18"/>
        <v/>
      </c>
      <c r="U142" s="359" t="str">
        <f t="shared" si="13"/>
        <v/>
      </c>
      <c r="V142" s="227">
        <f>'c7a7'!H80</f>
        <v>0</v>
      </c>
      <c r="W142" s="358">
        <f>'c7a7'!J78</f>
        <v>0.2</v>
      </c>
      <c r="X142" s="222" t="str">
        <f t="shared" si="19"/>
        <v/>
      </c>
      <c r="Y142" s="359" t="str">
        <f t="shared" si="14"/>
        <v/>
      </c>
      <c r="Z142" s="227">
        <f>'c7a7'!K80</f>
        <v>0</v>
      </c>
      <c r="AA142" s="358">
        <f>'c7a7'!M78</f>
        <v>0.2</v>
      </c>
      <c r="AB142" s="222" t="str">
        <f t="shared" si="20"/>
        <v/>
      </c>
      <c r="AC142" s="359" t="str">
        <f t="shared" si="15"/>
        <v/>
      </c>
      <c r="AD142" s="227">
        <f>'c7a7'!N80</f>
        <v>5</v>
      </c>
      <c r="AE142" s="358">
        <f>'c7a7'!P78</f>
        <v>0.2</v>
      </c>
      <c r="AF142" s="222">
        <f t="shared" si="21"/>
        <v>5</v>
      </c>
      <c r="AG142" s="359">
        <f t="shared" si="22"/>
        <v>1</v>
      </c>
      <c r="AH142" s="356">
        <f t="shared" si="23"/>
        <v>1</v>
      </c>
      <c r="AI142" s="360">
        <f t="shared" ref="AI142:AI145" si="24">O142+S142+W142+AA142+AE142</f>
        <v>1</v>
      </c>
      <c r="AJ142" s="234">
        <f>'c7a7'!N80</f>
        <v>5</v>
      </c>
      <c r="AK142" s="234">
        <f>'c7a7'!O80</f>
        <v>0</v>
      </c>
      <c r="AL142" s="234">
        <f>'c7a7'!P80</f>
        <v>0</v>
      </c>
      <c r="AM142" s="233">
        <f>'c7a7'!Q80</f>
        <v>1</v>
      </c>
    </row>
    <row r="143" spans="2:39" hidden="1">
      <c r="B143" s="166"/>
      <c r="C143" s="166"/>
      <c r="D143" s="199"/>
      <c r="E143" s="199"/>
      <c r="F143" s="199"/>
      <c r="G143" s="161"/>
      <c r="H143" s="161"/>
      <c r="M143" s="227" t="s">
        <v>135</v>
      </c>
      <c r="N143" s="227">
        <f>'c7a8'!B80</f>
        <v>0</v>
      </c>
      <c r="O143" s="358">
        <f>'c7a8'!D78</f>
        <v>0.2</v>
      </c>
      <c r="P143" s="222" t="str">
        <f t="shared" si="17"/>
        <v/>
      </c>
      <c r="Q143" s="359" t="str">
        <f t="shared" si="12"/>
        <v/>
      </c>
      <c r="R143" s="227">
        <f>'c7a8'!E80</f>
        <v>0</v>
      </c>
      <c r="S143" s="358">
        <f>'c7a8'!G78</f>
        <v>0.2</v>
      </c>
      <c r="T143" s="222" t="str">
        <f t="shared" si="18"/>
        <v/>
      </c>
      <c r="U143" s="359" t="str">
        <f t="shared" si="13"/>
        <v/>
      </c>
      <c r="V143" s="227">
        <f>'c7a8'!H80</f>
        <v>0</v>
      </c>
      <c r="W143" s="358">
        <f>'c7a8'!J78</f>
        <v>0.2</v>
      </c>
      <c r="X143" s="222" t="str">
        <f t="shared" si="19"/>
        <v/>
      </c>
      <c r="Y143" s="359" t="str">
        <f t="shared" si="14"/>
        <v/>
      </c>
      <c r="Z143" s="227">
        <f>'c7a8'!K80</f>
        <v>0</v>
      </c>
      <c r="AA143" s="358">
        <f>'c7a8'!M78</f>
        <v>0.2</v>
      </c>
      <c r="AB143" s="222" t="str">
        <f t="shared" si="20"/>
        <v/>
      </c>
      <c r="AC143" s="359" t="str">
        <f t="shared" si="15"/>
        <v/>
      </c>
      <c r="AD143" s="227">
        <f>'c7a8'!N80</f>
        <v>5</v>
      </c>
      <c r="AE143" s="358">
        <f>'c7a8'!P78</f>
        <v>0.2</v>
      </c>
      <c r="AF143" s="222">
        <f t="shared" si="21"/>
        <v>5</v>
      </c>
      <c r="AG143" s="359">
        <f t="shared" si="22"/>
        <v>1</v>
      </c>
      <c r="AH143" s="356">
        <f t="shared" si="23"/>
        <v>1</v>
      </c>
      <c r="AI143" s="360">
        <f t="shared" si="24"/>
        <v>1</v>
      </c>
      <c r="AJ143" s="234">
        <f>'c7a8'!N80</f>
        <v>5</v>
      </c>
      <c r="AK143" s="234">
        <f>'c7a8'!O80</f>
        <v>0</v>
      </c>
      <c r="AL143" s="234">
        <f>'c7a8'!P80</f>
        <v>0</v>
      </c>
      <c r="AM143" s="233">
        <f>'c7a8'!Q80</f>
        <v>1</v>
      </c>
    </row>
    <row r="144" spans="2:39" hidden="1">
      <c r="B144" s="166"/>
      <c r="C144" s="166"/>
      <c r="D144" s="199"/>
      <c r="E144" s="199"/>
      <c r="F144" s="199"/>
      <c r="G144" s="161"/>
      <c r="H144" s="161"/>
      <c r="M144" s="227" t="s">
        <v>136</v>
      </c>
      <c r="N144" s="227">
        <f>'c7a9'!B80</f>
        <v>0</v>
      </c>
      <c r="O144" s="358">
        <f>'c7a9'!D78</f>
        <v>0.2</v>
      </c>
      <c r="P144" s="222" t="str">
        <f t="shared" si="17"/>
        <v/>
      </c>
      <c r="Q144" s="359" t="str">
        <f t="shared" si="12"/>
        <v/>
      </c>
      <c r="R144" s="227">
        <f>'c7a9'!E80</f>
        <v>0</v>
      </c>
      <c r="S144" s="358">
        <f>'c7a9'!G78</f>
        <v>0.2</v>
      </c>
      <c r="T144" s="222" t="str">
        <f t="shared" si="18"/>
        <v/>
      </c>
      <c r="U144" s="359" t="str">
        <f t="shared" si="13"/>
        <v/>
      </c>
      <c r="V144" s="227">
        <f>'c7a9'!H80</f>
        <v>0</v>
      </c>
      <c r="W144" s="358">
        <f>'c7a9'!J78</f>
        <v>0.2</v>
      </c>
      <c r="X144" s="222" t="str">
        <f t="shared" si="19"/>
        <v/>
      </c>
      <c r="Y144" s="359" t="str">
        <f t="shared" si="14"/>
        <v/>
      </c>
      <c r="Z144" s="227">
        <f>'c7a9'!K80</f>
        <v>0</v>
      </c>
      <c r="AA144" s="358">
        <f>'c7a9'!M78</f>
        <v>0.2</v>
      </c>
      <c r="AB144" s="222" t="str">
        <f t="shared" si="20"/>
        <v/>
      </c>
      <c r="AC144" s="359" t="str">
        <f t="shared" si="15"/>
        <v/>
      </c>
      <c r="AD144" s="227">
        <f>'c7a9'!N80</f>
        <v>5</v>
      </c>
      <c r="AE144" s="358">
        <f>'c7a9'!P78</f>
        <v>0.2</v>
      </c>
      <c r="AF144" s="222">
        <f t="shared" si="21"/>
        <v>5</v>
      </c>
      <c r="AG144" s="359">
        <f t="shared" si="22"/>
        <v>1</v>
      </c>
      <c r="AH144" s="356">
        <f t="shared" si="23"/>
        <v>1</v>
      </c>
      <c r="AI144" s="360">
        <f t="shared" si="24"/>
        <v>1</v>
      </c>
      <c r="AJ144" s="234">
        <f>'c7a9'!N80</f>
        <v>5</v>
      </c>
      <c r="AK144" s="234">
        <f>'c7a9'!O80</f>
        <v>0</v>
      </c>
      <c r="AL144" s="234">
        <f>'c7a9'!P80</f>
        <v>0</v>
      </c>
      <c r="AM144" s="233">
        <f>'c7a9'!Q80</f>
        <v>1</v>
      </c>
    </row>
    <row r="145" spans="2:39" hidden="1">
      <c r="B145" s="166"/>
      <c r="C145" s="166"/>
      <c r="D145" s="199"/>
      <c r="E145" s="199"/>
      <c r="F145" s="199"/>
      <c r="G145" s="161"/>
      <c r="H145" s="161"/>
      <c r="M145" s="227" t="s">
        <v>137</v>
      </c>
      <c r="N145" s="227">
        <f>'c7a10'!B80</f>
        <v>0</v>
      </c>
      <c r="O145" s="358">
        <f>'c7a10'!D78</f>
        <v>0.2</v>
      </c>
      <c r="P145" s="222" t="str">
        <f t="shared" si="17"/>
        <v/>
      </c>
      <c r="Q145" s="359" t="str">
        <f t="shared" si="12"/>
        <v/>
      </c>
      <c r="R145" s="227">
        <f>'c1a10'!E80</f>
        <v>0</v>
      </c>
      <c r="S145" s="358">
        <f>'c7a10'!G78</f>
        <v>0.2</v>
      </c>
      <c r="T145" s="222" t="str">
        <f t="shared" si="18"/>
        <v/>
      </c>
      <c r="U145" s="359" t="str">
        <f>IF(R145*S145=0,"",R145*S145)</f>
        <v/>
      </c>
      <c r="V145" s="227">
        <f>'c7a10'!H80</f>
        <v>0</v>
      </c>
      <c r="W145" s="358">
        <f>'c7a10'!J78</f>
        <v>0.2</v>
      </c>
      <c r="X145" s="222" t="str">
        <f t="shared" si="19"/>
        <v/>
      </c>
      <c r="Y145" s="359" t="str">
        <f t="shared" si="14"/>
        <v/>
      </c>
      <c r="Z145" s="227">
        <f>'c7a10'!K80</f>
        <v>0</v>
      </c>
      <c r="AA145" s="358">
        <f>'c7a10'!M78</f>
        <v>0.2</v>
      </c>
      <c r="AB145" s="222" t="str">
        <f t="shared" si="20"/>
        <v/>
      </c>
      <c r="AC145" s="359" t="str">
        <f t="shared" si="15"/>
        <v/>
      </c>
      <c r="AD145" s="227">
        <f>'c7a10'!N80</f>
        <v>5</v>
      </c>
      <c r="AE145" s="358">
        <f>'c7a10'!P78</f>
        <v>0.2</v>
      </c>
      <c r="AF145" s="222">
        <f t="shared" si="21"/>
        <v>5</v>
      </c>
      <c r="AG145" s="359">
        <f t="shared" si="22"/>
        <v>1</v>
      </c>
      <c r="AH145" s="356">
        <f t="shared" si="23"/>
        <v>1</v>
      </c>
      <c r="AI145" s="360">
        <f t="shared" si="24"/>
        <v>1</v>
      </c>
      <c r="AJ145" s="234">
        <f>'c7a10'!N80</f>
        <v>5</v>
      </c>
      <c r="AK145" s="234">
        <f>'c7a10'!O80</f>
        <v>0</v>
      </c>
      <c r="AL145" s="234">
        <f>'c7a10'!P80</f>
        <v>0</v>
      </c>
      <c r="AM145" s="233">
        <f>'c7a10'!Q80</f>
        <v>1</v>
      </c>
    </row>
    <row r="146" spans="2:39" ht="13" hidden="1" thickBot="1">
      <c r="B146" s="166"/>
      <c r="C146" s="166"/>
      <c r="D146" s="199"/>
      <c r="E146" s="199"/>
      <c r="F146" s="199"/>
      <c r="G146" s="161"/>
      <c r="H146" s="161"/>
      <c r="M146" s="227" t="s">
        <v>175</v>
      </c>
      <c r="N146" s="361">
        <f>(N136*O136+N137*O137+N138*O138+N139*O139+N140*O140+N141*O141+N142*O142+N143*O143+N144*O144+N145*O145)/SUM(O136:O145)</f>
        <v>0</v>
      </c>
      <c r="O146" s="362">
        <f>AVERAGE(O136:O145)</f>
        <v>0.19999999999999998</v>
      </c>
      <c r="P146" s="363" t="e">
        <f>AVERAGE(P136:P145)</f>
        <v>#DIV/0!</v>
      </c>
      <c r="Q146" s="364" t="e">
        <f>AVERAGE(Q136:Q145)</f>
        <v>#DIV/0!</v>
      </c>
      <c r="R146" s="365">
        <f>(R136*S136+R137*S137+R138*S138+R139*S139+R140*S140+R141*S141+R142*S142+R143*S143+R144*S144+R145*S145)/SUM(S136:S145)</f>
        <v>0</v>
      </c>
      <c r="S146" s="366">
        <f>AVERAGE(S136:S145)</f>
        <v>0.19999999999999998</v>
      </c>
      <c r="T146" s="366" t="e">
        <f>AVERAGE(T136:T145)</f>
        <v>#DIV/0!</v>
      </c>
      <c r="U146" s="367" t="e">
        <f>AVERAGE(U136:U145)</f>
        <v>#DIV/0!</v>
      </c>
      <c r="V146" s="365">
        <f>(V136*W136+V137*W137+V138*W138+V139*W139+V140*W140+V141*W141+V142*W142+V143*W143+V144*W144+V145*W145)/SUM(W136:W145)</f>
        <v>0</v>
      </c>
      <c r="W146" s="366">
        <f>AVERAGE(W136:W145)</f>
        <v>0.19999999999999998</v>
      </c>
      <c r="X146" s="366" t="e">
        <f>AVERAGE(X136:X145)</f>
        <v>#DIV/0!</v>
      </c>
      <c r="Y146" s="367" t="e">
        <f>AVERAGE(Y136:Y145)</f>
        <v>#DIV/0!</v>
      </c>
      <c r="Z146" s="365">
        <f>(Z136*AA136+Z137*AA137+Z138*AA138+Z139*AA139+Z140*AA140+Z141*AA141+Z142*AA142+Z143*AA143+Z144*AA144+Z145*AA145)/SUM(AA136:AA145)</f>
        <v>0</v>
      </c>
      <c r="AA146" s="366">
        <f>AVERAGE(AA136:AA145)</f>
        <v>0.19999999999999998</v>
      </c>
      <c r="AB146" s="366" t="e">
        <f>AVERAGE(AB136:AB145)</f>
        <v>#DIV/0!</v>
      </c>
      <c r="AC146" s="367" t="e">
        <f>AVERAGE(AC136:AC145)</f>
        <v>#DIV/0!</v>
      </c>
      <c r="AD146" s="365">
        <f>(AD136*AE136+AD137*AE137+AD138*AE138+AD139*AE139+AD140*AE140+AD141*AE141+AD142*AE142+AD143*AE143+AD144*AE144+AD145*AE145)/SUM(AE136:AE145)</f>
        <v>5.0000000000000009</v>
      </c>
      <c r="AE146" s="366">
        <f>AVERAGE(AE136:AE145)</f>
        <v>0.19999999999999998</v>
      </c>
      <c r="AF146" s="366">
        <f>AVERAGE(AF136:AF145)</f>
        <v>5</v>
      </c>
      <c r="AG146" s="367">
        <f>AVERAGE(AG136:AG145)</f>
        <v>1</v>
      </c>
      <c r="AH146" s="346"/>
      <c r="AI146" s="356" t="e">
        <f>(AH136*AI136+AH137*AI137+AH138*AI138+AH139*AI139+AH140*AI140+AH141*AI141+AH142*AI142+AH143*AI143+AH144*AI144+AH145*AI145)/SUM(AI136:AI145)</f>
        <v>#VALUE!</v>
      </c>
      <c r="AJ146" s="234"/>
      <c r="AK146" s="234"/>
      <c r="AL146" s="234"/>
      <c r="AM146" s="233"/>
    </row>
    <row r="147" spans="2:39" hidden="1">
      <c r="B147" s="166"/>
      <c r="C147" s="166"/>
      <c r="D147" s="199"/>
      <c r="E147" s="199"/>
      <c r="F147" s="199"/>
      <c r="G147" s="161"/>
      <c r="H147" s="161"/>
      <c r="M147" s="227"/>
      <c r="N147" s="222"/>
      <c r="O147" s="358"/>
      <c r="Q147" s="358"/>
      <c r="R147" s="222"/>
      <c r="S147" s="358"/>
      <c r="U147" s="200"/>
      <c r="V147" s="222"/>
      <c r="W147" s="358"/>
      <c r="Y147" s="200"/>
      <c r="Z147" s="222"/>
      <c r="AA147" s="358"/>
      <c r="AC147" s="200"/>
      <c r="AD147" s="222"/>
      <c r="AE147" s="358"/>
      <c r="AG147" s="200"/>
      <c r="AH147" s="356">
        <f>N146*O146+R146*S146+V146*W146+Z146*AA146+AD146*AE146</f>
        <v>1</v>
      </c>
      <c r="AI147" s="360"/>
      <c r="AJ147" s="234"/>
      <c r="AK147" s="234"/>
      <c r="AL147" s="234"/>
      <c r="AM147" s="233">
        <f>'c1a1'!R78</f>
        <v>0</v>
      </c>
    </row>
    <row r="148" spans="2:39" ht="13" hidden="1" thickBot="1">
      <c r="B148" s="166"/>
      <c r="C148" s="166"/>
      <c r="D148" s="199"/>
      <c r="E148" s="199"/>
      <c r="F148" s="199"/>
      <c r="G148" s="161"/>
      <c r="H148" s="161"/>
      <c r="M148" s="235"/>
      <c r="N148" s="237"/>
      <c r="O148" s="236"/>
      <c r="Q148" s="236"/>
      <c r="R148" s="237"/>
      <c r="S148" s="236"/>
      <c r="U148" s="230"/>
      <c r="V148" s="237"/>
      <c r="W148" s="236"/>
      <c r="Y148" s="230"/>
      <c r="Z148" s="237"/>
      <c r="AA148" s="236"/>
      <c r="AC148" s="230"/>
      <c r="AD148" s="237"/>
      <c r="AE148" s="236"/>
      <c r="AG148" s="230"/>
      <c r="AH148" s="368"/>
      <c r="AI148" s="369" t="e">
        <f>IF(AI146=AH147,"","ERRO!")</f>
        <v>#VALUE!</v>
      </c>
      <c r="AJ148" s="239"/>
      <c r="AK148" s="239"/>
      <c r="AL148" s="239"/>
      <c r="AM148" s="238"/>
    </row>
    <row r="149" spans="2:39" ht="13" hidden="1" thickBot="1">
      <c r="B149" s="166"/>
      <c r="C149" s="166"/>
      <c r="D149" s="199"/>
      <c r="E149" s="199"/>
      <c r="F149" s="199"/>
      <c r="G149" s="161"/>
      <c r="H149" s="161"/>
      <c r="M149" s="235"/>
      <c r="N149" s="237" t="str">
        <f>"--&gt;"</f>
        <v>--&gt;</v>
      </c>
      <c r="O149" s="236"/>
      <c r="Q149" s="236"/>
      <c r="R149" s="237"/>
      <c r="S149" s="236"/>
      <c r="U149" s="230"/>
      <c r="V149" s="237"/>
      <c r="W149" s="236"/>
      <c r="Y149" s="230"/>
      <c r="Z149" s="237"/>
      <c r="AA149" s="236"/>
      <c r="AC149" s="230"/>
      <c r="AD149" s="237"/>
      <c r="AE149" s="236"/>
      <c r="AG149" s="230"/>
      <c r="AH149" s="240"/>
      <c r="AI149" s="230"/>
      <c r="AJ149" s="230"/>
      <c r="AK149" s="230"/>
      <c r="AL149" s="230"/>
      <c r="AM149" s="231"/>
    </row>
    <row r="150" spans="2:39" hidden="1">
      <c r="B150" s="166"/>
      <c r="C150" s="166"/>
      <c r="D150" s="199"/>
      <c r="E150" s="199"/>
      <c r="F150" s="199"/>
      <c r="G150" s="161"/>
      <c r="H150" s="161"/>
      <c r="M150" s="199" t="s">
        <v>115</v>
      </c>
      <c r="AH150" s="241"/>
      <c r="AM150" s="242"/>
    </row>
    <row r="151" spans="2:39" hidden="1">
      <c r="B151" s="166"/>
      <c r="C151" s="166"/>
      <c r="D151" s="199"/>
      <c r="E151" s="199"/>
      <c r="F151" s="199"/>
      <c r="G151" s="161"/>
      <c r="H151" s="161"/>
      <c r="M151" s="243" t="s">
        <v>91</v>
      </c>
      <c r="N151" s="222" t="s">
        <v>92</v>
      </c>
      <c r="O151" s="243" t="s">
        <v>93</v>
      </c>
      <c r="Q151" s="243"/>
      <c r="R151" s="243" t="s">
        <v>94</v>
      </c>
      <c r="S151" s="243" t="s">
        <v>95</v>
      </c>
      <c r="U151" s="243"/>
      <c r="V151" s="243" t="s">
        <v>96</v>
      </c>
      <c r="W151" s="243" t="s">
        <v>97</v>
      </c>
      <c r="Y151" s="243"/>
      <c r="Z151" s="243" t="s">
        <v>98</v>
      </c>
      <c r="AA151" s="243" t="s">
        <v>99</v>
      </c>
      <c r="AC151" s="243"/>
      <c r="AD151" s="243" t="s">
        <v>100</v>
      </c>
      <c r="AE151" s="243" t="s">
        <v>101</v>
      </c>
      <c r="AG151" s="243"/>
      <c r="AH151" s="243" t="s">
        <v>102</v>
      </c>
      <c r="AI151" s="290" t="s">
        <v>29</v>
      </c>
      <c r="AJ151" s="243"/>
    </row>
    <row r="152" spans="2:39" hidden="1">
      <c r="B152" s="166"/>
      <c r="C152" s="166"/>
      <c r="D152" s="199"/>
      <c r="E152" s="199" t="s">
        <v>116</v>
      </c>
      <c r="F152" s="199"/>
      <c r="G152" s="161"/>
      <c r="H152" s="161"/>
      <c r="L152" s="199" t="s">
        <v>128</v>
      </c>
      <c r="M152" s="243">
        <f>'c7a1'!C47</f>
        <v>0</v>
      </c>
      <c r="N152" s="222">
        <f>'c7a1'!D47</f>
        <v>0</v>
      </c>
      <c r="O152" s="243">
        <f>'c7a1'!E47</f>
        <v>0</v>
      </c>
      <c r="Q152" s="243"/>
      <c r="R152" s="243">
        <f>'c7a1'!F47</f>
        <v>0</v>
      </c>
      <c r="S152" s="243">
        <f>'c7a1'!G47</f>
        <v>0</v>
      </c>
      <c r="U152" s="243"/>
      <c r="V152" s="243">
        <f>'c7a1'!H47</f>
        <v>0</v>
      </c>
      <c r="W152" s="243">
        <f>'c7a1'!I47</f>
        <v>0</v>
      </c>
      <c r="Y152" s="243"/>
      <c r="Z152" s="243">
        <f>'c7a1'!J47</f>
        <v>0</v>
      </c>
      <c r="AA152" s="243">
        <f>'c7a1'!K47</f>
        <v>0</v>
      </c>
      <c r="AC152" s="243"/>
      <c r="AD152" s="243">
        <f>'c7a1'!L47</f>
        <v>0</v>
      </c>
      <c r="AE152" s="243">
        <f>'c7a1'!M47</f>
        <v>0</v>
      </c>
      <c r="AG152" s="243"/>
      <c r="AH152" s="243">
        <f>'c7a1'!N47</f>
        <v>0</v>
      </c>
      <c r="AI152" s="243">
        <f t="shared" ref="AI152:AI161" si="25">SUM(M152:AH152)</f>
        <v>0</v>
      </c>
      <c r="AJ152" s="243"/>
    </row>
    <row r="153" spans="2:39" hidden="1">
      <c r="B153" s="166"/>
      <c r="C153" s="166"/>
      <c r="D153" s="199"/>
      <c r="E153" s="199" t="s">
        <v>117</v>
      </c>
      <c r="F153" s="199"/>
      <c r="G153" s="161"/>
      <c r="H153" s="161"/>
      <c r="L153" s="199" t="s">
        <v>129</v>
      </c>
      <c r="M153" s="243">
        <f>'c7a2'!C47</f>
        <v>0</v>
      </c>
      <c r="N153" s="222">
        <f>'c7a2'!D47</f>
        <v>0</v>
      </c>
      <c r="O153" s="243">
        <f>'c7a2'!E47</f>
        <v>0</v>
      </c>
      <c r="Q153" s="243"/>
      <c r="R153" s="243">
        <f>'c7a2'!F47</f>
        <v>0</v>
      </c>
      <c r="S153" s="243">
        <f>'c7a2'!G47</f>
        <v>0</v>
      </c>
      <c r="U153" s="243"/>
      <c r="V153" s="243">
        <f>'c7a2'!H47</f>
        <v>0</v>
      </c>
      <c r="W153" s="243">
        <f>'c7a2'!I47</f>
        <v>0</v>
      </c>
      <c r="Y153" s="243"/>
      <c r="Z153" s="243">
        <f>'c7a2'!J47</f>
        <v>0</v>
      </c>
      <c r="AA153" s="243">
        <f>'c7a2'!K47</f>
        <v>0</v>
      </c>
      <c r="AC153" s="243"/>
      <c r="AD153" s="243">
        <f>'c7a2'!L47</f>
        <v>0</v>
      </c>
      <c r="AE153" s="243">
        <f>'c7a2'!M47</f>
        <v>0</v>
      </c>
      <c r="AG153" s="243"/>
      <c r="AH153" s="243">
        <f>'c7a2'!N47</f>
        <v>0</v>
      </c>
      <c r="AI153" s="243">
        <f t="shared" si="25"/>
        <v>0</v>
      </c>
      <c r="AJ153" s="243"/>
    </row>
    <row r="154" spans="2:39" hidden="1">
      <c r="B154" s="166"/>
      <c r="C154" s="166"/>
      <c r="D154" s="199"/>
      <c r="E154" s="199" t="s">
        <v>118</v>
      </c>
      <c r="F154" s="199"/>
      <c r="G154" s="161"/>
      <c r="H154" s="161"/>
      <c r="L154" s="199" t="s">
        <v>130</v>
      </c>
      <c r="M154" s="243">
        <f>'c7a3'!C47</f>
        <v>0</v>
      </c>
      <c r="N154" s="222">
        <f>'c7a3'!D47</f>
        <v>0</v>
      </c>
      <c r="O154" s="243">
        <f>'c7a3'!E47</f>
        <v>0</v>
      </c>
      <c r="Q154" s="243"/>
      <c r="R154" s="243">
        <f>'c7a3'!F47</f>
        <v>0</v>
      </c>
      <c r="S154" s="243">
        <f>'c7a3'!G47</f>
        <v>0</v>
      </c>
      <c r="U154" s="243"/>
      <c r="V154" s="243">
        <f>'c7a3'!H47</f>
        <v>0</v>
      </c>
      <c r="W154" s="243">
        <f>'c7a3'!I47</f>
        <v>0</v>
      </c>
      <c r="Y154" s="243"/>
      <c r="Z154" s="243">
        <f>'c7a3'!J47</f>
        <v>0</v>
      </c>
      <c r="AA154" s="243">
        <f>'c7a3'!K47</f>
        <v>0</v>
      </c>
      <c r="AC154" s="243"/>
      <c r="AD154" s="243">
        <f>'c7a3'!L47</f>
        <v>0</v>
      </c>
      <c r="AE154" s="243">
        <f>'c7a3'!M47</f>
        <v>0</v>
      </c>
      <c r="AG154" s="243"/>
      <c r="AH154" s="243">
        <f>'c7a3'!N47</f>
        <v>0</v>
      </c>
      <c r="AI154" s="243">
        <f t="shared" si="25"/>
        <v>0</v>
      </c>
      <c r="AJ154" s="243"/>
    </row>
    <row r="155" spans="2:39" hidden="1">
      <c r="B155" s="166"/>
      <c r="C155" s="166"/>
      <c r="D155" s="199"/>
      <c r="E155" s="199" t="s">
        <v>119</v>
      </c>
      <c r="F155" s="199"/>
      <c r="G155" s="161"/>
      <c r="H155" s="161"/>
      <c r="L155" s="199" t="s">
        <v>131</v>
      </c>
      <c r="M155" s="243">
        <f>'c7a4'!C47</f>
        <v>0</v>
      </c>
      <c r="N155" s="222">
        <f>'c7a4'!D47</f>
        <v>0</v>
      </c>
      <c r="O155" s="243">
        <f>'c7a4'!E47</f>
        <v>0</v>
      </c>
      <c r="Q155" s="243"/>
      <c r="R155" s="243">
        <f>'c7a4'!F47</f>
        <v>0</v>
      </c>
      <c r="S155" s="243">
        <f>'c7a4'!G47</f>
        <v>0</v>
      </c>
      <c r="U155" s="243"/>
      <c r="V155" s="243">
        <f>'c7a4'!H47</f>
        <v>0</v>
      </c>
      <c r="W155" s="243">
        <f>'c7a4'!I47</f>
        <v>0</v>
      </c>
      <c r="Y155" s="243"/>
      <c r="Z155" s="243">
        <f>'c7a4'!J47</f>
        <v>0</v>
      </c>
      <c r="AA155" s="243">
        <f>'c7a4'!K47</f>
        <v>0</v>
      </c>
      <c r="AC155" s="243"/>
      <c r="AD155" s="243">
        <f>'c7a4'!L47</f>
        <v>0</v>
      </c>
      <c r="AE155" s="243">
        <f>'c7a4'!M47</f>
        <v>0</v>
      </c>
      <c r="AG155" s="243"/>
      <c r="AH155" s="243">
        <f>'c7a4'!N47</f>
        <v>0</v>
      </c>
      <c r="AI155" s="243">
        <f t="shared" si="25"/>
        <v>0</v>
      </c>
      <c r="AJ155" s="243"/>
    </row>
    <row r="156" spans="2:39" hidden="1">
      <c r="B156" s="166"/>
      <c r="C156" s="166"/>
      <c r="D156" s="199"/>
      <c r="E156" s="199" t="s">
        <v>120</v>
      </c>
      <c r="F156" s="199"/>
      <c r="G156" s="161"/>
      <c r="H156" s="161"/>
      <c r="L156" s="199" t="s">
        <v>132</v>
      </c>
      <c r="M156" s="243">
        <f>'c7a5'!C47</f>
        <v>0</v>
      </c>
      <c r="N156" s="222">
        <f>'c7a5'!D47</f>
        <v>0</v>
      </c>
      <c r="O156" s="243">
        <f>'c7a5'!E47</f>
        <v>0</v>
      </c>
      <c r="Q156" s="243"/>
      <c r="R156" s="243">
        <f>'c7a5'!F47</f>
        <v>0</v>
      </c>
      <c r="S156" s="243">
        <f>'c7a5'!G47</f>
        <v>0</v>
      </c>
      <c r="U156" s="243"/>
      <c r="V156" s="243">
        <f>'c7a5'!H47</f>
        <v>0</v>
      </c>
      <c r="W156" s="243">
        <f>'c7a5'!I47</f>
        <v>0</v>
      </c>
      <c r="Y156" s="243"/>
      <c r="Z156" s="243">
        <f>'c7a5'!J47</f>
        <v>0</v>
      </c>
      <c r="AA156" s="243">
        <f>'c7a5'!K47</f>
        <v>0</v>
      </c>
      <c r="AC156" s="243"/>
      <c r="AD156" s="243">
        <f>'c7a5'!L47</f>
        <v>0</v>
      </c>
      <c r="AE156" s="243">
        <f>'c7a5'!M47</f>
        <v>0</v>
      </c>
      <c r="AG156" s="243"/>
      <c r="AH156" s="243">
        <f>'c7a5'!N47</f>
        <v>0</v>
      </c>
      <c r="AI156" s="243">
        <f t="shared" si="25"/>
        <v>0</v>
      </c>
      <c r="AJ156" s="243"/>
    </row>
    <row r="157" spans="2:39" hidden="1">
      <c r="B157" s="166"/>
      <c r="C157" s="166"/>
      <c r="D157" s="199"/>
      <c r="E157" s="199" t="s">
        <v>121</v>
      </c>
      <c r="F157" s="199"/>
      <c r="G157" s="161"/>
      <c r="H157" s="161"/>
      <c r="L157" s="199" t="s">
        <v>133</v>
      </c>
      <c r="M157" s="243">
        <f>'c7a6'!C47</f>
        <v>0</v>
      </c>
      <c r="N157" s="222">
        <f>'c7a6'!D47</f>
        <v>0</v>
      </c>
      <c r="O157" s="243">
        <f>'c7a6'!E47</f>
        <v>0</v>
      </c>
      <c r="Q157" s="243"/>
      <c r="R157" s="243">
        <f>'c7a6'!F47</f>
        <v>0</v>
      </c>
      <c r="S157" s="243">
        <f>'c7a6'!G47</f>
        <v>0</v>
      </c>
      <c r="U157" s="243"/>
      <c r="V157" s="243">
        <f>'c7a6'!H47</f>
        <v>0</v>
      </c>
      <c r="W157" s="243">
        <f>'c7a6'!I47</f>
        <v>0</v>
      </c>
      <c r="Y157" s="243"/>
      <c r="Z157" s="243">
        <f>'c7a6'!J47</f>
        <v>0</v>
      </c>
      <c r="AA157" s="243">
        <f>'c7a6'!K47</f>
        <v>0</v>
      </c>
      <c r="AC157" s="243"/>
      <c r="AD157" s="243">
        <f>'c7a6'!L47</f>
        <v>0</v>
      </c>
      <c r="AE157" s="243">
        <f>'c7a6'!M47</f>
        <v>0</v>
      </c>
      <c r="AG157" s="243"/>
      <c r="AH157" s="243">
        <f>'c7a6'!N47</f>
        <v>0</v>
      </c>
      <c r="AI157" s="243">
        <f t="shared" si="25"/>
        <v>0</v>
      </c>
      <c r="AJ157" s="243"/>
    </row>
    <row r="158" spans="2:39" hidden="1">
      <c r="B158" s="166"/>
      <c r="C158" s="166"/>
      <c r="D158" s="166"/>
      <c r="E158" s="199" t="s">
        <v>122</v>
      </c>
      <c r="F158" s="199"/>
      <c r="G158" s="161"/>
      <c r="H158" s="161"/>
      <c r="L158" s="199" t="s">
        <v>134</v>
      </c>
      <c r="M158" s="243">
        <f>'c7a7'!C47</f>
        <v>0</v>
      </c>
      <c r="N158" s="222">
        <f>'c7a7'!D47</f>
        <v>0</v>
      </c>
      <c r="O158" s="243">
        <f>'c7a7'!E47</f>
        <v>0</v>
      </c>
      <c r="Q158" s="243"/>
      <c r="R158" s="243">
        <f>'c7a7'!F47</f>
        <v>0</v>
      </c>
      <c r="S158" s="243">
        <f>'c7a7'!G47</f>
        <v>0</v>
      </c>
      <c r="U158" s="243"/>
      <c r="V158" s="243">
        <f>'c7a7'!H47</f>
        <v>0</v>
      </c>
      <c r="W158" s="243">
        <f>'c7a7'!I47</f>
        <v>0</v>
      </c>
      <c r="Y158" s="243"/>
      <c r="Z158" s="243">
        <f>'c7a7'!J47</f>
        <v>0</v>
      </c>
      <c r="AA158" s="243">
        <f>'c7a7'!K47</f>
        <v>0</v>
      </c>
      <c r="AC158" s="243"/>
      <c r="AD158" s="243">
        <f>'c7a7'!L47</f>
        <v>0</v>
      </c>
      <c r="AE158" s="243">
        <f>'c7a7'!M47</f>
        <v>0</v>
      </c>
      <c r="AG158" s="243"/>
      <c r="AH158" s="243">
        <f>'c7a7'!N47</f>
        <v>0</v>
      </c>
      <c r="AI158" s="243">
        <f t="shared" si="25"/>
        <v>0</v>
      </c>
      <c r="AJ158" s="243"/>
    </row>
    <row r="159" spans="2:39" hidden="1">
      <c r="B159" s="166"/>
      <c r="C159" s="166"/>
      <c r="D159" s="166"/>
      <c r="E159" s="199" t="s">
        <v>123</v>
      </c>
      <c r="F159" s="199"/>
      <c r="G159" s="161"/>
      <c r="H159" s="161"/>
      <c r="L159" s="199" t="s">
        <v>135</v>
      </c>
      <c r="M159" s="243">
        <f>'c7a8'!C47</f>
        <v>0</v>
      </c>
      <c r="N159" s="222">
        <f>'c7a8'!D47</f>
        <v>0</v>
      </c>
      <c r="O159" s="243">
        <f>'c7a8'!E47</f>
        <v>0</v>
      </c>
      <c r="Q159" s="243"/>
      <c r="R159" s="243">
        <f>'c7a8'!F47</f>
        <v>0</v>
      </c>
      <c r="S159" s="243">
        <f>'c7a8'!G47</f>
        <v>0</v>
      </c>
      <c r="U159" s="243"/>
      <c r="V159" s="243">
        <f>'c7a8'!H47</f>
        <v>0</v>
      </c>
      <c r="W159" s="243">
        <f>'c7a8'!I47</f>
        <v>0</v>
      </c>
      <c r="Y159" s="243"/>
      <c r="Z159" s="243">
        <f>'c7a8'!J47</f>
        <v>0</v>
      </c>
      <c r="AA159" s="243">
        <f>'c7a8'!K47</f>
        <v>0</v>
      </c>
      <c r="AC159" s="243"/>
      <c r="AD159" s="243">
        <f>'c7a8'!L47</f>
        <v>0</v>
      </c>
      <c r="AE159" s="243">
        <f>'c7a8'!M47</f>
        <v>0</v>
      </c>
      <c r="AG159" s="243"/>
      <c r="AH159" s="243">
        <f>'c7a8'!N47</f>
        <v>0</v>
      </c>
      <c r="AI159" s="243">
        <f t="shared" si="25"/>
        <v>0</v>
      </c>
      <c r="AJ159" s="243"/>
    </row>
    <row r="160" spans="2:39" hidden="1">
      <c r="B160" s="166"/>
      <c r="C160" s="166"/>
      <c r="D160" s="166"/>
      <c r="E160" s="199" t="s">
        <v>124</v>
      </c>
      <c r="F160" s="199"/>
      <c r="G160" s="161"/>
      <c r="H160" s="161"/>
      <c r="L160" s="199" t="s">
        <v>136</v>
      </c>
      <c r="M160" s="243">
        <f>'c7a9'!C47</f>
        <v>0</v>
      </c>
      <c r="N160" s="222">
        <f>'c7a9'!D47</f>
        <v>0</v>
      </c>
      <c r="O160" s="243">
        <f>'c7a9'!E47</f>
        <v>0</v>
      </c>
      <c r="Q160" s="243"/>
      <c r="R160" s="243">
        <f>'c7a9'!F47</f>
        <v>0</v>
      </c>
      <c r="S160" s="243">
        <f>'c7a9'!G47</f>
        <v>0</v>
      </c>
      <c r="U160" s="243"/>
      <c r="V160" s="243">
        <f>'c7a9'!H47</f>
        <v>0</v>
      </c>
      <c r="W160" s="243">
        <f>'c7a9'!I47</f>
        <v>0</v>
      </c>
      <c r="Y160" s="243"/>
      <c r="Z160" s="243">
        <f>'c7a9'!J47</f>
        <v>0</v>
      </c>
      <c r="AA160" s="243">
        <f>'c7a9'!K47</f>
        <v>0</v>
      </c>
      <c r="AC160" s="243"/>
      <c r="AD160" s="243">
        <f>'c7a9'!L47</f>
        <v>0</v>
      </c>
      <c r="AE160" s="243">
        <f>'c7a9'!M47</f>
        <v>0</v>
      </c>
      <c r="AG160" s="243"/>
      <c r="AH160" s="243">
        <f>'c7a9'!N47</f>
        <v>0</v>
      </c>
      <c r="AI160" s="243">
        <f t="shared" si="25"/>
        <v>0</v>
      </c>
      <c r="AJ160" s="243"/>
    </row>
    <row r="161" spans="2:38" hidden="1">
      <c r="B161" s="166"/>
      <c r="C161" s="166"/>
      <c r="D161" s="166"/>
      <c r="E161" s="199" t="s">
        <v>125</v>
      </c>
      <c r="F161" s="199"/>
      <c r="G161" s="161"/>
      <c r="H161" s="161"/>
      <c r="L161" s="199" t="s">
        <v>137</v>
      </c>
      <c r="M161" s="243">
        <f>'c7a10'!C47</f>
        <v>0</v>
      </c>
      <c r="N161" s="222">
        <f>'c7a10'!D47</f>
        <v>0</v>
      </c>
      <c r="O161" s="243">
        <f>'c7a10'!E47</f>
        <v>0</v>
      </c>
      <c r="Q161" s="243"/>
      <c r="R161" s="243">
        <f>'c7a10'!F47</f>
        <v>0</v>
      </c>
      <c r="S161" s="243">
        <f>'c7a10'!G47</f>
        <v>0</v>
      </c>
      <c r="U161" s="243"/>
      <c r="V161" s="243">
        <f>'c7a10'!H47</f>
        <v>0</v>
      </c>
      <c r="W161" s="243">
        <f>'c7a10'!I47</f>
        <v>0</v>
      </c>
      <c r="Y161" s="243"/>
      <c r="Z161" s="243">
        <f>'c7a10'!J47</f>
        <v>0</v>
      </c>
      <c r="AA161" s="243">
        <f>'c7a10'!K47</f>
        <v>0</v>
      </c>
      <c r="AC161" s="243"/>
      <c r="AD161" s="243">
        <f>'c7a10'!L47</f>
        <v>0</v>
      </c>
      <c r="AE161" s="243">
        <f>'c7a10'!M47</f>
        <v>0</v>
      </c>
      <c r="AG161" s="243"/>
      <c r="AH161" s="243">
        <f>'c7a10'!N47</f>
        <v>0</v>
      </c>
      <c r="AI161" s="243">
        <f t="shared" si="25"/>
        <v>0</v>
      </c>
      <c r="AJ161" s="243"/>
    </row>
    <row r="162" spans="2:38" hidden="1">
      <c r="B162" s="166"/>
      <c r="C162" s="166"/>
      <c r="D162" s="166"/>
      <c r="E162" s="199" t="s">
        <v>104</v>
      </c>
      <c r="F162" s="199"/>
      <c r="G162" s="161"/>
      <c r="H162" s="161"/>
      <c r="L162" s="199" t="s">
        <v>138</v>
      </c>
      <c r="M162" s="243">
        <f>SUM(M152:M161)</f>
        <v>0</v>
      </c>
      <c r="N162" s="222">
        <f t="shared" ref="N162:O162" si="26">SUM(N152:N161)</f>
        <v>0</v>
      </c>
      <c r="O162" s="243">
        <f t="shared" si="26"/>
        <v>0</v>
      </c>
      <c r="Q162" s="243"/>
      <c r="R162" s="243">
        <f>SUM(R152:R161)</f>
        <v>0</v>
      </c>
      <c r="S162" s="243">
        <f>SUM(S152:S161)</f>
        <v>0</v>
      </c>
      <c r="U162" s="243"/>
      <c r="V162" s="243">
        <f>SUM(V152:V161)</f>
        <v>0</v>
      </c>
      <c r="W162" s="243">
        <f>SUM(W152:W161)</f>
        <v>0</v>
      </c>
      <c r="Y162" s="243"/>
      <c r="Z162" s="243">
        <f>SUM(Z152:Z161)</f>
        <v>0</v>
      </c>
      <c r="AA162" s="243">
        <f>SUM(AA152:AA161)</f>
        <v>0</v>
      </c>
      <c r="AC162" s="243"/>
      <c r="AD162" s="243">
        <f>SUM(AD152:AD161)</f>
        <v>0</v>
      </c>
      <c r="AE162" s="243">
        <f>SUM(AE152:AE161)</f>
        <v>0</v>
      </c>
      <c r="AG162" s="243"/>
      <c r="AH162" s="243">
        <f>SUM(AH152:AH161)</f>
        <v>0</v>
      </c>
      <c r="AI162" s="243">
        <f>SUM(AI152:AI161)</f>
        <v>0</v>
      </c>
      <c r="AJ162" s="370"/>
      <c r="AL162" s="242"/>
    </row>
    <row r="163" spans="2:38" hidden="1">
      <c r="B163" s="166"/>
      <c r="C163" s="166"/>
      <c r="D163" s="166"/>
      <c r="E163" s="199"/>
      <c r="F163" s="199"/>
      <c r="G163" s="161"/>
      <c r="H163" s="161"/>
      <c r="M163" s="243"/>
      <c r="N163" s="222"/>
      <c r="O163" s="243"/>
      <c r="Q163" s="243"/>
      <c r="R163" s="243"/>
      <c r="S163" s="243"/>
      <c r="U163" s="243"/>
      <c r="V163" s="243"/>
      <c r="W163" s="243"/>
      <c r="Y163" s="243"/>
      <c r="Z163" s="243"/>
      <c r="AA163" s="243"/>
      <c r="AC163" s="243"/>
      <c r="AD163" s="243"/>
      <c r="AE163" s="243"/>
      <c r="AG163" s="243"/>
      <c r="AH163" s="243"/>
      <c r="AI163" s="243"/>
      <c r="AJ163" s="370"/>
      <c r="AL163" s="242"/>
    </row>
    <row r="164" spans="2:38" hidden="1">
      <c r="B164" s="166"/>
      <c r="C164" s="166"/>
      <c r="D164" s="166"/>
      <c r="E164" s="244"/>
      <c r="F164" s="199"/>
      <c r="G164" s="161"/>
      <c r="H164" s="161"/>
      <c r="M164" s="243"/>
      <c r="N164" s="222"/>
      <c r="O164" s="243"/>
      <c r="Q164" s="243"/>
      <c r="R164" s="243"/>
      <c r="S164" s="243"/>
      <c r="V164" s="243"/>
      <c r="W164" s="243"/>
      <c r="Z164" s="243"/>
      <c r="AA164" s="243"/>
      <c r="AD164" s="243"/>
      <c r="AE164" s="243"/>
      <c r="AH164" s="243"/>
      <c r="AI164" s="243"/>
      <c r="AJ164" s="242"/>
      <c r="AL164" s="242"/>
    </row>
    <row r="165" spans="2:38" hidden="1">
      <c r="B165" s="166"/>
      <c r="C165" s="166"/>
      <c r="D165" s="166"/>
      <c r="E165" s="166"/>
      <c r="F165" s="244"/>
      <c r="G165" s="245"/>
      <c r="H165" s="245"/>
      <c r="I165" s="244"/>
      <c r="J165" s="244"/>
      <c r="K165" s="244"/>
      <c r="L165" s="244"/>
      <c r="M165" s="371"/>
      <c r="N165" s="372"/>
      <c r="O165" s="371"/>
      <c r="Q165" s="371"/>
      <c r="R165" s="371"/>
      <c r="S165" s="371"/>
      <c r="V165" s="371"/>
      <c r="W165" s="371"/>
      <c r="Y165" s="371"/>
      <c r="Z165" s="371"/>
      <c r="AA165" s="371"/>
      <c r="AC165" s="371"/>
      <c r="AD165" s="371"/>
      <c r="AE165" s="246"/>
      <c r="AH165" s="242"/>
      <c r="AJ165" s="242"/>
    </row>
    <row r="166" spans="2:38" hidden="1">
      <c r="B166" s="166"/>
      <c r="C166" s="166"/>
      <c r="D166" s="166"/>
      <c r="E166" s="166"/>
      <c r="F166" s="166"/>
      <c r="G166" s="166"/>
      <c r="H166" s="166"/>
      <c r="N166" s="247"/>
      <c r="Q166" s="242"/>
      <c r="R166" s="242"/>
      <c r="V166" s="242"/>
      <c r="W166" s="242"/>
      <c r="Z166" s="242"/>
      <c r="AA166" s="242"/>
      <c r="AD166" s="242"/>
      <c r="AE166" s="242"/>
      <c r="AH166" s="242"/>
    </row>
    <row r="167" spans="2:38" hidden="1">
      <c r="B167" s="166"/>
      <c r="C167" s="166"/>
      <c r="D167" s="166"/>
      <c r="E167" s="166"/>
      <c r="F167" s="166"/>
      <c r="G167" s="166"/>
      <c r="H167" s="166"/>
      <c r="N167" s="247"/>
      <c r="Q167" s="242"/>
      <c r="R167" s="242"/>
      <c r="U167" s="242"/>
      <c r="V167" s="242"/>
      <c r="Y167" s="242"/>
      <c r="Z167" s="242"/>
      <c r="AB167" s="242"/>
      <c r="AC167" s="242"/>
      <c r="AE167" s="242"/>
    </row>
    <row r="168" spans="2:38" hidden="1">
      <c r="B168" s="166"/>
      <c r="C168" s="166"/>
      <c r="D168" s="166"/>
      <c r="E168" s="166"/>
      <c r="F168" s="166"/>
      <c r="G168" s="166"/>
      <c r="H168" s="166"/>
      <c r="N168" s="247"/>
      <c r="Q168" s="242"/>
      <c r="R168" s="242"/>
      <c r="T168" s="242"/>
      <c r="U168" s="242"/>
      <c r="W168" s="242"/>
      <c r="X168" s="242"/>
      <c r="Z168" s="242"/>
      <c r="AA168" s="242"/>
      <c r="AC168" s="242"/>
    </row>
    <row r="169" spans="2:38" hidden="1">
      <c r="B169" s="166"/>
      <c r="C169" s="166"/>
      <c r="D169" s="166"/>
      <c r="E169" s="166"/>
      <c r="F169" s="166"/>
      <c r="G169" s="166"/>
      <c r="H169" s="166"/>
      <c r="N169" s="247"/>
      <c r="Q169" s="242"/>
      <c r="R169" s="242"/>
      <c r="T169" s="242"/>
      <c r="U169" s="242"/>
      <c r="W169" s="242"/>
      <c r="X169" s="242"/>
      <c r="Z169" s="242"/>
      <c r="AA169" s="242"/>
      <c r="AC169" s="242"/>
    </row>
    <row r="170" spans="2:38" hidden="1">
      <c r="B170" s="166"/>
      <c r="C170" s="166"/>
      <c r="D170" s="166"/>
      <c r="E170" s="166"/>
      <c r="F170" s="166"/>
      <c r="G170" s="166"/>
      <c r="H170" s="166"/>
      <c r="N170" s="247"/>
      <c r="Q170" s="242"/>
      <c r="R170" s="242"/>
      <c r="T170" s="242"/>
      <c r="U170" s="242"/>
      <c r="W170" s="242"/>
      <c r="X170" s="242"/>
      <c r="Z170" s="242"/>
      <c r="AA170" s="242"/>
      <c r="AC170" s="242"/>
    </row>
    <row r="171" spans="2:38" hidden="1">
      <c r="B171" s="166"/>
      <c r="C171" s="166"/>
      <c r="D171" s="166"/>
      <c r="E171" s="166"/>
      <c r="F171" s="166"/>
      <c r="G171" s="166"/>
      <c r="H171" s="166"/>
      <c r="N171" s="247"/>
      <c r="Q171" s="242"/>
      <c r="R171" s="242"/>
      <c r="T171" s="242"/>
      <c r="U171" s="242"/>
      <c r="W171" s="242"/>
      <c r="X171" s="242"/>
      <c r="Z171" s="242"/>
      <c r="AA171" s="242"/>
      <c r="AC171" s="242"/>
    </row>
    <row r="172" spans="2:38" hidden="1">
      <c r="B172" s="166"/>
      <c r="C172" s="166"/>
      <c r="D172" s="166"/>
      <c r="E172" s="166"/>
      <c r="F172" s="166"/>
      <c r="G172" s="166"/>
      <c r="H172" s="166"/>
    </row>
    <row r="173" spans="2:38" hidden="1">
      <c r="B173" s="166"/>
      <c r="F173" s="166"/>
      <c r="G173" s="166"/>
      <c r="H173" s="166"/>
    </row>
  </sheetData>
  <sheetProtection password="EAEB" sheet="1" objects="1" scenarios="1"/>
  <mergeCells count="2">
    <mergeCell ref="B33:D34"/>
    <mergeCell ref="B31:D32"/>
  </mergeCells>
  <conditionalFormatting sqref="D24:D28">
    <cfRule type="iconSet" priority="50">
      <iconSet>
        <cfvo type="percent" val="0"/>
        <cfvo type="num" val="2"/>
        <cfvo type="num" val="4"/>
      </iconSet>
    </cfRule>
  </conditionalFormatting>
  <conditionalFormatting sqref="B33 F36:F37 I36:L37">
    <cfRule type="iconSet" priority="49">
      <iconSet>
        <cfvo type="percent" val="0"/>
        <cfvo type="num" val="2"/>
        <cfvo type="num" val="4"/>
      </iconSet>
    </cfRule>
  </conditionalFormatting>
  <conditionalFormatting sqref="D39:F40">
    <cfRule type="iconSet" priority="48">
      <iconSet>
        <cfvo type="percent" val="0"/>
        <cfvo type="num" val="2"/>
        <cfvo type="num" val="4"/>
      </iconSet>
    </cfRule>
  </conditionalFormatting>
  <conditionalFormatting sqref="P40:P49">
    <cfRule type="iconSet" priority="46">
      <iconSet>
        <cfvo type="percent" val="0"/>
        <cfvo type="num" val="2"/>
        <cfvo type="num" val="4"/>
      </iconSet>
    </cfRule>
  </conditionalFormatting>
  <conditionalFormatting sqref="B33">
    <cfRule type="iconSet" priority="35">
      <iconSet>
        <cfvo type="percent" val="0"/>
        <cfvo type="num" val="2"/>
        <cfvo type="num" val="4"/>
      </iconSet>
    </cfRule>
  </conditionalFormatting>
  <conditionalFormatting sqref="F42:F43 D41:E42">
    <cfRule type="iconSet" priority="34">
      <iconSet>
        <cfvo type="percent" val="0"/>
        <cfvo type="num" val="2"/>
        <cfvo type="num" val="4"/>
      </iconSet>
    </cfRule>
  </conditionalFormatting>
  <conditionalFormatting sqref="B33 E33:E34 F40 I40:L40">
    <cfRule type="iconSet" priority="33">
      <iconSet>
        <cfvo type="percent" val="0"/>
        <cfvo type="num" val="2"/>
        <cfvo type="num" val="4"/>
      </iconSet>
    </cfRule>
  </conditionalFormatting>
  <conditionalFormatting sqref="B33:E34 F40 I40:L40">
    <cfRule type="iconSet" priority="31">
      <iconSet>
        <cfvo type="percent" val="0"/>
        <cfvo type="num" val="2"/>
        <cfvo type="num" val="4"/>
      </iconSet>
    </cfRule>
  </conditionalFormatting>
  <conditionalFormatting sqref="B33:E34">
    <cfRule type="iconSet" priority="26">
      <iconSet>
        <cfvo type="percent" val="0"/>
        <cfvo type="num" val="2"/>
        <cfvo type="num" val="4"/>
      </iconSet>
    </cfRule>
  </conditionalFormatting>
  <conditionalFormatting sqref="E33:E34 B33">
    <cfRule type="iconSet" priority="18">
      <iconSet>
        <cfvo type="percent" val="0"/>
        <cfvo type="num" val="2"/>
        <cfvo type="num" val="4"/>
      </iconSet>
    </cfRule>
  </conditionalFormatting>
  <conditionalFormatting sqref="K24:K33">
    <cfRule type="iconSet" priority="6">
      <iconSet>
        <cfvo type="percent" val="0"/>
        <cfvo type="num" val="2"/>
        <cfvo type="num" val="4"/>
      </iconSet>
    </cfRule>
  </conditionalFormatting>
  <conditionalFormatting sqref="J24:J33">
    <cfRule type="iconSet" priority="5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9" enableFormatConditionsCalculation="0"/>
  <dimension ref="A1:XFD173"/>
  <sheetViews>
    <sheetView showGridLines="0" showRowColHeaders="0" zoomScale="70" zoomScaleNormal="70" zoomScalePageLayoutView="70" workbookViewId="0"/>
  </sheetViews>
  <sheetFormatPr baseColWidth="10" defaultColWidth="0" defaultRowHeight="12" customHeight="1" zeroHeight="1" x14ac:dyDescent="0"/>
  <cols>
    <col min="1" max="1" width="2.83203125" style="199" customWidth="1"/>
    <col min="2" max="2" width="35.5" style="121" bestFit="1" customWidth="1"/>
    <col min="3" max="4" width="18.6640625" style="121" customWidth="1"/>
    <col min="5" max="5" width="25.5" style="121" bestFit="1" customWidth="1"/>
    <col min="6" max="6" width="6.1640625" style="121" customWidth="1"/>
    <col min="7" max="7" width="43.5" style="121" customWidth="1"/>
    <col min="8" max="8" width="25.5" style="121" customWidth="1"/>
    <col min="9" max="9" width="5.83203125" style="199" customWidth="1"/>
    <col min="10" max="10" width="38.5" style="199" customWidth="1"/>
    <col min="11" max="11" width="25.5" style="199" customWidth="1"/>
    <col min="12" max="12" width="6.33203125" style="199" customWidth="1"/>
    <col min="13" max="13" width="6.1640625" style="199" customWidth="1"/>
    <col min="14" max="14" width="5.83203125" style="200" customWidth="1"/>
    <col min="15" max="16" width="21.83203125" style="199" hidden="1" customWidth="1"/>
    <col min="17" max="17" width="23.5" style="199" hidden="1" customWidth="1"/>
    <col min="18" max="18" width="18.1640625" style="199" hidden="1" customWidth="1"/>
    <col min="19" max="19" width="19.6640625" style="199" hidden="1" customWidth="1"/>
    <col min="20" max="20" width="22.6640625" style="199" hidden="1" customWidth="1"/>
    <col min="21" max="24" width="11.5" style="199" hidden="1" customWidth="1"/>
    <col min="25" max="25" width="11.83203125" style="199" hidden="1" customWidth="1"/>
    <col min="26" max="27" width="11.5" style="199" hidden="1" customWidth="1"/>
    <col min="28" max="28" width="9.5" style="199" hidden="1" customWidth="1"/>
    <col min="29" max="29" width="13.1640625" style="199" hidden="1" customWidth="1"/>
    <col min="30" max="30" width="13.83203125" style="199" hidden="1" customWidth="1"/>
    <col min="31" max="31" width="14" style="199" hidden="1" customWidth="1"/>
    <col min="32" max="16384" width="0" style="199" hidden="1"/>
  </cols>
  <sheetData>
    <row r="1" spans="1:16" s="178" customFormat="1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20"/>
    </row>
    <row r="2" spans="1:16" s="178" customFormat="1">
      <c r="A2" s="119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0"/>
    </row>
    <row r="3" spans="1:16" s="178" customFormat="1">
      <c r="A3" s="119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0"/>
    </row>
    <row r="4" spans="1:16" s="178" customFormat="1">
      <c r="A4" s="119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0"/>
    </row>
    <row r="5" spans="1:16" s="178" customFormat="1">
      <c r="A5" s="119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0"/>
    </row>
    <row r="6" spans="1:16" s="178" customFormat="1">
      <c r="A6" s="119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0"/>
      <c r="O6" s="196"/>
      <c r="P6" s="196"/>
    </row>
    <row r="7" spans="1:16" s="178" customFormat="1">
      <c r="A7" s="119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2"/>
      <c r="O7" s="196"/>
      <c r="P7" s="196"/>
    </row>
    <row r="8" spans="1:16" s="178" customFormat="1">
      <c r="A8" s="119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2"/>
      <c r="O8" s="196"/>
      <c r="P8" s="196"/>
    </row>
    <row r="9" spans="1:16" s="178" customFormat="1">
      <c r="A9" s="119"/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2"/>
      <c r="O9" s="196"/>
      <c r="P9" s="196"/>
    </row>
    <row r="10" spans="1:16" s="178" customFormat="1">
      <c r="A10" s="119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2"/>
      <c r="O10" s="196"/>
      <c r="P10" s="196"/>
    </row>
    <row r="11" spans="1:16" s="178" customFormat="1">
      <c r="A11" s="119"/>
      <c r="B11" s="121"/>
      <c r="C11" s="121"/>
      <c r="D11" s="123"/>
      <c r="E11" s="121"/>
      <c r="F11" s="121"/>
      <c r="G11" s="121"/>
      <c r="H11" s="121"/>
      <c r="I11" s="121"/>
      <c r="J11" s="121"/>
      <c r="K11" s="121"/>
      <c r="L11" s="121"/>
      <c r="M11" s="121"/>
      <c r="N11" s="122"/>
      <c r="O11" s="196"/>
      <c r="P11" s="196"/>
    </row>
    <row r="12" spans="1:16" s="178" customFormat="1">
      <c r="A12" s="119"/>
      <c r="B12" s="121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0"/>
    </row>
    <row r="13" spans="1:16" s="178" customFormat="1">
      <c r="A13" s="119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0"/>
    </row>
    <row r="14" spans="1:16" s="178" customFormat="1">
      <c r="A14" s="119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0"/>
    </row>
    <row r="15" spans="1:16" s="178" customFormat="1">
      <c r="A15" s="119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0"/>
    </row>
    <row r="16" spans="1:16" s="178" customFormat="1" ht="24.75" customHeight="1">
      <c r="A16" s="119"/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0"/>
    </row>
    <row r="17" spans="1:19" s="178" customFormat="1">
      <c r="A17" s="119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0"/>
    </row>
    <row r="18" spans="1:19" s="178" customFormat="1">
      <c r="A18" s="119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0"/>
      <c r="Q18" s="197"/>
    </row>
    <row r="19" spans="1:19" s="178" customFormat="1">
      <c r="A19" s="119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0"/>
    </row>
    <row r="20" spans="1:19" s="178" customFormat="1">
      <c r="A20" s="119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0"/>
    </row>
    <row r="21" spans="1:19" s="178" customFormat="1">
      <c r="A21" s="119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0"/>
    </row>
    <row r="22" spans="1:19" s="178" customFormat="1">
      <c r="A22" s="119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0"/>
    </row>
    <row r="23" spans="1:19" s="178" customFormat="1" ht="21.75" customHeight="1">
      <c r="A23" s="119"/>
      <c r="B23" s="124" t="s">
        <v>109</v>
      </c>
      <c r="C23" s="125" t="s">
        <v>106</v>
      </c>
      <c r="D23" s="125" t="s">
        <v>110</v>
      </c>
      <c r="E23" s="381" t="s">
        <v>111</v>
      </c>
      <c r="F23" s="121"/>
      <c r="G23" s="126" t="s">
        <v>113</v>
      </c>
      <c r="H23" s="127">
        <f>SUM(AC100:AC109)</f>
        <v>0</v>
      </c>
      <c r="I23" s="121"/>
      <c r="J23" s="124" t="s">
        <v>126</v>
      </c>
      <c r="K23" s="124" t="s">
        <v>110</v>
      </c>
      <c r="L23" s="121"/>
      <c r="M23" s="128"/>
      <c r="N23" s="129"/>
    </row>
    <row r="24" spans="1:19" s="178" customFormat="1" ht="21" customHeight="1">
      <c r="A24" s="119"/>
      <c r="B24" s="130" t="s">
        <v>0</v>
      </c>
      <c r="C24" s="131">
        <f>O146</f>
        <v>0.19999999999999998</v>
      </c>
      <c r="D24" s="132" t="str">
        <f>IFERROR(P146,"")</f>
        <v/>
      </c>
      <c r="E24" s="141">
        <f t="shared" ref="E24:E28" si="0">IFERROR(C24*D24,0)</f>
        <v>0</v>
      </c>
      <c r="F24" s="121"/>
      <c r="G24" s="134" t="s">
        <v>114</v>
      </c>
      <c r="H24" s="135">
        <f>AI162</f>
        <v>0</v>
      </c>
      <c r="I24" s="121"/>
      <c r="J24" s="136" t="str">
        <f t="shared" ref="J24:J33" si="1">VLOOKUP(O24,$R$24:$S$33,2,FALSE)</f>
        <v/>
      </c>
      <c r="K24" s="137">
        <f>ROUNDDOWN(O24,2)</f>
        <v>1</v>
      </c>
      <c r="O24" s="8">
        <f>LARGE($R$24:$R$33,1)</f>
        <v>1.0000000098999999</v>
      </c>
      <c r="P24" s="375">
        <f t="shared" ref="P24:P33" si="2">Q40</f>
        <v>1</v>
      </c>
      <c r="Q24" s="8">
        <f>1.0000000099</f>
        <v>1.0000000098999999</v>
      </c>
      <c r="R24" s="8">
        <f>P24*Q24</f>
        <v>1.0000000098999999</v>
      </c>
      <c r="S24" s="374" t="str">
        <f t="shared" ref="S24:S33" si="3">P40</f>
        <v/>
      </c>
    </row>
    <row r="25" spans="1:19" s="178" customFormat="1" ht="21" customHeight="1">
      <c r="A25" s="119"/>
      <c r="B25" s="138" t="s">
        <v>1</v>
      </c>
      <c r="C25" s="139">
        <f>S146</f>
        <v>0.19999999999999998</v>
      </c>
      <c r="D25" s="140" t="str">
        <f>IFERROR(T146,"")</f>
        <v/>
      </c>
      <c r="E25" s="141">
        <f>IFERROR(C25*D25,0)</f>
        <v>0</v>
      </c>
      <c r="F25" s="121"/>
      <c r="G25" s="142" t="s">
        <v>112</v>
      </c>
      <c r="H25" s="143">
        <f>H23-H24</f>
        <v>0</v>
      </c>
      <c r="I25" s="121"/>
      <c r="J25" s="136" t="str">
        <f t="shared" si="1"/>
        <v/>
      </c>
      <c r="K25" s="137">
        <f t="shared" ref="K25:K33" si="4">ROUNDDOWN(O25,2)</f>
        <v>1</v>
      </c>
      <c r="O25" s="8">
        <f>LARGE($R$24:$R$33,2)</f>
        <v>1.0000000091000001</v>
      </c>
      <c r="P25" s="375">
        <f t="shared" si="2"/>
        <v>1</v>
      </c>
      <c r="Q25" s="8">
        <f>1.0000000091</f>
        <v>1.0000000091000001</v>
      </c>
      <c r="R25" s="8">
        <f t="shared" ref="R25:R33" si="5">P25*Q25</f>
        <v>1.0000000091000001</v>
      </c>
      <c r="S25" s="374" t="str">
        <f t="shared" si="3"/>
        <v/>
      </c>
    </row>
    <row r="26" spans="1:19" s="178" customFormat="1" ht="21" customHeight="1">
      <c r="A26" s="119"/>
      <c r="B26" s="138" t="s">
        <v>2</v>
      </c>
      <c r="C26" s="139">
        <f>W146</f>
        <v>0.19999999999999998</v>
      </c>
      <c r="D26" s="140" t="str">
        <f>IFERROR(X146,"")</f>
        <v/>
      </c>
      <c r="E26" s="141">
        <f t="shared" si="0"/>
        <v>0</v>
      </c>
      <c r="F26" s="121"/>
      <c r="G26" s="145"/>
      <c r="H26" s="146"/>
      <c r="I26" s="121"/>
      <c r="J26" s="136" t="str">
        <f t="shared" si="1"/>
        <v/>
      </c>
      <c r="K26" s="137">
        <f t="shared" si="4"/>
        <v>1</v>
      </c>
      <c r="O26" s="8">
        <f>LARGE($R$24:$R$33,3)</f>
        <v>1.0000000088000001</v>
      </c>
      <c r="P26" s="375">
        <f t="shared" si="2"/>
        <v>1</v>
      </c>
      <c r="Q26" s="8">
        <f>1.0000000088</f>
        <v>1.0000000088000001</v>
      </c>
      <c r="R26" s="8">
        <f t="shared" si="5"/>
        <v>1.0000000088000001</v>
      </c>
      <c r="S26" s="374" t="str">
        <f t="shared" si="3"/>
        <v/>
      </c>
    </row>
    <row r="27" spans="1:19" s="178" customFormat="1" ht="21" customHeight="1">
      <c r="A27" s="119"/>
      <c r="B27" s="138" t="s">
        <v>33</v>
      </c>
      <c r="C27" s="139">
        <f>AA146</f>
        <v>0.19999999999999998</v>
      </c>
      <c r="D27" s="140" t="str">
        <f>IFERROR(AB146,"")</f>
        <v/>
      </c>
      <c r="E27" s="141">
        <f t="shared" si="0"/>
        <v>0</v>
      </c>
      <c r="F27" s="121"/>
      <c r="G27" s="145"/>
      <c r="H27" s="330" t="str">
        <f>IF(B33=AH147,"","ERRO!")</f>
        <v/>
      </c>
      <c r="I27" s="121"/>
      <c r="J27" s="136" t="str">
        <f t="shared" si="1"/>
        <v/>
      </c>
      <c r="K27" s="137">
        <f t="shared" si="4"/>
        <v>1</v>
      </c>
      <c r="O27" s="8">
        <f>LARGE($R$24:$R$33,4)</f>
        <v>1.0000000077</v>
      </c>
      <c r="P27" s="375">
        <f t="shared" si="2"/>
        <v>1</v>
      </c>
      <c r="Q27" s="8">
        <f>1.0000000077</f>
        <v>1.0000000077</v>
      </c>
      <c r="R27" s="8">
        <f t="shared" si="5"/>
        <v>1.0000000077</v>
      </c>
      <c r="S27" s="374" t="str">
        <f t="shared" si="3"/>
        <v/>
      </c>
    </row>
    <row r="28" spans="1:19" s="178" customFormat="1" ht="21" customHeight="1">
      <c r="A28" s="119"/>
      <c r="B28" s="147" t="s">
        <v>32</v>
      </c>
      <c r="C28" s="148">
        <f>AE146</f>
        <v>0.19999999999999998</v>
      </c>
      <c r="D28" s="149">
        <f>IFERROR(AF146,"")</f>
        <v>5</v>
      </c>
      <c r="E28" s="150">
        <f t="shared" si="0"/>
        <v>0.99999999999999989</v>
      </c>
      <c r="F28" s="121"/>
      <c r="I28" s="121"/>
      <c r="J28" s="136" t="str">
        <f t="shared" si="1"/>
        <v/>
      </c>
      <c r="K28" s="137">
        <f t="shared" si="4"/>
        <v>1</v>
      </c>
      <c r="O28" s="8">
        <f>LARGE($R$24:$R$33,5)</f>
        <v>1.0000000066000001</v>
      </c>
      <c r="P28" s="375">
        <f t="shared" si="2"/>
        <v>1</v>
      </c>
      <c r="Q28" s="8">
        <f>1.0000000066</f>
        <v>1.0000000066000001</v>
      </c>
      <c r="R28" s="8">
        <f t="shared" si="5"/>
        <v>1.0000000066000001</v>
      </c>
      <c r="S28" s="374" t="str">
        <f t="shared" si="3"/>
        <v/>
      </c>
    </row>
    <row r="29" spans="1:19" s="178" customFormat="1" ht="21" customHeight="1">
      <c r="A29" s="119"/>
      <c r="B29" s="152" t="s">
        <v>29</v>
      </c>
      <c r="C29" s="153">
        <f>SUM(C24:C28)</f>
        <v>0.99999999999999989</v>
      </c>
      <c r="D29" s="154"/>
      <c r="E29" s="164">
        <f>IF(SUM(E24:E28)=0,"",SUM(E24:E28))</f>
        <v>0.99999999999999989</v>
      </c>
      <c r="F29" s="121"/>
      <c r="I29" s="121"/>
      <c r="J29" s="136" t="str">
        <f t="shared" si="1"/>
        <v/>
      </c>
      <c r="K29" s="137">
        <f t="shared" si="4"/>
        <v>1</v>
      </c>
      <c r="O29" s="8">
        <f>LARGE($R$24:$R$33,6)</f>
        <v>1.0000000055</v>
      </c>
      <c r="P29" s="375">
        <f t="shared" si="2"/>
        <v>1</v>
      </c>
      <c r="Q29" s="8">
        <f>1.0000000055</f>
        <v>1.0000000055</v>
      </c>
      <c r="R29" s="8">
        <f t="shared" si="5"/>
        <v>1.0000000055</v>
      </c>
      <c r="S29" s="374" t="str">
        <f t="shared" si="3"/>
        <v/>
      </c>
    </row>
    <row r="30" spans="1:19" s="178" customFormat="1" ht="21" customHeight="1">
      <c r="A30" s="119"/>
      <c r="B30" s="121"/>
      <c r="C30" s="121"/>
      <c r="D30" s="121"/>
      <c r="E30" s="121"/>
      <c r="F30" s="121"/>
      <c r="I30" s="121"/>
      <c r="J30" s="136" t="str">
        <f t="shared" si="1"/>
        <v/>
      </c>
      <c r="K30" s="137">
        <f t="shared" si="4"/>
        <v>1</v>
      </c>
      <c r="O30" s="8">
        <f>LARGE($R$24:$R$33,7)</f>
        <v>1.0000000043999999</v>
      </c>
      <c r="P30" s="375">
        <f t="shared" si="2"/>
        <v>1</v>
      </c>
      <c r="Q30" s="8">
        <f>1.0000000044</f>
        <v>1.0000000043999999</v>
      </c>
      <c r="R30" s="8">
        <f t="shared" si="5"/>
        <v>1.0000000043999999</v>
      </c>
      <c r="S30" s="374" t="str">
        <f t="shared" si="3"/>
        <v/>
      </c>
    </row>
    <row r="31" spans="1:19" s="178" customFormat="1" ht="21" customHeight="1">
      <c r="A31" s="119"/>
      <c r="B31" s="514" t="s">
        <v>127</v>
      </c>
      <c r="C31" s="515"/>
      <c r="D31" s="516"/>
      <c r="E31" s="336"/>
      <c r="F31" s="121"/>
      <c r="I31" s="121"/>
      <c r="J31" s="136" t="str">
        <f t="shared" si="1"/>
        <v/>
      </c>
      <c r="K31" s="137">
        <f t="shared" si="4"/>
        <v>1</v>
      </c>
      <c r="O31" s="8">
        <f>LARGE($R$24:$R$33,8)</f>
        <v>1.0000000033000001</v>
      </c>
      <c r="P31" s="375">
        <f t="shared" si="2"/>
        <v>1</v>
      </c>
      <c r="Q31" s="8">
        <f>1.0000000033</f>
        <v>1.0000000033000001</v>
      </c>
      <c r="R31" s="8">
        <f t="shared" si="5"/>
        <v>1.0000000033000001</v>
      </c>
      <c r="S31" s="374" t="str">
        <f t="shared" si="3"/>
        <v/>
      </c>
    </row>
    <row r="32" spans="1:19" s="178" customFormat="1" ht="21" customHeight="1">
      <c r="A32" s="119"/>
      <c r="B32" s="517"/>
      <c r="C32" s="518"/>
      <c r="D32" s="519"/>
      <c r="E32" s="336"/>
      <c r="F32" s="121"/>
      <c r="I32" s="121"/>
      <c r="J32" s="136" t="str">
        <f t="shared" si="1"/>
        <v/>
      </c>
      <c r="K32" s="137">
        <f t="shared" si="4"/>
        <v>1</v>
      </c>
      <c r="O32" s="8">
        <f>LARGE($R$24:$R$33,9)</f>
        <v>1.0000000022</v>
      </c>
      <c r="P32" s="375">
        <f t="shared" si="2"/>
        <v>1</v>
      </c>
      <c r="Q32" s="8">
        <f>1.0000000022</f>
        <v>1.0000000022</v>
      </c>
      <c r="R32" s="8">
        <f t="shared" si="5"/>
        <v>1.0000000022</v>
      </c>
      <c r="S32" s="374" t="str">
        <f t="shared" si="3"/>
        <v/>
      </c>
    </row>
    <row r="33" spans="1:16384" s="178" customFormat="1" ht="21" customHeight="1">
      <c r="A33" s="119"/>
      <c r="B33" s="520">
        <f>E29</f>
        <v>0.99999999999999989</v>
      </c>
      <c r="C33" s="521"/>
      <c r="D33" s="522"/>
      <c r="E33" s="167"/>
      <c r="F33" s="121"/>
      <c r="I33" s="121"/>
      <c r="J33" s="384" t="str">
        <f t="shared" si="1"/>
        <v/>
      </c>
      <c r="K33" s="385">
        <f t="shared" si="4"/>
        <v>1</v>
      </c>
      <c r="O33" s="8">
        <f>LARGE($R$24:$R$33,10)</f>
        <v>1.0000000011000001</v>
      </c>
      <c r="P33" s="375">
        <f t="shared" si="2"/>
        <v>1</v>
      </c>
      <c r="Q33" s="8">
        <f>1.0000000011</f>
        <v>1.0000000011000001</v>
      </c>
      <c r="R33" s="8">
        <f t="shared" si="5"/>
        <v>1.0000000011000001</v>
      </c>
      <c r="S33" s="374" t="str">
        <f t="shared" si="3"/>
        <v/>
      </c>
    </row>
    <row r="34" spans="1:16384" s="178" customFormat="1" ht="23">
      <c r="A34" s="119"/>
      <c r="B34" s="523"/>
      <c r="C34" s="526"/>
      <c r="D34" s="527"/>
      <c r="E34" s="157"/>
      <c r="F34" s="121"/>
      <c r="I34" s="121"/>
      <c r="J34" s="121"/>
      <c r="K34" s="121"/>
      <c r="L34" s="121"/>
      <c r="M34" s="121"/>
      <c r="N34" s="120"/>
    </row>
    <row r="35" spans="1:16384" s="178" customFormat="1" ht="20.25" hidden="1" customHeight="1">
      <c r="A35" s="119"/>
      <c r="B35" s="121"/>
      <c r="C35" s="160"/>
      <c r="D35" s="160"/>
      <c r="E35" s="160"/>
      <c r="F35" s="121"/>
      <c r="I35" s="161"/>
      <c r="J35" s="161"/>
      <c r="K35" s="161"/>
      <c r="L35" s="161"/>
      <c r="M35" s="161"/>
      <c r="N35" s="162"/>
      <c r="O35" s="198"/>
      <c r="P35" s="198"/>
      <c r="Q35" s="198"/>
      <c r="R35" s="198"/>
      <c r="S35" s="198"/>
      <c r="T35" s="198"/>
      <c r="U35" s="198"/>
      <c r="V35" s="198"/>
      <c r="W35" s="198"/>
      <c r="X35" s="198"/>
      <c r="Y35" s="198"/>
      <c r="Z35" s="198"/>
      <c r="AA35" s="198"/>
      <c r="AB35" s="198"/>
      <c r="AC35" s="198"/>
      <c r="AD35" s="198"/>
      <c r="AE35" s="198"/>
    </row>
    <row r="36" spans="1:16384" s="200" customFormat="1" hidden="1">
      <c r="A36" s="341"/>
      <c r="B36" s="121"/>
      <c r="C36" s="121"/>
      <c r="D36" s="121"/>
      <c r="E36" s="121"/>
      <c r="F36" s="121"/>
      <c r="I36" s="199"/>
      <c r="J36" s="199"/>
      <c r="K36" s="199"/>
      <c r="L36" s="199"/>
      <c r="M36" s="199"/>
      <c r="N36" s="342"/>
      <c r="P36" s="161"/>
      <c r="Q36" s="161"/>
      <c r="R36" s="199"/>
      <c r="S36" s="199"/>
    </row>
    <row r="37" spans="1:16384" s="200" customFormat="1" hidden="1">
      <c r="A37" s="341"/>
      <c r="B37" s="121"/>
      <c r="C37" s="178"/>
      <c r="D37" s="178"/>
      <c r="E37" s="178"/>
      <c r="F37" s="178"/>
      <c r="M37" s="199"/>
      <c r="N37" s="343"/>
      <c r="O37" s="344"/>
      <c r="P37" s="151"/>
      <c r="Q37" s="166" t="e">
        <f>IF(AI146=AH147,"","ERRO!")</f>
        <v>#VALUE!</v>
      </c>
      <c r="R37" s="199"/>
      <c r="S37" s="199"/>
    </row>
    <row r="38" spans="1:16384" s="200" customFormat="1" hidden="1">
      <c r="A38" s="342"/>
      <c r="B38" s="178"/>
      <c r="C38" s="342"/>
      <c r="D38" s="342"/>
      <c r="E38" s="342"/>
      <c r="F38" s="178"/>
      <c r="N38" s="343"/>
      <c r="O38" s="344"/>
      <c r="P38" s="121"/>
      <c r="Q38" s="121" t="str">
        <f>IF(E29=B33,"","ERRO!")</f>
        <v/>
      </c>
      <c r="R38" s="199"/>
      <c r="S38" s="199"/>
    </row>
    <row r="39" spans="1:16384" ht="13.5" hidden="1" customHeight="1">
      <c r="A39" s="341"/>
      <c r="B39" s="341"/>
      <c r="C39" s="200"/>
      <c r="D39" s="200"/>
      <c r="E39" s="200"/>
      <c r="F39" s="341"/>
      <c r="I39" s="341"/>
      <c r="J39" s="341"/>
      <c r="K39" s="341"/>
      <c r="L39" s="341"/>
      <c r="M39" s="341"/>
      <c r="N39" s="342"/>
      <c r="O39" s="341"/>
      <c r="P39" s="124" t="s">
        <v>126</v>
      </c>
      <c r="Q39" s="381" t="s">
        <v>110</v>
      </c>
      <c r="T39" s="119"/>
      <c r="U39" s="119"/>
      <c r="V39" s="119"/>
      <c r="W39" s="119"/>
      <c r="X39" s="119"/>
      <c r="Y39" s="119"/>
      <c r="Z39" s="119"/>
      <c r="AA39" s="119"/>
      <c r="AB39" s="119"/>
      <c r="AC39" s="119"/>
      <c r="AD39" s="119"/>
      <c r="AE39" s="119"/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  <c r="AT39" s="119"/>
      <c r="AU39" s="119"/>
      <c r="AV39" s="119"/>
      <c r="AW39" s="119"/>
      <c r="AX39" s="119"/>
      <c r="AY39" s="119"/>
      <c r="AZ39" s="119"/>
      <c r="BA39" s="119"/>
      <c r="BB39" s="119"/>
      <c r="BC39" s="119"/>
      <c r="BD39" s="119"/>
      <c r="BE39" s="119"/>
      <c r="BF39" s="119"/>
      <c r="BG39" s="119"/>
      <c r="BH39" s="119"/>
      <c r="BI39" s="119"/>
      <c r="BJ39" s="119"/>
      <c r="BK39" s="119"/>
      <c r="BL39" s="119"/>
      <c r="BM39" s="119"/>
      <c r="BN39" s="119"/>
      <c r="BO39" s="119"/>
      <c r="BP39" s="119"/>
      <c r="BQ39" s="119"/>
      <c r="BR39" s="119"/>
      <c r="BS39" s="119"/>
      <c r="BT39" s="119"/>
      <c r="BU39" s="119"/>
      <c r="BV39" s="119"/>
      <c r="BW39" s="119"/>
      <c r="BX39" s="119"/>
      <c r="BY39" s="119"/>
      <c r="BZ39" s="119"/>
      <c r="CA39" s="119"/>
      <c r="CB39" s="119"/>
      <c r="CC39" s="119"/>
      <c r="CD39" s="119"/>
      <c r="CE39" s="119"/>
      <c r="CF39" s="119"/>
      <c r="CG39" s="119"/>
      <c r="CH39" s="119"/>
      <c r="CI39" s="119"/>
      <c r="CJ39" s="119"/>
      <c r="CK39" s="119"/>
      <c r="CL39" s="119"/>
      <c r="CM39" s="119"/>
      <c r="CN39" s="119"/>
      <c r="CO39" s="119"/>
      <c r="CP39" s="119"/>
      <c r="CQ39" s="119"/>
      <c r="CR39" s="119"/>
      <c r="CS39" s="119"/>
      <c r="CT39" s="119"/>
      <c r="CU39" s="119"/>
      <c r="CV39" s="119"/>
      <c r="CW39" s="119"/>
      <c r="CX39" s="119"/>
      <c r="CY39" s="119"/>
      <c r="CZ39" s="119"/>
      <c r="DA39" s="119"/>
      <c r="DB39" s="119"/>
      <c r="DC39" s="119"/>
      <c r="DD39" s="119"/>
      <c r="DE39" s="119"/>
      <c r="DF39" s="119"/>
      <c r="DG39" s="119"/>
      <c r="DH39" s="119"/>
      <c r="DI39" s="119"/>
      <c r="DJ39" s="119"/>
      <c r="DK39" s="119"/>
      <c r="DL39" s="119"/>
      <c r="DM39" s="119"/>
      <c r="DN39" s="119"/>
      <c r="DO39" s="119"/>
      <c r="DP39" s="119"/>
      <c r="DQ39" s="119"/>
      <c r="DR39" s="119"/>
      <c r="DS39" s="119"/>
      <c r="DT39" s="119"/>
      <c r="DU39" s="119"/>
      <c r="DV39" s="119"/>
      <c r="DW39" s="119"/>
      <c r="DX39" s="119"/>
      <c r="DY39" s="119"/>
      <c r="DZ39" s="119"/>
      <c r="EA39" s="119"/>
      <c r="EB39" s="119"/>
      <c r="EC39" s="119"/>
      <c r="ED39" s="119"/>
      <c r="EE39" s="119"/>
      <c r="EF39" s="119"/>
      <c r="EG39" s="119"/>
      <c r="EH39" s="119"/>
      <c r="EI39" s="119"/>
      <c r="EJ39" s="119"/>
      <c r="EK39" s="119"/>
      <c r="EL39" s="119"/>
      <c r="EM39" s="119"/>
      <c r="EN39" s="119"/>
      <c r="EO39" s="119"/>
      <c r="EP39" s="119"/>
      <c r="EQ39" s="119"/>
      <c r="ER39" s="119"/>
      <c r="ES39" s="119"/>
      <c r="ET39" s="119"/>
      <c r="EU39" s="119"/>
      <c r="EV39" s="119"/>
      <c r="EW39" s="119"/>
      <c r="EX39" s="119"/>
      <c r="EY39" s="119"/>
      <c r="EZ39" s="119"/>
      <c r="FA39" s="119"/>
      <c r="FB39" s="119"/>
      <c r="FC39" s="119"/>
      <c r="FD39" s="119"/>
      <c r="FE39" s="119"/>
      <c r="FF39" s="119"/>
      <c r="FG39" s="119"/>
      <c r="FH39" s="119"/>
      <c r="FI39" s="119"/>
      <c r="FJ39" s="119"/>
      <c r="FK39" s="119"/>
      <c r="FL39" s="119"/>
      <c r="FM39" s="119"/>
      <c r="FN39" s="119"/>
      <c r="FO39" s="119"/>
      <c r="FP39" s="119"/>
      <c r="FQ39" s="119"/>
      <c r="FR39" s="119"/>
      <c r="FS39" s="119"/>
      <c r="FT39" s="119"/>
      <c r="FU39" s="119"/>
      <c r="FV39" s="119"/>
      <c r="FW39" s="119"/>
      <c r="FX39" s="119"/>
      <c r="FY39" s="119"/>
      <c r="FZ39" s="119"/>
      <c r="GA39" s="119"/>
      <c r="GB39" s="119"/>
      <c r="GC39" s="119"/>
      <c r="GD39" s="119"/>
      <c r="GE39" s="119"/>
      <c r="GF39" s="119"/>
      <c r="GG39" s="119"/>
      <c r="GH39" s="119"/>
      <c r="GI39" s="119"/>
      <c r="GJ39" s="119"/>
      <c r="GK39" s="119"/>
      <c r="GL39" s="119"/>
      <c r="GM39" s="119"/>
      <c r="GN39" s="119"/>
      <c r="GO39" s="119"/>
      <c r="GP39" s="119"/>
      <c r="GQ39" s="119"/>
      <c r="GR39" s="119"/>
      <c r="GS39" s="119"/>
      <c r="GT39" s="119"/>
      <c r="GU39" s="119"/>
      <c r="GV39" s="119"/>
      <c r="GW39" s="119"/>
      <c r="GX39" s="119"/>
      <c r="GY39" s="119"/>
      <c r="GZ39" s="119"/>
      <c r="HA39" s="119"/>
      <c r="HB39" s="119"/>
      <c r="HC39" s="119"/>
      <c r="HD39" s="119"/>
      <c r="HE39" s="119"/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  <c r="HW39" s="119"/>
      <c r="HX39" s="119"/>
      <c r="HY39" s="119"/>
      <c r="HZ39" s="119"/>
      <c r="IA39" s="119"/>
      <c r="IB39" s="119"/>
      <c r="IC39" s="119"/>
      <c r="ID39" s="119"/>
      <c r="IE39" s="119"/>
      <c r="IF39" s="119"/>
      <c r="IG39" s="119"/>
      <c r="IH39" s="119"/>
      <c r="II39" s="119"/>
      <c r="IJ39" s="119"/>
      <c r="IK39" s="119"/>
      <c r="IL39" s="119"/>
      <c r="IM39" s="119"/>
      <c r="IN39" s="119"/>
      <c r="IO39" s="119"/>
      <c r="IP39" s="119"/>
      <c r="IQ39" s="119"/>
      <c r="IR39" s="119"/>
      <c r="IS39" s="119"/>
      <c r="IT39" s="119"/>
      <c r="IU39" s="119"/>
      <c r="IV39" s="119"/>
      <c r="IW39" s="119"/>
      <c r="IX39" s="119"/>
      <c r="IY39" s="119"/>
      <c r="IZ39" s="119"/>
      <c r="JA39" s="119"/>
      <c r="JB39" s="119"/>
      <c r="JC39" s="119"/>
      <c r="JD39" s="119"/>
      <c r="JE39" s="119"/>
      <c r="JF39" s="119"/>
      <c r="JG39" s="119"/>
      <c r="JH39" s="119"/>
      <c r="JI39" s="119"/>
      <c r="JJ39" s="119"/>
      <c r="JK39" s="119"/>
      <c r="JL39" s="119"/>
      <c r="JM39" s="119"/>
      <c r="JN39" s="119"/>
      <c r="JO39" s="119"/>
      <c r="JP39" s="119"/>
      <c r="JQ39" s="119"/>
      <c r="JR39" s="119"/>
      <c r="JS39" s="119"/>
      <c r="JT39" s="119"/>
      <c r="JU39" s="119"/>
      <c r="JV39" s="119"/>
      <c r="JW39" s="119"/>
      <c r="JX39" s="119"/>
      <c r="JY39" s="119"/>
      <c r="JZ39" s="119"/>
      <c r="KA39" s="119"/>
      <c r="KB39" s="119"/>
      <c r="KC39" s="119"/>
      <c r="KD39" s="119"/>
      <c r="KE39" s="119"/>
      <c r="KF39" s="119"/>
      <c r="KG39" s="119"/>
      <c r="KH39" s="119"/>
      <c r="KI39" s="119"/>
      <c r="KJ39" s="119"/>
      <c r="KK39" s="119"/>
      <c r="KL39" s="119"/>
      <c r="KM39" s="119"/>
      <c r="KN39" s="119"/>
      <c r="KO39" s="119"/>
      <c r="KP39" s="119"/>
      <c r="KQ39" s="119"/>
      <c r="KR39" s="119"/>
      <c r="KS39" s="119"/>
      <c r="KT39" s="119"/>
      <c r="KU39" s="119"/>
      <c r="KV39" s="119"/>
      <c r="KW39" s="119"/>
      <c r="KX39" s="119"/>
      <c r="KY39" s="119"/>
      <c r="KZ39" s="119"/>
      <c r="LA39" s="119"/>
      <c r="LB39" s="119"/>
      <c r="LC39" s="119"/>
      <c r="LD39" s="119"/>
      <c r="LE39" s="119"/>
      <c r="LF39" s="119"/>
      <c r="LG39" s="119"/>
      <c r="LH39" s="119"/>
      <c r="LI39" s="119"/>
      <c r="LJ39" s="119"/>
      <c r="LK39" s="119"/>
      <c r="LL39" s="119"/>
      <c r="LM39" s="119"/>
      <c r="LN39" s="119"/>
      <c r="LO39" s="119"/>
      <c r="LP39" s="119"/>
      <c r="LQ39" s="119"/>
      <c r="LR39" s="119"/>
      <c r="LS39" s="119"/>
      <c r="LT39" s="119"/>
      <c r="LU39" s="119"/>
      <c r="LV39" s="119"/>
      <c r="LW39" s="119"/>
      <c r="LX39" s="119"/>
      <c r="LY39" s="119"/>
      <c r="LZ39" s="119"/>
      <c r="MA39" s="119"/>
      <c r="MB39" s="119"/>
      <c r="MC39" s="119"/>
      <c r="MD39" s="119"/>
      <c r="ME39" s="119"/>
      <c r="MF39" s="119"/>
      <c r="MG39" s="119"/>
      <c r="MH39" s="119"/>
      <c r="MI39" s="119"/>
      <c r="MJ39" s="119"/>
      <c r="MK39" s="119"/>
      <c r="ML39" s="119"/>
      <c r="MM39" s="119"/>
      <c r="MN39" s="119"/>
      <c r="MO39" s="119"/>
      <c r="MP39" s="119"/>
      <c r="MQ39" s="119"/>
      <c r="MR39" s="119"/>
      <c r="MS39" s="119"/>
      <c r="MT39" s="119"/>
      <c r="MU39" s="119"/>
      <c r="MV39" s="119"/>
      <c r="MW39" s="119"/>
      <c r="MX39" s="119"/>
      <c r="MY39" s="119"/>
      <c r="MZ39" s="119"/>
      <c r="NA39" s="119"/>
      <c r="NB39" s="119"/>
      <c r="NC39" s="119"/>
      <c r="ND39" s="119"/>
      <c r="NE39" s="119"/>
      <c r="NF39" s="119"/>
      <c r="NG39" s="119"/>
      <c r="NH39" s="119"/>
      <c r="NI39" s="119"/>
      <c r="NJ39" s="119"/>
      <c r="NK39" s="119"/>
      <c r="NL39" s="119"/>
      <c r="NM39" s="119"/>
      <c r="NN39" s="119"/>
      <c r="NO39" s="119"/>
      <c r="NP39" s="119"/>
      <c r="NQ39" s="119"/>
      <c r="NR39" s="119"/>
      <c r="NS39" s="119"/>
      <c r="NT39" s="119"/>
      <c r="NU39" s="119"/>
      <c r="NV39" s="119"/>
      <c r="NW39" s="119"/>
      <c r="NX39" s="119"/>
      <c r="NY39" s="119"/>
      <c r="NZ39" s="119"/>
      <c r="OA39" s="119"/>
      <c r="OB39" s="119"/>
      <c r="OC39" s="119"/>
      <c r="OD39" s="119"/>
      <c r="OE39" s="119"/>
      <c r="OF39" s="119"/>
      <c r="OG39" s="119"/>
      <c r="OH39" s="119"/>
      <c r="OI39" s="119"/>
      <c r="OJ39" s="119"/>
      <c r="OK39" s="119"/>
      <c r="OL39" s="119"/>
      <c r="OM39" s="119"/>
      <c r="ON39" s="119"/>
      <c r="OO39" s="119"/>
      <c r="OP39" s="119"/>
      <c r="OQ39" s="119"/>
      <c r="OR39" s="119"/>
      <c r="OS39" s="119"/>
      <c r="OT39" s="119"/>
      <c r="OU39" s="119"/>
      <c r="OV39" s="119"/>
      <c r="OW39" s="119"/>
      <c r="OX39" s="119"/>
      <c r="OY39" s="119"/>
      <c r="OZ39" s="119"/>
      <c r="PA39" s="119"/>
      <c r="PB39" s="119"/>
      <c r="PC39" s="119"/>
      <c r="PD39" s="119"/>
      <c r="PE39" s="119"/>
      <c r="PF39" s="119"/>
      <c r="PG39" s="119"/>
      <c r="PH39" s="119"/>
      <c r="PI39" s="119"/>
      <c r="PJ39" s="119"/>
      <c r="PK39" s="119"/>
      <c r="PL39" s="119"/>
      <c r="PM39" s="119"/>
      <c r="PN39" s="119"/>
      <c r="PO39" s="119"/>
      <c r="PP39" s="119"/>
      <c r="PQ39" s="119"/>
      <c r="PR39" s="119"/>
      <c r="PS39" s="119"/>
      <c r="PT39" s="119"/>
      <c r="PU39" s="119"/>
      <c r="PV39" s="119"/>
      <c r="PW39" s="119"/>
      <c r="PX39" s="119"/>
      <c r="PY39" s="119"/>
      <c r="PZ39" s="119"/>
      <c r="QA39" s="119"/>
      <c r="QB39" s="119"/>
      <c r="QC39" s="119"/>
      <c r="QD39" s="119"/>
      <c r="QE39" s="119"/>
      <c r="QF39" s="119"/>
      <c r="QG39" s="119"/>
      <c r="QH39" s="119"/>
      <c r="QI39" s="119"/>
      <c r="QJ39" s="119"/>
      <c r="QK39" s="119"/>
      <c r="QL39" s="119"/>
      <c r="QM39" s="119"/>
      <c r="QN39" s="119"/>
      <c r="QO39" s="119"/>
      <c r="QP39" s="119"/>
      <c r="QQ39" s="119"/>
      <c r="QR39" s="119"/>
      <c r="QS39" s="119"/>
      <c r="QT39" s="119"/>
      <c r="QU39" s="119"/>
      <c r="QV39" s="119"/>
      <c r="QW39" s="119"/>
      <c r="QX39" s="119"/>
      <c r="QY39" s="119"/>
      <c r="QZ39" s="119"/>
      <c r="RA39" s="119"/>
      <c r="RB39" s="119"/>
      <c r="RC39" s="119"/>
      <c r="RD39" s="119"/>
      <c r="RE39" s="119"/>
      <c r="RF39" s="119"/>
      <c r="RG39" s="119"/>
      <c r="RH39" s="119"/>
      <c r="RI39" s="119"/>
      <c r="RJ39" s="119"/>
      <c r="RK39" s="119"/>
      <c r="RL39" s="119"/>
      <c r="RM39" s="119"/>
      <c r="RN39" s="119"/>
      <c r="RO39" s="119"/>
      <c r="RP39" s="119"/>
      <c r="RQ39" s="119"/>
      <c r="RR39" s="119"/>
      <c r="RS39" s="119"/>
      <c r="RT39" s="119"/>
      <c r="RU39" s="119"/>
      <c r="RV39" s="119"/>
      <c r="RW39" s="119"/>
      <c r="RX39" s="119"/>
      <c r="RY39" s="119"/>
      <c r="RZ39" s="119"/>
      <c r="SA39" s="119"/>
      <c r="SB39" s="119"/>
      <c r="SC39" s="119"/>
      <c r="SD39" s="119"/>
      <c r="SE39" s="119"/>
      <c r="SF39" s="119"/>
      <c r="SG39" s="119"/>
      <c r="SH39" s="119"/>
      <c r="SI39" s="119"/>
      <c r="SJ39" s="119"/>
      <c r="SK39" s="119"/>
      <c r="SL39" s="119"/>
      <c r="SM39" s="119"/>
      <c r="SN39" s="119"/>
      <c r="SO39" s="119"/>
      <c r="SP39" s="119"/>
      <c r="SQ39" s="119"/>
      <c r="SR39" s="119"/>
      <c r="SS39" s="119"/>
      <c r="ST39" s="119"/>
      <c r="SU39" s="119"/>
      <c r="SV39" s="119"/>
      <c r="SW39" s="119"/>
      <c r="SX39" s="119"/>
      <c r="SY39" s="119"/>
      <c r="SZ39" s="119"/>
      <c r="TA39" s="119"/>
      <c r="TB39" s="119"/>
      <c r="TC39" s="119"/>
      <c r="TD39" s="119"/>
      <c r="TE39" s="119"/>
      <c r="TF39" s="119"/>
      <c r="TG39" s="119"/>
      <c r="TH39" s="119"/>
      <c r="TI39" s="119"/>
      <c r="TJ39" s="119"/>
      <c r="TK39" s="119"/>
      <c r="TL39" s="119"/>
      <c r="TM39" s="119"/>
      <c r="TN39" s="119"/>
      <c r="TO39" s="119"/>
      <c r="TP39" s="119"/>
      <c r="TQ39" s="119"/>
      <c r="TR39" s="119"/>
      <c r="TS39" s="119"/>
      <c r="TT39" s="119"/>
      <c r="TU39" s="119"/>
      <c r="TV39" s="119"/>
      <c r="TW39" s="119"/>
      <c r="TX39" s="119"/>
      <c r="TY39" s="119"/>
      <c r="TZ39" s="119"/>
      <c r="UA39" s="119"/>
      <c r="UB39" s="119"/>
      <c r="UC39" s="119"/>
      <c r="UD39" s="119"/>
      <c r="UE39" s="119"/>
      <c r="UF39" s="119"/>
      <c r="UG39" s="119"/>
      <c r="UH39" s="119"/>
      <c r="UI39" s="119"/>
      <c r="UJ39" s="119"/>
      <c r="UK39" s="119"/>
      <c r="UL39" s="119"/>
      <c r="UM39" s="119"/>
      <c r="UN39" s="119"/>
      <c r="UO39" s="119"/>
      <c r="UP39" s="119"/>
      <c r="UQ39" s="119"/>
      <c r="UR39" s="119"/>
      <c r="US39" s="119"/>
      <c r="UT39" s="119"/>
      <c r="UU39" s="119"/>
      <c r="UV39" s="119"/>
      <c r="UW39" s="119"/>
      <c r="UX39" s="119"/>
      <c r="UY39" s="119"/>
      <c r="UZ39" s="119"/>
      <c r="VA39" s="119"/>
      <c r="VB39" s="119"/>
      <c r="VC39" s="119"/>
      <c r="VD39" s="119"/>
      <c r="VE39" s="119"/>
      <c r="VF39" s="119"/>
      <c r="VG39" s="119"/>
      <c r="VH39" s="119"/>
      <c r="VI39" s="119"/>
      <c r="VJ39" s="119"/>
      <c r="VK39" s="119"/>
      <c r="VL39" s="119"/>
      <c r="VM39" s="119"/>
      <c r="VN39" s="119"/>
      <c r="VO39" s="119"/>
      <c r="VP39" s="119"/>
      <c r="VQ39" s="119"/>
      <c r="VR39" s="119"/>
      <c r="VS39" s="119"/>
      <c r="VT39" s="119"/>
      <c r="VU39" s="119"/>
      <c r="VV39" s="119"/>
      <c r="VW39" s="119"/>
      <c r="VX39" s="119"/>
      <c r="VY39" s="119"/>
      <c r="VZ39" s="119"/>
      <c r="WA39" s="119"/>
      <c r="WB39" s="119"/>
      <c r="WC39" s="119"/>
      <c r="WD39" s="119"/>
      <c r="WE39" s="119"/>
      <c r="WF39" s="119"/>
      <c r="WG39" s="119"/>
      <c r="WH39" s="119"/>
      <c r="WI39" s="119"/>
      <c r="WJ39" s="119"/>
      <c r="WK39" s="119"/>
      <c r="WL39" s="119"/>
      <c r="WM39" s="119"/>
      <c r="WN39" s="119"/>
      <c r="WO39" s="119"/>
      <c r="WP39" s="119"/>
      <c r="WQ39" s="119"/>
      <c r="WR39" s="119"/>
      <c r="WS39" s="119"/>
      <c r="WT39" s="119"/>
      <c r="WU39" s="119"/>
      <c r="WV39" s="119"/>
      <c r="WW39" s="119"/>
      <c r="WX39" s="119"/>
      <c r="WY39" s="119"/>
      <c r="WZ39" s="119"/>
      <c r="XA39" s="119"/>
      <c r="XB39" s="119"/>
      <c r="XC39" s="119"/>
      <c r="XD39" s="119"/>
      <c r="XE39" s="119"/>
      <c r="XF39" s="119"/>
      <c r="XG39" s="119"/>
      <c r="XH39" s="119"/>
      <c r="XI39" s="119"/>
      <c r="XJ39" s="119"/>
      <c r="XK39" s="119"/>
      <c r="XL39" s="119"/>
      <c r="XM39" s="119"/>
      <c r="XN39" s="119"/>
      <c r="XO39" s="119"/>
      <c r="XP39" s="119"/>
      <c r="XQ39" s="119"/>
      <c r="XR39" s="119"/>
      <c r="XS39" s="119"/>
      <c r="XT39" s="119"/>
      <c r="XU39" s="119"/>
      <c r="XV39" s="119"/>
      <c r="XW39" s="119"/>
      <c r="XX39" s="119"/>
      <c r="XY39" s="119"/>
      <c r="XZ39" s="119"/>
      <c r="YA39" s="119"/>
      <c r="YB39" s="119"/>
      <c r="YC39" s="119"/>
      <c r="YD39" s="119"/>
      <c r="YE39" s="119"/>
      <c r="YF39" s="119"/>
      <c r="YG39" s="119"/>
      <c r="YH39" s="119"/>
      <c r="YI39" s="119"/>
      <c r="YJ39" s="119"/>
      <c r="YK39" s="119"/>
      <c r="YL39" s="119"/>
      <c r="YM39" s="119"/>
      <c r="YN39" s="119"/>
      <c r="YO39" s="119"/>
      <c r="YP39" s="119"/>
      <c r="YQ39" s="119"/>
      <c r="YR39" s="119"/>
      <c r="YS39" s="119"/>
      <c r="YT39" s="119"/>
      <c r="YU39" s="119"/>
      <c r="YV39" s="119"/>
      <c r="YW39" s="119"/>
      <c r="YX39" s="119"/>
      <c r="YY39" s="119"/>
      <c r="YZ39" s="119"/>
      <c r="ZA39" s="119"/>
      <c r="ZB39" s="119"/>
      <c r="ZC39" s="119"/>
      <c r="ZD39" s="119"/>
      <c r="ZE39" s="119"/>
      <c r="ZF39" s="119"/>
      <c r="ZG39" s="119"/>
      <c r="ZH39" s="119"/>
      <c r="ZI39" s="119"/>
      <c r="ZJ39" s="119"/>
      <c r="ZK39" s="119"/>
      <c r="ZL39" s="119"/>
      <c r="ZM39" s="119"/>
      <c r="ZN39" s="119"/>
      <c r="ZO39" s="119"/>
      <c r="ZP39" s="119"/>
      <c r="ZQ39" s="119"/>
      <c r="ZR39" s="119"/>
      <c r="ZS39" s="119"/>
      <c r="ZT39" s="119"/>
      <c r="ZU39" s="119"/>
      <c r="ZV39" s="119"/>
      <c r="ZW39" s="119"/>
      <c r="ZX39" s="119"/>
      <c r="ZY39" s="119"/>
      <c r="ZZ39" s="119"/>
      <c r="AAA39" s="119"/>
      <c r="AAB39" s="119"/>
      <c r="AAC39" s="119"/>
      <c r="AAD39" s="119"/>
      <c r="AAE39" s="119"/>
      <c r="AAF39" s="119"/>
      <c r="AAG39" s="119"/>
      <c r="AAH39" s="119"/>
      <c r="AAI39" s="119"/>
      <c r="AAJ39" s="119"/>
      <c r="AAK39" s="119"/>
      <c r="AAL39" s="119"/>
      <c r="AAM39" s="119"/>
      <c r="AAN39" s="119"/>
      <c r="AAO39" s="119"/>
      <c r="AAP39" s="119"/>
      <c r="AAQ39" s="119"/>
      <c r="AAR39" s="119"/>
      <c r="AAS39" s="119"/>
      <c r="AAT39" s="119"/>
      <c r="AAU39" s="119"/>
      <c r="AAV39" s="119"/>
      <c r="AAW39" s="119"/>
      <c r="AAX39" s="119"/>
      <c r="AAY39" s="119"/>
      <c r="AAZ39" s="119"/>
      <c r="ABA39" s="119"/>
      <c r="ABB39" s="119"/>
      <c r="ABC39" s="119"/>
      <c r="ABD39" s="119"/>
      <c r="ABE39" s="119"/>
      <c r="ABF39" s="119"/>
      <c r="ABG39" s="119"/>
      <c r="ABH39" s="119"/>
      <c r="ABI39" s="119"/>
      <c r="ABJ39" s="119"/>
      <c r="ABK39" s="119"/>
      <c r="ABL39" s="119"/>
      <c r="ABM39" s="119"/>
      <c r="ABN39" s="119"/>
      <c r="ABO39" s="119"/>
      <c r="ABP39" s="119"/>
      <c r="ABQ39" s="119"/>
      <c r="ABR39" s="119"/>
      <c r="ABS39" s="119"/>
      <c r="ABT39" s="119"/>
      <c r="ABU39" s="119"/>
      <c r="ABV39" s="119"/>
      <c r="ABW39" s="119"/>
      <c r="ABX39" s="119"/>
      <c r="ABY39" s="119"/>
      <c r="ABZ39" s="119"/>
      <c r="ACA39" s="119"/>
      <c r="ACB39" s="119"/>
      <c r="ACC39" s="119"/>
      <c r="ACD39" s="119"/>
      <c r="ACE39" s="119"/>
      <c r="ACF39" s="119"/>
      <c r="ACG39" s="119"/>
      <c r="ACH39" s="119"/>
      <c r="ACI39" s="119"/>
      <c r="ACJ39" s="119"/>
      <c r="ACK39" s="119"/>
      <c r="ACL39" s="119"/>
      <c r="ACM39" s="119"/>
      <c r="ACN39" s="119"/>
      <c r="ACO39" s="119"/>
      <c r="ACP39" s="119"/>
      <c r="ACQ39" s="119"/>
      <c r="ACR39" s="119"/>
      <c r="ACS39" s="119"/>
      <c r="ACT39" s="119"/>
      <c r="ACU39" s="119"/>
      <c r="ACV39" s="119"/>
      <c r="ACW39" s="119"/>
      <c r="ACX39" s="119"/>
      <c r="ACY39" s="119"/>
      <c r="ACZ39" s="119"/>
      <c r="ADA39" s="119"/>
      <c r="ADB39" s="119"/>
      <c r="ADC39" s="119"/>
      <c r="ADD39" s="119"/>
      <c r="ADE39" s="119"/>
      <c r="ADF39" s="119"/>
      <c r="ADG39" s="119"/>
      <c r="ADH39" s="119"/>
      <c r="ADI39" s="119"/>
      <c r="ADJ39" s="119"/>
      <c r="ADK39" s="119"/>
      <c r="ADL39" s="119"/>
      <c r="ADM39" s="119"/>
      <c r="ADN39" s="119"/>
      <c r="ADO39" s="119"/>
      <c r="ADP39" s="119"/>
      <c r="ADQ39" s="119"/>
      <c r="ADR39" s="119"/>
      <c r="ADS39" s="119"/>
      <c r="ADT39" s="119"/>
      <c r="ADU39" s="119"/>
      <c r="ADV39" s="119"/>
      <c r="ADW39" s="119"/>
      <c r="ADX39" s="119"/>
      <c r="ADY39" s="119"/>
      <c r="ADZ39" s="119"/>
      <c r="AEA39" s="119"/>
      <c r="AEB39" s="119"/>
      <c r="AEC39" s="119"/>
      <c r="AED39" s="119"/>
      <c r="AEE39" s="119"/>
      <c r="AEF39" s="119"/>
      <c r="AEG39" s="119"/>
      <c r="AEH39" s="119"/>
      <c r="AEI39" s="119"/>
      <c r="AEJ39" s="119"/>
      <c r="AEK39" s="119"/>
      <c r="AEL39" s="119"/>
      <c r="AEM39" s="119"/>
      <c r="AEN39" s="119"/>
      <c r="AEO39" s="119"/>
      <c r="AEP39" s="119"/>
      <c r="AEQ39" s="119"/>
      <c r="AER39" s="119"/>
      <c r="AES39" s="119"/>
      <c r="AET39" s="119"/>
      <c r="AEU39" s="119"/>
      <c r="AEV39" s="119"/>
      <c r="AEW39" s="119"/>
      <c r="AEX39" s="119"/>
      <c r="AEY39" s="119"/>
      <c r="AEZ39" s="119"/>
      <c r="AFA39" s="119"/>
      <c r="AFB39" s="119"/>
      <c r="AFC39" s="119"/>
      <c r="AFD39" s="119"/>
      <c r="AFE39" s="119"/>
      <c r="AFF39" s="119"/>
      <c r="AFG39" s="119"/>
      <c r="AFH39" s="119"/>
      <c r="AFI39" s="119"/>
      <c r="AFJ39" s="119"/>
      <c r="AFK39" s="119"/>
      <c r="AFL39" s="119"/>
      <c r="AFM39" s="119"/>
      <c r="AFN39" s="119"/>
      <c r="AFO39" s="119"/>
      <c r="AFP39" s="119"/>
      <c r="AFQ39" s="119"/>
      <c r="AFR39" s="119"/>
      <c r="AFS39" s="119"/>
      <c r="AFT39" s="119"/>
      <c r="AFU39" s="119"/>
      <c r="AFV39" s="119"/>
      <c r="AFW39" s="119"/>
      <c r="AFX39" s="119"/>
      <c r="AFY39" s="119"/>
      <c r="AFZ39" s="119"/>
      <c r="AGA39" s="119"/>
      <c r="AGB39" s="119"/>
      <c r="AGC39" s="119"/>
      <c r="AGD39" s="119"/>
      <c r="AGE39" s="119"/>
      <c r="AGF39" s="119"/>
      <c r="AGG39" s="119"/>
      <c r="AGH39" s="119"/>
      <c r="AGI39" s="119"/>
      <c r="AGJ39" s="119"/>
      <c r="AGK39" s="119"/>
      <c r="AGL39" s="119"/>
      <c r="AGM39" s="119"/>
      <c r="AGN39" s="119"/>
      <c r="AGO39" s="119"/>
      <c r="AGP39" s="119"/>
      <c r="AGQ39" s="119"/>
      <c r="AGR39" s="119"/>
      <c r="AGS39" s="119"/>
      <c r="AGT39" s="119"/>
      <c r="AGU39" s="119"/>
      <c r="AGV39" s="119"/>
      <c r="AGW39" s="119"/>
      <c r="AGX39" s="119"/>
      <c r="AGY39" s="119"/>
      <c r="AGZ39" s="119"/>
      <c r="AHA39" s="119"/>
      <c r="AHB39" s="119"/>
      <c r="AHC39" s="119"/>
      <c r="AHD39" s="119"/>
      <c r="AHE39" s="119"/>
      <c r="AHF39" s="119"/>
      <c r="AHG39" s="119"/>
      <c r="AHH39" s="119"/>
      <c r="AHI39" s="119"/>
      <c r="AHJ39" s="119"/>
      <c r="AHK39" s="119"/>
      <c r="AHL39" s="119"/>
      <c r="AHM39" s="119"/>
      <c r="AHN39" s="119"/>
      <c r="AHO39" s="119"/>
      <c r="AHP39" s="119"/>
      <c r="AHQ39" s="119"/>
      <c r="AHR39" s="119"/>
      <c r="AHS39" s="119"/>
      <c r="AHT39" s="119"/>
      <c r="AHU39" s="119"/>
      <c r="AHV39" s="119"/>
      <c r="AHW39" s="119"/>
      <c r="AHX39" s="119"/>
      <c r="AHY39" s="119"/>
      <c r="AHZ39" s="119"/>
      <c r="AIA39" s="119"/>
      <c r="AIB39" s="119"/>
      <c r="AIC39" s="119"/>
      <c r="AID39" s="119"/>
      <c r="AIE39" s="119"/>
      <c r="AIF39" s="119"/>
      <c r="AIG39" s="119"/>
      <c r="AIH39" s="119"/>
      <c r="AII39" s="119"/>
      <c r="AIJ39" s="119"/>
      <c r="AIK39" s="119"/>
      <c r="AIL39" s="119"/>
      <c r="AIM39" s="119"/>
      <c r="AIN39" s="119"/>
      <c r="AIO39" s="119"/>
      <c r="AIP39" s="119"/>
      <c r="AIQ39" s="119"/>
      <c r="AIR39" s="119"/>
      <c r="AIS39" s="119"/>
      <c r="AIT39" s="119"/>
      <c r="AIU39" s="119"/>
      <c r="AIV39" s="119"/>
      <c r="AIW39" s="119"/>
      <c r="AIX39" s="119"/>
      <c r="AIY39" s="119"/>
      <c r="AIZ39" s="119"/>
      <c r="AJA39" s="119"/>
      <c r="AJB39" s="119"/>
      <c r="AJC39" s="119"/>
      <c r="AJD39" s="119"/>
      <c r="AJE39" s="119"/>
      <c r="AJF39" s="119"/>
      <c r="AJG39" s="119"/>
      <c r="AJH39" s="119"/>
      <c r="AJI39" s="119"/>
      <c r="AJJ39" s="119"/>
      <c r="AJK39" s="119"/>
      <c r="AJL39" s="119"/>
      <c r="AJM39" s="119"/>
      <c r="AJN39" s="119"/>
      <c r="AJO39" s="119"/>
      <c r="AJP39" s="119"/>
      <c r="AJQ39" s="119"/>
      <c r="AJR39" s="119"/>
      <c r="AJS39" s="119"/>
      <c r="AJT39" s="119"/>
      <c r="AJU39" s="119"/>
      <c r="AJV39" s="119"/>
      <c r="AJW39" s="119"/>
      <c r="AJX39" s="119"/>
      <c r="AJY39" s="119"/>
      <c r="AJZ39" s="119"/>
      <c r="AKA39" s="119"/>
      <c r="AKB39" s="119"/>
      <c r="AKC39" s="119"/>
      <c r="AKD39" s="119"/>
      <c r="AKE39" s="119"/>
      <c r="AKF39" s="119"/>
      <c r="AKG39" s="119"/>
      <c r="AKH39" s="119"/>
      <c r="AKI39" s="119"/>
      <c r="AKJ39" s="119"/>
      <c r="AKK39" s="119"/>
      <c r="AKL39" s="119"/>
      <c r="AKM39" s="119"/>
      <c r="AKN39" s="119"/>
      <c r="AKO39" s="119"/>
      <c r="AKP39" s="119"/>
      <c r="AKQ39" s="119"/>
      <c r="AKR39" s="119"/>
      <c r="AKS39" s="119"/>
      <c r="AKT39" s="119"/>
      <c r="AKU39" s="119"/>
      <c r="AKV39" s="119"/>
      <c r="AKW39" s="119"/>
      <c r="AKX39" s="119"/>
      <c r="AKY39" s="119"/>
      <c r="AKZ39" s="119"/>
      <c r="ALA39" s="119"/>
      <c r="ALB39" s="119"/>
      <c r="ALC39" s="119"/>
      <c r="ALD39" s="119"/>
      <c r="ALE39" s="119"/>
      <c r="ALF39" s="119"/>
      <c r="ALG39" s="119"/>
      <c r="ALH39" s="119"/>
      <c r="ALI39" s="119"/>
      <c r="ALJ39" s="119"/>
      <c r="ALK39" s="119"/>
      <c r="ALL39" s="119"/>
      <c r="ALM39" s="119"/>
      <c r="ALN39" s="119"/>
      <c r="ALO39" s="119"/>
      <c r="ALP39" s="119"/>
      <c r="ALQ39" s="119"/>
      <c r="ALR39" s="119"/>
      <c r="ALS39" s="119"/>
      <c r="ALT39" s="119"/>
      <c r="ALU39" s="119"/>
      <c r="ALV39" s="119"/>
      <c r="ALW39" s="119"/>
      <c r="ALX39" s="119"/>
      <c r="ALY39" s="119"/>
      <c r="ALZ39" s="119"/>
      <c r="AMA39" s="119"/>
      <c r="AMB39" s="119"/>
      <c r="AMC39" s="119"/>
      <c r="AMD39" s="119"/>
      <c r="AME39" s="119"/>
      <c r="AMF39" s="119"/>
      <c r="AMG39" s="119"/>
      <c r="AMH39" s="119"/>
      <c r="AMI39" s="119"/>
      <c r="AMJ39" s="119"/>
      <c r="AMK39" s="119"/>
      <c r="AML39" s="119"/>
      <c r="AMM39" s="119"/>
      <c r="AMN39" s="119"/>
      <c r="AMO39" s="119"/>
      <c r="AMP39" s="119"/>
      <c r="AMQ39" s="119"/>
      <c r="AMR39" s="119"/>
      <c r="AMS39" s="119"/>
      <c r="AMT39" s="119"/>
      <c r="AMU39" s="119"/>
      <c r="AMV39" s="119"/>
      <c r="AMW39" s="119"/>
      <c r="AMX39" s="119"/>
      <c r="AMY39" s="119"/>
      <c r="AMZ39" s="119"/>
      <c r="ANA39" s="119"/>
      <c r="ANB39" s="119"/>
      <c r="ANC39" s="119"/>
      <c r="AND39" s="119"/>
      <c r="ANE39" s="119"/>
      <c r="ANF39" s="119"/>
      <c r="ANG39" s="119"/>
      <c r="ANH39" s="119"/>
      <c r="ANI39" s="119"/>
      <c r="ANJ39" s="119"/>
      <c r="ANK39" s="119"/>
      <c r="ANL39" s="119"/>
      <c r="ANM39" s="119"/>
      <c r="ANN39" s="119"/>
      <c r="ANO39" s="119"/>
      <c r="ANP39" s="119"/>
      <c r="ANQ39" s="119"/>
      <c r="ANR39" s="119"/>
      <c r="ANS39" s="119"/>
      <c r="ANT39" s="119"/>
      <c r="ANU39" s="119"/>
      <c r="ANV39" s="119"/>
      <c r="ANW39" s="119"/>
      <c r="ANX39" s="119"/>
      <c r="ANY39" s="119"/>
      <c r="ANZ39" s="119"/>
      <c r="AOA39" s="119"/>
      <c r="AOB39" s="119"/>
      <c r="AOC39" s="119"/>
      <c r="AOD39" s="119"/>
      <c r="AOE39" s="119"/>
      <c r="AOF39" s="119"/>
      <c r="AOG39" s="119"/>
      <c r="AOH39" s="119"/>
      <c r="AOI39" s="119"/>
      <c r="AOJ39" s="119"/>
      <c r="AOK39" s="119"/>
      <c r="AOL39" s="119"/>
      <c r="AOM39" s="119"/>
      <c r="AON39" s="119"/>
      <c r="AOO39" s="119"/>
      <c r="AOP39" s="119"/>
      <c r="AOQ39" s="119"/>
      <c r="AOR39" s="119"/>
      <c r="AOS39" s="119"/>
      <c r="AOT39" s="119"/>
      <c r="AOU39" s="119"/>
      <c r="AOV39" s="119"/>
      <c r="AOW39" s="119"/>
      <c r="AOX39" s="119"/>
      <c r="AOY39" s="119"/>
      <c r="AOZ39" s="119"/>
      <c r="APA39" s="119"/>
      <c r="APB39" s="119"/>
      <c r="APC39" s="119"/>
      <c r="APD39" s="119"/>
      <c r="APE39" s="119"/>
      <c r="APF39" s="119"/>
      <c r="APG39" s="119"/>
      <c r="APH39" s="119"/>
      <c r="API39" s="119"/>
      <c r="APJ39" s="119"/>
      <c r="APK39" s="119"/>
      <c r="APL39" s="119"/>
      <c r="APM39" s="119"/>
      <c r="APN39" s="119"/>
      <c r="APO39" s="119"/>
      <c r="APP39" s="119"/>
      <c r="APQ39" s="119"/>
      <c r="APR39" s="119"/>
      <c r="APS39" s="119"/>
      <c r="APT39" s="119"/>
      <c r="APU39" s="119"/>
      <c r="APV39" s="119"/>
      <c r="APW39" s="119"/>
      <c r="APX39" s="119"/>
      <c r="APY39" s="119"/>
      <c r="APZ39" s="119"/>
      <c r="AQA39" s="119"/>
      <c r="AQB39" s="119"/>
      <c r="AQC39" s="119"/>
      <c r="AQD39" s="119"/>
      <c r="AQE39" s="119"/>
      <c r="AQF39" s="119"/>
      <c r="AQG39" s="119"/>
      <c r="AQH39" s="119"/>
      <c r="AQI39" s="119"/>
      <c r="AQJ39" s="119"/>
      <c r="AQK39" s="119"/>
      <c r="AQL39" s="119"/>
      <c r="AQM39" s="119"/>
      <c r="AQN39" s="119"/>
      <c r="AQO39" s="119"/>
      <c r="AQP39" s="119"/>
      <c r="AQQ39" s="119"/>
      <c r="AQR39" s="119"/>
      <c r="AQS39" s="119"/>
      <c r="AQT39" s="119"/>
      <c r="AQU39" s="119"/>
      <c r="AQV39" s="119"/>
      <c r="AQW39" s="119"/>
      <c r="AQX39" s="119"/>
      <c r="AQY39" s="119"/>
      <c r="AQZ39" s="119"/>
      <c r="ARA39" s="119"/>
      <c r="ARB39" s="119"/>
      <c r="ARC39" s="119"/>
      <c r="ARD39" s="119"/>
      <c r="ARE39" s="119"/>
      <c r="ARF39" s="119"/>
      <c r="ARG39" s="119"/>
      <c r="ARH39" s="119"/>
      <c r="ARI39" s="119"/>
      <c r="ARJ39" s="119"/>
      <c r="ARK39" s="119"/>
      <c r="ARL39" s="119"/>
      <c r="ARM39" s="119"/>
      <c r="ARN39" s="119"/>
      <c r="ARO39" s="119"/>
      <c r="ARP39" s="119"/>
      <c r="ARQ39" s="119"/>
      <c r="ARR39" s="119"/>
      <c r="ARS39" s="119"/>
      <c r="ART39" s="119"/>
      <c r="ARU39" s="119"/>
      <c r="ARV39" s="119"/>
      <c r="ARW39" s="119"/>
      <c r="ARX39" s="119"/>
      <c r="ARY39" s="119"/>
      <c r="ARZ39" s="119"/>
      <c r="ASA39" s="119"/>
      <c r="ASB39" s="119"/>
      <c r="ASC39" s="119"/>
      <c r="ASD39" s="119"/>
      <c r="ASE39" s="119"/>
      <c r="ASF39" s="119"/>
      <c r="ASG39" s="119"/>
      <c r="ASH39" s="119"/>
      <c r="ASI39" s="119"/>
      <c r="ASJ39" s="119"/>
      <c r="ASK39" s="119"/>
      <c r="ASL39" s="119"/>
      <c r="ASM39" s="119"/>
      <c r="ASN39" s="119"/>
      <c r="ASO39" s="119"/>
      <c r="ASP39" s="119"/>
      <c r="ASQ39" s="119"/>
      <c r="ASR39" s="119"/>
      <c r="ASS39" s="119"/>
      <c r="AST39" s="119"/>
      <c r="ASU39" s="119"/>
      <c r="ASV39" s="119"/>
      <c r="ASW39" s="119"/>
      <c r="ASX39" s="119"/>
      <c r="ASY39" s="119"/>
      <c r="ASZ39" s="119"/>
      <c r="ATA39" s="119"/>
      <c r="ATB39" s="119"/>
      <c r="ATC39" s="119"/>
      <c r="ATD39" s="119"/>
      <c r="ATE39" s="119"/>
      <c r="ATF39" s="119"/>
      <c r="ATG39" s="119"/>
      <c r="ATH39" s="119"/>
      <c r="ATI39" s="119"/>
      <c r="ATJ39" s="119"/>
      <c r="ATK39" s="119"/>
      <c r="ATL39" s="119"/>
      <c r="ATM39" s="119"/>
      <c r="ATN39" s="119"/>
      <c r="ATO39" s="119"/>
      <c r="ATP39" s="119"/>
      <c r="ATQ39" s="119"/>
      <c r="ATR39" s="119"/>
      <c r="ATS39" s="119"/>
      <c r="ATT39" s="119"/>
      <c r="ATU39" s="119"/>
      <c r="ATV39" s="119"/>
      <c r="ATW39" s="119"/>
      <c r="ATX39" s="119"/>
      <c r="ATY39" s="119"/>
      <c r="ATZ39" s="119"/>
      <c r="AUA39" s="119"/>
      <c r="AUB39" s="119"/>
      <c r="AUC39" s="119"/>
      <c r="AUD39" s="119"/>
      <c r="AUE39" s="119"/>
      <c r="AUF39" s="119"/>
      <c r="AUG39" s="119"/>
      <c r="AUH39" s="119"/>
      <c r="AUI39" s="119"/>
      <c r="AUJ39" s="119"/>
      <c r="AUK39" s="119"/>
      <c r="AUL39" s="119"/>
      <c r="AUM39" s="119"/>
      <c r="AUN39" s="119"/>
      <c r="AUO39" s="119"/>
      <c r="AUP39" s="119"/>
      <c r="AUQ39" s="119"/>
      <c r="AUR39" s="119"/>
      <c r="AUS39" s="119"/>
      <c r="AUT39" s="119"/>
      <c r="AUU39" s="119"/>
      <c r="AUV39" s="119"/>
      <c r="AUW39" s="119"/>
      <c r="AUX39" s="119"/>
      <c r="AUY39" s="119"/>
      <c r="AUZ39" s="119"/>
      <c r="AVA39" s="119"/>
      <c r="AVB39" s="119"/>
      <c r="AVC39" s="119"/>
      <c r="AVD39" s="119"/>
      <c r="AVE39" s="119"/>
      <c r="AVF39" s="119"/>
      <c r="AVG39" s="119"/>
      <c r="AVH39" s="119"/>
      <c r="AVI39" s="119"/>
      <c r="AVJ39" s="119"/>
      <c r="AVK39" s="119"/>
      <c r="AVL39" s="119"/>
      <c r="AVM39" s="119"/>
      <c r="AVN39" s="119"/>
      <c r="AVO39" s="119"/>
      <c r="AVP39" s="119"/>
      <c r="AVQ39" s="119"/>
      <c r="AVR39" s="119"/>
      <c r="AVS39" s="119"/>
      <c r="AVT39" s="119"/>
      <c r="AVU39" s="119"/>
      <c r="AVV39" s="119"/>
      <c r="AVW39" s="119"/>
      <c r="AVX39" s="119"/>
      <c r="AVY39" s="119"/>
      <c r="AVZ39" s="119"/>
      <c r="AWA39" s="119"/>
      <c r="AWB39" s="119"/>
      <c r="AWC39" s="119"/>
      <c r="AWD39" s="119"/>
      <c r="AWE39" s="119"/>
      <c r="AWF39" s="119"/>
      <c r="AWG39" s="119"/>
      <c r="AWH39" s="119"/>
      <c r="AWI39" s="119"/>
      <c r="AWJ39" s="119"/>
      <c r="AWK39" s="119"/>
      <c r="AWL39" s="119"/>
      <c r="AWM39" s="119"/>
      <c r="AWN39" s="119"/>
      <c r="AWO39" s="119"/>
      <c r="AWP39" s="119"/>
      <c r="AWQ39" s="119"/>
      <c r="AWR39" s="119"/>
      <c r="AWS39" s="119"/>
      <c r="AWT39" s="119"/>
      <c r="AWU39" s="119"/>
      <c r="AWV39" s="119"/>
      <c r="AWW39" s="119"/>
      <c r="AWX39" s="119"/>
      <c r="AWY39" s="119"/>
      <c r="AWZ39" s="119"/>
      <c r="AXA39" s="119"/>
      <c r="AXB39" s="119"/>
      <c r="AXC39" s="119"/>
      <c r="AXD39" s="119"/>
      <c r="AXE39" s="119"/>
      <c r="AXF39" s="119"/>
      <c r="AXG39" s="119"/>
      <c r="AXH39" s="119"/>
      <c r="AXI39" s="119"/>
      <c r="AXJ39" s="119"/>
      <c r="AXK39" s="119"/>
      <c r="AXL39" s="119"/>
      <c r="AXM39" s="119"/>
      <c r="AXN39" s="119"/>
      <c r="AXO39" s="119"/>
      <c r="AXP39" s="119"/>
      <c r="AXQ39" s="119"/>
      <c r="AXR39" s="119"/>
      <c r="AXS39" s="119"/>
      <c r="AXT39" s="119"/>
      <c r="AXU39" s="119"/>
      <c r="AXV39" s="119"/>
      <c r="AXW39" s="119"/>
      <c r="AXX39" s="119"/>
      <c r="AXY39" s="119"/>
      <c r="AXZ39" s="119"/>
      <c r="AYA39" s="119"/>
      <c r="AYB39" s="119"/>
      <c r="AYC39" s="119"/>
      <c r="AYD39" s="119"/>
      <c r="AYE39" s="119"/>
      <c r="AYF39" s="119"/>
      <c r="AYG39" s="119"/>
      <c r="AYH39" s="119"/>
      <c r="AYI39" s="119"/>
      <c r="AYJ39" s="119"/>
      <c r="AYK39" s="119"/>
      <c r="AYL39" s="119"/>
      <c r="AYM39" s="119"/>
      <c r="AYN39" s="119"/>
      <c r="AYO39" s="119"/>
      <c r="AYP39" s="119"/>
      <c r="AYQ39" s="119"/>
      <c r="AYR39" s="119"/>
      <c r="AYS39" s="119"/>
      <c r="AYT39" s="119"/>
      <c r="AYU39" s="119"/>
      <c r="AYV39" s="119"/>
      <c r="AYW39" s="119"/>
      <c r="AYX39" s="119"/>
      <c r="AYY39" s="119"/>
      <c r="AYZ39" s="119"/>
      <c r="AZA39" s="119"/>
      <c r="AZB39" s="119"/>
      <c r="AZC39" s="119"/>
      <c r="AZD39" s="119"/>
      <c r="AZE39" s="119"/>
      <c r="AZF39" s="119"/>
      <c r="AZG39" s="119"/>
      <c r="AZH39" s="119"/>
      <c r="AZI39" s="119"/>
      <c r="AZJ39" s="119"/>
      <c r="AZK39" s="119"/>
      <c r="AZL39" s="119"/>
      <c r="AZM39" s="119"/>
      <c r="AZN39" s="119"/>
      <c r="AZO39" s="119"/>
      <c r="AZP39" s="119"/>
      <c r="AZQ39" s="119"/>
      <c r="AZR39" s="119"/>
      <c r="AZS39" s="119"/>
      <c r="AZT39" s="119"/>
      <c r="AZU39" s="119"/>
      <c r="AZV39" s="119"/>
      <c r="AZW39" s="119"/>
      <c r="AZX39" s="119"/>
      <c r="AZY39" s="119"/>
      <c r="AZZ39" s="119"/>
      <c r="BAA39" s="119"/>
      <c r="BAB39" s="119"/>
      <c r="BAC39" s="119"/>
      <c r="BAD39" s="119"/>
      <c r="BAE39" s="119"/>
      <c r="BAF39" s="119"/>
      <c r="BAG39" s="119"/>
      <c r="BAH39" s="119"/>
      <c r="BAI39" s="119"/>
      <c r="BAJ39" s="119"/>
      <c r="BAK39" s="119"/>
      <c r="BAL39" s="119"/>
      <c r="BAM39" s="119"/>
      <c r="BAN39" s="119"/>
      <c r="BAO39" s="119"/>
      <c r="BAP39" s="119"/>
      <c r="BAQ39" s="119"/>
      <c r="BAR39" s="119"/>
      <c r="BAS39" s="119"/>
      <c r="BAT39" s="119"/>
      <c r="BAU39" s="119"/>
      <c r="BAV39" s="119"/>
      <c r="BAW39" s="119"/>
      <c r="BAX39" s="119"/>
      <c r="BAY39" s="119"/>
      <c r="BAZ39" s="119"/>
      <c r="BBA39" s="119"/>
      <c r="BBB39" s="119"/>
      <c r="BBC39" s="119"/>
      <c r="BBD39" s="119"/>
      <c r="BBE39" s="119"/>
      <c r="BBF39" s="119"/>
      <c r="BBG39" s="119"/>
      <c r="BBH39" s="119"/>
      <c r="BBI39" s="119"/>
      <c r="BBJ39" s="119"/>
      <c r="BBK39" s="119"/>
      <c r="BBL39" s="119"/>
      <c r="BBM39" s="119"/>
      <c r="BBN39" s="119"/>
      <c r="BBO39" s="119"/>
      <c r="BBP39" s="119"/>
      <c r="BBQ39" s="119"/>
      <c r="BBR39" s="119"/>
      <c r="BBS39" s="119"/>
      <c r="BBT39" s="119"/>
      <c r="BBU39" s="119"/>
      <c r="BBV39" s="119"/>
      <c r="BBW39" s="119"/>
      <c r="BBX39" s="119"/>
      <c r="BBY39" s="119"/>
      <c r="BBZ39" s="119"/>
      <c r="BCA39" s="119"/>
      <c r="BCB39" s="119"/>
      <c r="BCC39" s="119"/>
      <c r="BCD39" s="119"/>
      <c r="BCE39" s="119"/>
      <c r="BCF39" s="119"/>
      <c r="BCG39" s="119"/>
      <c r="BCH39" s="119"/>
      <c r="BCI39" s="119"/>
      <c r="BCJ39" s="119"/>
      <c r="BCK39" s="119"/>
      <c r="BCL39" s="119"/>
      <c r="BCM39" s="119"/>
      <c r="BCN39" s="119"/>
      <c r="BCO39" s="119"/>
      <c r="BCP39" s="119"/>
      <c r="BCQ39" s="119"/>
      <c r="BCR39" s="119"/>
      <c r="BCS39" s="119"/>
      <c r="BCT39" s="119"/>
      <c r="BCU39" s="119"/>
      <c r="BCV39" s="119"/>
      <c r="BCW39" s="119"/>
      <c r="BCX39" s="119"/>
      <c r="BCY39" s="119"/>
      <c r="BCZ39" s="119"/>
      <c r="BDA39" s="119"/>
      <c r="BDB39" s="119"/>
      <c r="BDC39" s="119"/>
      <c r="BDD39" s="119"/>
      <c r="BDE39" s="119"/>
      <c r="BDF39" s="119"/>
      <c r="BDG39" s="119"/>
      <c r="BDH39" s="119"/>
      <c r="BDI39" s="119"/>
      <c r="BDJ39" s="119"/>
      <c r="BDK39" s="119"/>
      <c r="BDL39" s="119"/>
      <c r="BDM39" s="119"/>
      <c r="BDN39" s="119"/>
      <c r="BDO39" s="119"/>
      <c r="BDP39" s="119"/>
      <c r="BDQ39" s="119"/>
      <c r="BDR39" s="119"/>
      <c r="BDS39" s="119"/>
      <c r="BDT39" s="119"/>
      <c r="BDU39" s="119"/>
      <c r="BDV39" s="119"/>
      <c r="BDW39" s="119"/>
      <c r="BDX39" s="119"/>
      <c r="BDY39" s="119"/>
      <c r="BDZ39" s="119"/>
      <c r="BEA39" s="119"/>
      <c r="BEB39" s="119"/>
      <c r="BEC39" s="119"/>
      <c r="BED39" s="119"/>
      <c r="BEE39" s="119"/>
      <c r="BEF39" s="119"/>
      <c r="BEG39" s="119"/>
      <c r="BEH39" s="119"/>
      <c r="BEI39" s="119"/>
      <c r="BEJ39" s="119"/>
      <c r="BEK39" s="119"/>
      <c r="BEL39" s="119"/>
      <c r="BEM39" s="119"/>
      <c r="BEN39" s="119"/>
      <c r="BEO39" s="119"/>
      <c r="BEP39" s="119"/>
      <c r="BEQ39" s="119"/>
      <c r="BER39" s="119"/>
      <c r="BES39" s="119"/>
      <c r="BET39" s="119"/>
      <c r="BEU39" s="119"/>
      <c r="BEV39" s="119"/>
      <c r="BEW39" s="119"/>
      <c r="BEX39" s="119"/>
      <c r="BEY39" s="119"/>
      <c r="BEZ39" s="119"/>
      <c r="BFA39" s="119"/>
      <c r="BFB39" s="119"/>
      <c r="BFC39" s="119"/>
      <c r="BFD39" s="119"/>
      <c r="BFE39" s="119"/>
      <c r="BFF39" s="119"/>
      <c r="BFG39" s="119"/>
      <c r="BFH39" s="119"/>
      <c r="BFI39" s="119"/>
      <c r="BFJ39" s="119"/>
      <c r="BFK39" s="119"/>
      <c r="BFL39" s="119"/>
      <c r="BFM39" s="119"/>
      <c r="BFN39" s="119"/>
      <c r="BFO39" s="119"/>
      <c r="BFP39" s="119"/>
      <c r="BFQ39" s="119"/>
      <c r="BFR39" s="119"/>
      <c r="BFS39" s="119"/>
      <c r="BFT39" s="119"/>
      <c r="BFU39" s="119"/>
      <c r="BFV39" s="119"/>
      <c r="BFW39" s="119"/>
      <c r="BFX39" s="119"/>
      <c r="BFY39" s="119"/>
      <c r="BFZ39" s="119"/>
      <c r="BGA39" s="119"/>
      <c r="BGB39" s="119"/>
      <c r="BGC39" s="119"/>
      <c r="BGD39" s="119"/>
      <c r="BGE39" s="119"/>
      <c r="BGF39" s="119"/>
      <c r="BGG39" s="119"/>
      <c r="BGH39" s="119"/>
      <c r="BGI39" s="119"/>
      <c r="BGJ39" s="119"/>
      <c r="BGK39" s="119"/>
      <c r="BGL39" s="119"/>
      <c r="BGM39" s="119"/>
      <c r="BGN39" s="119"/>
      <c r="BGO39" s="119"/>
      <c r="BGP39" s="119"/>
      <c r="BGQ39" s="119"/>
      <c r="BGR39" s="119"/>
      <c r="BGS39" s="119"/>
      <c r="BGT39" s="119"/>
      <c r="BGU39" s="119"/>
      <c r="BGV39" s="119"/>
      <c r="BGW39" s="119"/>
      <c r="BGX39" s="119"/>
      <c r="BGY39" s="119"/>
      <c r="BGZ39" s="119"/>
      <c r="BHA39" s="119"/>
      <c r="BHB39" s="119"/>
      <c r="BHC39" s="119"/>
      <c r="BHD39" s="119"/>
      <c r="BHE39" s="119"/>
      <c r="BHF39" s="119"/>
      <c r="BHG39" s="119"/>
      <c r="BHH39" s="119"/>
      <c r="BHI39" s="119"/>
      <c r="BHJ39" s="119"/>
      <c r="BHK39" s="119"/>
      <c r="BHL39" s="119"/>
      <c r="BHM39" s="119"/>
      <c r="BHN39" s="119"/>
      <c r="BHO39" s="119"/>
      <c r="BHP39" s="119"/>
      <c r="BHQ39" s="119"/>
      <c r="BHR39" s="119"/>
      <c r="BHS39" s="119"/>
      <c r="BHT39" s="119"/>
      <c r="BHU39" s="119"/>
      <c r="BHV39" s="119"/>
      <c r="BHW39" s="119"/>
      <c r="BHX39" s="119"/>
      <c r="BHY39" s="119"/>
      <c r="BHZ39" s="119"/>
      <c r="BIA39" s="119"/>
      <c r="BIB39" s="119"/>
      <c r="BIC39" s="119"/>
      <c r="BID39" s="119"/>
      <c r="BIE39" s="119"/>
      <c r="BIF39" s="119"/>
      <c r="BIG39" s="119"/>
      <c r="BIH39" s="119"/>
      <c r="BII39" s="119"/>
      <c r="BIJ39" s="119"/>
      <c r="BIK39" s="119"/>
      <c r="BIL39" s="119"/>
      <c r="BIM39" s="119"/>
      <c r="BIN39" s="119"/>
      <c r="BIO39" s="119"/>
      <c r="BIP39" s="119"/>
      <c r="BIQ39" s="119"/>
      <c r="BIR39" s="119"/>
      <c r="BIS39" s="119"/>
      <c r="BIT39" s="119"/>
      <c r="BIU39" s="119"/>
      <c r="BIV39" s="119"/>
      <c r="BIW39" s="119"/>
      <c r="BIX39" s="119"/>
      <c r="BIY39" s="119"/>
      <c r="BIZ39" s="119"/>
      <c r="BJA39" s="119"/>
      <c r="BJB39" s="119"/>
      <c r="BJC39" s="119"/>
      <c r="BJD39" s="119"/>
      <c r="BJE39" s="119"/>
      <c r="BJF39" s="119"/>
      <c r="BJG39" s="119"/>
      <c r="BJH39" s="119"/>
      <c r="BJI39" s="119"/>
      <c r="BJJ39" s="119"/>
      <c r="BJK39" s="119"/>
      <c r="BJL39" s="119"/>
      <c r="BJM39" s="119"/>
      <c r="BJN39" s="119"/>
      <c r="BJO39" s="119"/>
      <c r="BJP39" s="119"/>
      <c r="BJQ39" s="119"/>
      <c r="BJR39" s="119"/>
      <c r="BJS39" s="119"/>
      <c r="BJT39" s="119"/>
      <c r="BJU39" s="119"/>
      <c r="BJV39" s="119"/>
      <c r="BJW39" s="119"/>
      <c r="BJX39" s="119"/>
      <c r="BJY39" s="119"/>
      <c r="BJZ39" s="119"/>
      <c r="BKA39" s="119"/>
      <c r="BKB39" s="119"/>
      <c r="BKC39" s="119"/>
      <c r="BKD39" s="119"/>
      <c r="BKE39" s="119"/>
      <c r="BKF39" s="119"/>
      <c r="BKG39" s="119"/>
      <c r="BKH39" s="119"/>
      <c r="BKI39" s="119"/>
      <c r="BKJ39" s="119"/>
      <c r="BKK39" s="119"/>
      <c r="BKL39" s="119"/>
      <c r="BKM39" s="119"/>
      <c r="BKN39" s="119"/>
      <c r="BKO39" s="119"/>
      <c r="BKP39" s="119"/>
      <c r="BKQ39" s="119"/>
      <c r="BKR39" s="119"/>
      <c r="BKS39" s="119"/>
      <c r="BKT39" s="119"/>
      <c r="BKU39" s="119"/>
      <c r="BKV39" s="119"/>
      <c r="BKW39" s="119"/>
      <c r="BKX39" s="119"/>
      <c r="BKY39" s="119"/>
      <c r="BKZ39" s="119"/>
      <c r="BLA39" s="119"/>
      <c r="BLB39" s="119"/>
      <c r="BLC39" s="119"/>
      <c r="BLD39" s="119"/>
      <c r="BLE39" s="119"/>
      <c r="BLF39" s="119"/>
      <c r="BLG39" s="119"/>
      <c r="BLH39" s="119"/>
      <c r="BLI39" s="119"/>
      <c r="BLJ39" s="119"/>
      <c r="BLK39" s="119"/>
      <c r="BLL39" s="119"/>
      <c r="BLM39" s="119"/>
      <c r="BLN39" s="119"/>
      <c r="BLO39" s="119"/>
      <c r="BLP39" s="119"/>
      <c r="BLQ39" s="119"/>
      <c r="BLR39" s="119"/>
      <c r="BLS39" s="119"/>
      <c r="BLT39" s="119"/>
      <c r="BLU39" s="119"/>
      <c r="BLV39" s="119"/>
      <c r="BLW39" s="119"/>
      <c r="BLX39" s="119"/>
      <c r="BLY39" s="119"/>
      <c r="BLZ39" s="119"/>
      <c r="BMA39" s="119"/>
      <c r="BMB39" s="119"/>
      <c r="BMC39" s="119"/>
      <c r="BMD39" s="119"/>
      <c r="BME39" s="119"/>
      <c r="BMF39" s="119"/>
      <c r="BMG39" s="119"/>
      <c r="BMH39" s="119"/>
      <c r="BMI39" s="119"/>
      <c r="BMJ39" s="119"/>
      <c r="BMK39" s="119"/>
      <c r="BML39" s="119"/>
      <c r="BMM39" s="119"/>
      <c r="BMN39" s="119"/>
      <c r="BMO39" s="119"/>
      <c r="BMP39" s="119"/>
      <c r="BMQ39" s="119"/>
      <c r="BMR39" s="119"/>
      <c r="BMS39" s="119"/>
      <c r="BMT39" s="119"/>
      <c r="BMU39" s="119"/>
      <c r="BMV39" s="119"/>
      <c r="BMW39" s="119"/>
      <c r="BMX39" s="119"/>
      <c r="BMY39" s="119"/>
      <c r="BMZ39" s="119"/>
      <c r="BNA39" s="119"/>
      <c r="BNB39" s="119"/>
      <c r="BNC39" s="119"/>
      <c r="BND39" s="119"/>
      <c r="BNE39" s="119"/>
      <c r="BNF39" s="119"/>
      <c r="BNG39" s="119"/>
      <c r="BNH39" s="119"/>
      <c r="BNI39" s="119"/>
      <c r="BNJ39" s="119"/>
      <c r="BNK39" s="119"/>
      <c r="BNL39" s="119"/>
      <c r="BNM39" s="119"/>
      <c r="BNN39" s="119"/>
      <c r="BNO39" s="119"/>
      <c r="BNP39" s="119"/>
      <c r="BNQ39" s="119"/>
      <c r="BNR39" s="119"/>
      <c r="BNS39" s="119"/>
      <c r="BNT39" s="119"/>
      <c r="BNU39" s="119"/>
      <c r="BNV39" s="119"/>
      <c r="BNW39" s="119"/>
      <c r="BNX39" s="119"/>
      <c r="BNY39" s="119"/>
      <c r="BNZ39" s="119"/>
      <c r="BOA39" s="119"/>
      <c r="BOB39" s="119"/>
      <c r="BOC39" s="119"/>
      <c r="BOD39" s="119"/>
      <c r="BOE39" s="119"/>
      <c r="BOF39" s="119"/>
      <c r="BOG39" s="119"/>
      <c r="BOH39" s="119"/>
      <c r="BOI39" s="119"/>
      <c r="BOJ39" s="119"/>
      <c r="BOK39" s="119"/>
      <c r="BOL39" s="119"/>
      <c r="BOM39" s="119"/>
      <c r="BON39" s="119"/>
      <c r="BOO39" s="119"/>
      <c r="BOP39" s="119"/>
      <c r="BOQ39" s="119"/>
      <c r="BOR39" s="119"/>
      <c r="BOS39" s="119"/>
      <c r="BOT39" s="119"/>
      <c r="BOU39" s="119"/>
      <c r="BOV39" s="119"/>
      <c r="BOW39" s="119"/>
      <c r="BOX39" s="119"/>
      <c r="BOY39" s="119"/>
      <c r="BOZ39" s="119"/>
      <c r="BPA39" s="119"/>
      <c r="BPB39" s="119"/>
      <c r="BPC39" s="119"/>
      <c r="BPD39" s="119"/>
      <c r="BPE39" s="119"/>
      <c r="BPF39" s="119"/>
      <c r="BPG39" s="119"/>
      <c r="BPH39" s="119"/>
      <c r="BPI39" s="119"/>
      <c r="BPJ39" s="119"/>
      <c r="BPK39" s="119"/>
      <c r="BPL39" s="119"/>
      <c r="BPM39" s="119"/>
      <c r="BPN39" s="119"/>
      <c r="BPO39" s="119"/>
      <c r="BPP39" s="119"/>
      <c r="BPQ39" s="119"/>
      <c r="BPR39" s="119"/>
      <c r="BPS39" s="119"/>
      <c r="BPT39" s="119"/>
      <c r="BPU39" s="119"/>
      <c r="BPV39" s="119"/>
      <c r="BPW39" s="119"/>
      <c r="BPX39" s="119"/>
      <c r="BPY39" s="119"/>
      <c r="BPZ39" s="119"/>
      <c r="BQA39" s="119"/>
      <c r="BQB39" s="119"/>
      <c r="BQC39" s="119"/>
      <c r="BQD39" s="119"/>
      <c r="BQE39" s="119"/>
      <c r="BQF39" s="119"/>
      <c r="BQG39" s="119"/>
      <c r="BQH39" s="119"/>
      <c r="BQI39" s="119"/>
      <c r="BQJ39" s="119"/>
      <c r="BQK39" s="119"/>
      <c r="BQL39" s="119"/>
      <c r="BQM39" s="119"/>
      <c r="BQN39" s="119"/>
      <c r="BQO39" s="119"/>
      <c r="BQP39" s="119"/>
      <c r="BQQ39" s="119"/>
      <c r="BQR39" s="119"/>
      <c r="BQS39" s="119"/>
      <c r="BQT39" s="119"/>
      <c r="BQU39" s="119"/>
      <c r="BQV39" s="119"/>
      <c r="BQW39" s="119"/>
      <c r="BQX39" s="119"/>
      <c r="BQY39" s="119"/>
      <c r="BQZ39" s="119"/>
      <c r="BRA39" s="119"/>
      <c r="BRB39" s="119"/>
      <c r="BRC39" s="119"/>
      <c r="BRD39" s="119"/>
      <c r="BRE39" s="119"/>
      <c r="BRF39" s="119"/>
      <c r="BRG39" s="119"/>
      <c r="BRH39" s="119"/>
      <c r="BRI39" s="119"/>
      <c r="BRJ39" s="119"/>
      <c r="BRK39" s="119"/>
      <c r="BRL39" s="119"/>
      <c r="BRM39" s="119"/>
      <c r="BRN39" s="119"/>
      <c r="BRO39" s="119"/>
      <c r="BRP39" s="119"/>
      <c r="BRQ39" s="119"/>
      <c r="BRR39" s="119"/>
      <c r="BRS39" s="119"/>
      <c r="BRT39" s="119"/>
      <c r="BRU39" s="119"/>
      <c r="BRV39" s="119"/>
      <c r="BRW39" s="119"/>
      <c r="BRX39" s="119"/>
      <c r="BRY39" s="119"/>
      <c r="BRZ39" s="119"/>
      <c r="BSA39" s="119"/>
      <c r="BSB39" s="119"/>
      <c r="BSC39" s="119"/>
      <c r="BSD39" s="119"/>
      <c r="BSE39" s="119"/>
      <c r="BSF39" s="119"/>
      <c r="BSG39" s="119"/>
      <c r="BSH39" s="119"/>
      <c r="BSI39" s="119"/>
      <c r="BSJ39" s="119"/>
      <c r="BSK39" s="119"/>
      <c r="BSL39" s="119"/>
      <c r="BSM39" s="119"/>
      <c r="BSN39" s="119"/>
      <c r="BSO39" s="119"/>
      <c r="BSP39" s="119"/>
      <c r="BSQ39" s="119"/>
      <c r="BSR39" s="119"/>
      <c r="BSS39" s="119"/>
      <c r="BST39" s="119"/>
      <c r="BSU39" s="119"/>
      <c r="BSV39" s="119"/>
      <c r="BSW39" s="119"/>
      <c r="BSX39" s="119"/>
      <c r="BSY39" s="119"/>
      <c r="BSZ39" s="119"/>
      <c r="BTA39" s="119"/>
      <c r="BTB39" s="119"/>
      <c r="BTC39" s="119"/>
      <c r="BTD39" s="119"/>
      <c r="BTE39" s="119"/>
      <c r="BTF39" s="119"/>
      <c r="BTG39" s="119"/>
      <c r="BTH39" s="119"/>
      <c r="BTI39" s="119"/>
      <c r="BTJ39" s="119"/>
      <c r="BTK39" s="119"/>
      <c r="BTL39" s="119"/>
      <c r="BTM39" s="119"/>
      <c r="BTN39" s="119"/>
      <c r="BTO39" s="119"/>
      <c r="BTP39" s="119"/>
      <c r="BTQ39" s="119"/>
      <c r="BTR39" s="119"/>
      <c r="BTS39" s="119"/>
      <c r="BTT39" s="119"/>
      <c r="BTU39" s="119"/>
      <c r="BTV39" s="119"/>
      <c r="BTW39" s="119"/>
      <c r="BTX39" s="119"/>
      <c r="BTY39" s="119"/>
      <c r="BTZ39" s="119"/>
      <c r="BUA39" s="119"/>
      <c r="BUB39" s="119"/>
      <c r="BUC39" s="119"/>
      <c r="BUD39" s="119"/>
      <c r="BUE39" s="119"/>
      <c r="BUF39" s="119"/>
      <c r="BUG39" s="119"/>
      <c r="BUH39" s="119"/>
      <c r="BUI39" s="119"/>
      <c r="BUJ39" s="119"/>
      <c r="BUK39" s="119"/>
      <c r="BUL39" s="119"/>
      <c r="BUM39" s="119"/>
      <c r="BUN39" s="119"/>
      <c r="BUO39" s="119"/>
      <c r="BUP39" s="119"/>
      <c r="BUQ39" s="119"/>
      <c r="BUR39" s="119"/>
      <c r="BUS39" s="119"/>
      <c r="BUT39" s="119"/>
      <c r="BUU39" s="119"/>
      <c r="BUV39" s="119"/>
      <c r="BUW39" s="119"/>
      <c r="BUX39" s="119"/>
      <c r="BUY39" s="119"/>
      <c r="BUZ39" s="119"/>
      <c r="BVA39" s="119"/>
      <c r="BVB39" s="119"/>
      <c r="BVC39" s="119"/>
      <c r="BVD39" s="119"/>
      <c r="BVE39" s="119"/>
      <c r="BVF39" s="119"/>
      <c r="BVG39" s="119"/>
      <c r="BVH39" s="119"/>
      <c r="BVI39" s="119"/>
      <c r="BVJ39" s="119"/>
      <c r="BVK39" s="119"/>
      <c r="BVL39" s="119"/>
      <c r="BVM39" s="119"/>
      <c r="BVN39" s="119"/>
      <c r="BVO39" s="119"/>
      <c r="BVP39" s="119"/>
      <c r="BVQ39" s="119"/>
      <c r="BVR39" s="119"/>
      <c r="BVS39" s="119"/>
      <c r="BVT39" s="119"/>
      <c r="BVU39" s="119"/>
      <c r="BVV39" s="119"/>
      <c r="BVW39" s="119"/>
      <c r="BVX39" s="119"/>
      <c r="BVY39" s="119"/>
      <c r="BVZ39" s="119"/>
      <c r="BWA39" s="119"/>
      <c r="BWB39" s="119"/>
      <c r="BWC39" s="119"/>
      <c r="BWD39" s="119"/>
      <c r="BWE39" s="119"/>
      <c r="BWF39" s="119"/>
      <c r="BWG39" s="119"/>
      <c r="BWH39" s="119"/>
      <c r="BWI39" s="119"/>
      <c r="BWJ39" s="119"/>
      <c r="BWK39" s="119"/>
      <c r="BWL39" s="119"/>
      <c r="BWM39" s="119"/>
      <c r="BWN39" s="119"/>
      <c r="BWO39" s="119"/>
      <c r="BWP39" s="119"/>
      <c r="BWQ39" s="119"/>
      <c r="BWR39" s="119"/>
      <c r="BWS39" s="119"/>
      <c r="BWT39" s="119"/>
      <c r="BWU39" s="119"/>
      <c r="BWV39" s="119"/>
      <c r="BWW39" s="119"/>
      <c r="BWX39" s="119"/>
      <c r="BWY39" s="119"/>
      <c r="BWZ39" s="119"/>
      <c r="BXA39" s="119"/>
      <c r="BXB39" s="119"/>
      <c r="BXC39" s="119"/>
      <c r="BXD39" s="119"/>
      <c r="BXE39" s="119"/>
      <c r="BXF39" s="119"/>
      <c r="BXG39" s="119"/>
      <c r="BXH39" s="119"/>
      <c r="BXI39" s="119"/>
      <c r="BXJ39" s="119"/>
      <c r="BXK39" s="119"/>
      <c r="BXL39" s="119"/>
      <c r="BXM39" s="119"/>
      <c r="BXN39" s="119"/>
      <c r="BXO39" s="119"/>
      <c r="BXP39" s="119"/>
      <c r="BXQ39" s="119"/>
      <c r="BXR39" s="119"/>
      <c r="BXS39" s="119"/>
      <c r="BXT39" s="119"/>
      <c r="BXU39" s="119"/>
      <c r="BXV39" s="119"/>
      <c r="BXW39" s="119"/>
      <c r="BXX39" s="119"/>
      <c r="BXY39" s="119"/>
      <c r="BXZ39" s="119"/>
      <c r="BYA39" s="119"/>
      <c r="BYB39" s="119"/>
      <c r="BYC39" s="119"/>
      <c r="BYD39" s="119"/>
      <c r="BYE39" s="119"/>
      <c r="BYF39" s="119"/>
      <c r="BYG39" s="119"/>
      <c r="BYH39" s="119"/>
      <c r="BYI39" s="119"/>
      <c r="BYJ39" s="119"/>
      <c r="BYK39" s="119"/>
      <c r="BYL39" s="119"/>
      <c r="BYM39" s="119"/>
      <c r="BYN39" s="119"/>
      <c r="BYO39" s="119"/>
      <c r="BYP39" s="119"/>
      <c r="BYQ39" s="119"/>
      <c r="BYR39" s="119"/>
      <c r="BYS39" s="119"/>
      <c r="BYT39" s="119"/>
      <c r="BYU39" s="119"/>
      <c r="BYV39" s="119"/>
      <c r="BYW39" s="119"/>
      <c r="BYX39" s="119"/>
      <c r="BYY39" s="119"/>
      <c r="BYZ39" s="119"/>
      <c r="BZA39" s="119"/>
      <c r="BZB39" s="119"/>
      <c r="BZC39" s="119"/>
      <c r="BZD39" s="119"/>
      <c r="BZE39" s="119"/>
      <c r="BZF39" s="119"/>
      <c r="BZG39" s="119"/>
      <c r="BZH39" s="119"/>
      <c r="BZI39" s="119"/>
      <c r="BZJ39" s="119"/>
      <c r="BZK39" s="119"/>
      <c r="BZL39" s="119"/>
      <c r="BZM39" s="119"/>
      <c r="BZN39" s="119"/>
      <c r="BZO39" s="119"/>
      <c r="BZP39" s="119"/>
      <c r="BZQ39" s="119"/>
      <c r="BZR39" s="119"/>
      <c r="BZS39" s="119"/>
      <c r="BZT39" s="119"/>
      <c r="BZU39" s="119"/>
      <c r="BZV39" s="119"/>
      <c r="BZW39" s="119"/>
      <c r="BZX39" s="119"/>
      <c r="BZY39" s="119"/>
      <c r="BZZ39" s="119"/>
      <c r="CAA39" s="119"/>
      <c r="CAB39" s="119"/>
      <c r="CAC39" s="119"/>
      <c r="CAD39" s="119"/>
      <c r="CAE39" s="119"/>
      <c r="CAF39" s="119"/>
      <c r="CAG39" s="119"/>
      <c r="CAH39" s="119"/>
      <c r="CAI39" s="119"/>
      <c r="CAJ39" s="119"/>
      <c r="CAK39" s="119"/>
      <c r="CAL39" s="119"/>
      <c r="CAM39" s="119"/>
      <c r="CAN39" s="119"/>
      <c r="CAO39" s="119"/>
      <c r="CAP39" s="119"/>
      <c r="CAQ39" s="119"/>
      <c r="CAR39" s="119"/>
      <c r="CAS39" s="119"/>
      <c r="CAT39" s="119"/>
      <c r="CAU39" s="119"/>
      <c r="CAV39" s="119"/>
      <c r="CAW39" s="119"/>
      <c r="CAX39" s="119"/>
      <c r="CAY39" s="119"/>
      <c r="CAZ39" s="119"/>
      <c r="CBA39" s="119"/>
      <c r="CBB39" s="119"/>
      <c r="CBC39" s="119"/>
      <c r="CBD39" s="119"/>
      <c r="CBE39" s="119"/>
      <c r="CBF39" s="119"/>
      <c r="CBG39" s="119"/>
      <c r="CBH39" s="119"/>
      <c r="CBI39" s="119"/>
      <c r="CBJ39" s="119"/>
      <c r="CBK39" s="119"/>
      <c r="CBL39" s="119"/>
      <c r="CBM39" s="119"/>
      <c r="CBN39" s="119"/>
      <c r="CBO39" s="119"/>
      <c r="CBP39" s="119"/>
      <c r="CBQ39" s="119"/>
      <c r="CBR39" s="119"/>
      <c r="CBS39" s="119"/>
      <c r="CBT39" s="119"/>
      <c r="CBU39" s="119"/>
      <c r="CBV39" s="119"/>
      <c r="CBW39" s="119"/>
      <c r="CBX39" s="119"/>
      <c r="CBY39" s="119"/>
      <c r="CBZ39" s="119"/>
      <c r="CCA39" s="119"/>
      <c r="CCB39" s="119"/>
      <c r="CCC39" s="119"/>
      <c r="CCD39" s="119"/>
      <c r="CCE39" s="119"/>
      <c r="CCF39" s="119"/>
      <c r="CCG39" s="119"/>
      <c r="CCH39" s="119"/>
      <c r="CCI39" s="119"/>
      <c r="CCJ39" s="119"/>
      <c r="CCK39" s="119"/>
      <c r="CCL39" s="119"/>
      <c r="CCM39" s="119"/>
      <c r="CCN39" s="119"/>
      <c r="CCO39" s="119"/>
      <c r="CCP39" s="119"/>
      <c r="CCQ39" s="119"/>
      <c r="CCR39" s="119"/>
      <c r="CCS39" s="119"/>
      <c r="CCT39" s="119"/>
      <c r="CCU39" s="119"/>
      <c r="CCV39" s="119"/>
      <c r="CCW39" s="119"/>
      <c r="CCX39" s="119"/>
      <c r="CCY39" s="119"/>
      <c r="CCZ39" s="119"/>
      <c r="CDA39" s="119"/>
      <c r="CDB39" s="119"/>
      <c r="CDC39" s="119"/>
      <c r="CDD39" s="119"/>
      <c r="CDE39" s="119"/>
      <c r="CDF39" s="119"/>
      <c r="CDG39" s="119"/>
      <c r="CDH39" s="119"/>
      <c r="CDI39" s="119"/>
      <c r="CDJ39" s="119"/>
      <c r="CDK39" s="119"/>
      <c r="CDL39" s="119"/>
      <c r="CDM39" s="119"/>
      <c r="CDN39" s="119"/>
      <c r="CDO39" s="119"/>
      <c r="CDP39" s="119"/>
      <c r="CDQ39" s="119"/>
      <c r="CDR39" s="119"/>
      <c r="CDS39" s="119"/>
      <c r="CDT39" s="119"/>
      <c r="CDU39" s="119"/>
      <c r="CDV39" s="119"/>
      <c r="CDW39" s="119"/>
      <c r="CDX39" s="119"/>
      <c r="CDY39" s="119"/>
      <c r="CDZ39" s="119"/>
      <c r="CEA39" s="119"/>
      <c r="CEB39" s="119"/>
      <c r="CEC39" s="119"/>
      <c r="CED39" s="119"/>
      <c r="CEE39" s="119"/>
      <c r="CEF39" s="119"/>
      <c r="CEG39" s="119"/>
      <c r="CEH39" s="119"/>
      <c r="CEI39" s="119"/>
      <c r="CEJ39" s="119"/>
      <c r="CEK39" s="119"/>
      <c r="CEL39" s="119"/>
      <c r="CEM39" s="119"/>
      <c r="CEN39" s="119"/>
      <c r="CEO39" s="119"/>
      <c r="CEP39" s="119"/>
      <c r="CEQ39" s="119"/>
      <c r="CER39" s="119"/>
      <c r="CES39" s="119"/>
      <c r="CET39" s="119"/>
      <c r="CEU39" s="119"/>
      <c r="CEV39" s="119"/>
      <c r="CEW39" s="119"/>
      <c r="CEX39" s="119"/>
      <c r="CEY39" s="119"/>
      <c r="CEZ39" s="119"/>
      <c r="CFA39" s="119"/>
      <c r="CFB39" s="119"/>
      <c r="CFC39" s="119"/>
      <c r="CFD39" s="119"/>
      <c r="CFE39" s="119"/>
      <c r="CFF39" s="119"/>
      <c r="CFG39" s="119"/>
      <c r="CFH39" s="119"/>
      <c r="CFI39" s="119"/>
      <c r="CFJ39" s="119"/>
      <c r="CFK39" s="119"/>
      <c r="CFL39" s="119"/>
      <c r="CFM39" s="119"/>
      <c r="CFN39" s="119"/>
      <c r="CFO39" s="119"/>
      <c r="CFP39" s="119"/>
      <c r="CFQ39" s="119"/>
      <c r="CFR39" s="119"/>
      <c r="CFS39" s="119"/>
      <c r="CFT39" s="119"/>
      <c r="CFU39" s="119"/>
      <c r="CFV39" s="119"/>
      <c r="CFW39" s="119"/>
      <c r="CFX39" s="119"/>
      <c r="CFY39" s="119"/>
      <c r="CFZ39" s="119"/>
      <c r="CGA39" s="119"/>
      <c r="CGB39" s="119"/>
      <c r="CGC39" s="119"/>
      <c r="CGD39" s="119"/>
      <c r="CGE39" s="119"/>
      <c r="CGF39" s="119"/>
      <c r="CGG39" s="119"/>
      <c r="CGH39" s="119"/>
      <c r="CGI39" s="119"/>
      <c r="CGJ39" s="119"/>
      <c r="CGK39" s="119"/>
      <c r="CGL39" s="119"/>
      <c r="CGM39" s="119"/>
      <c r="CGN39" s="119"/>
      <c r="CGO39" s="119"/>
      <c r="CGP39" s="119"/>
      <c r="CGQ39" s="119"/>
      <c r="CGR39" s="119"/>
      <c r="CGS39" s="119"/>
      <c r="CGT39" s="119"/>
      <c r="CGU39" s="119"/>
      <c r="CGV39" s="119"/>
      <c r="CGW39" s="119"/>
      <c r="CGX39" s="119"/>
      <c r="CGY39" s="119"/>
      <c r="CGZ39" s="119"/>
      <c r="CHA39" s="119"/>
      <c r="CHB39" s="119"/>
      <c r="CHC39" s="119"/>
      <c r="CHD39" s="119"/>
      <c r="CHE39" s="119"/>
      <c r="CHF39" s="119"/>
      <c r="CHG39" s="119"/>
      <c r="CHH39" s="119"/>
      <c r="CHI39" s="119"/>
      <c r="CHJ39" s="119"/>
      <c r="CHK39" s="119"/>
      <c r="CHL39" s="119"/>
      <c r="CHM39" s="119"/>
      <c r="CHN39" s="119"/>
      <c r="CHO39" s="119"/>
      <c r="CHP39" s="119"/>
      <c r="CHQ39" s="119"/>
      <c r="CHR39" s="119"/>
      <c r="CHS39" s="119"/>
      <c r="CHT39" s="119"/>
      <c r="CHU39" s="119"/>
      <c r="CHV39" s="119"/>
      <c r="CHW39" s="119"/>
      <c r="CHX39" s="119"/>
      <c r="CHY39" s="119"/>
      <c r="CHZ39" s="119"/>
      <c r="CIA39" s="119"/>
      <c r="CIB39" s="119"/>
      <c r="CIC39" s="119"/>
      <c r="CID39" s="119"/>
      <c r="CIE39" s="119"/>
      <c r="CIF39" s="119"/>
      <c r="CIG39" s="119"/>
      <c r="CIH39" s="119"/>
      <c r="CII39" s="119"/>
      <c r="CIJ39" s="119"/>
      <c r="CIK39" s="119"/>
      <c r="CIL39" s="119"/>
      <c r="CIM39" s="119"/>
      <c r="CIN39" s="119"/>
      <c r="CIO39" s="119"/>
      <c r="CIP39" s="119"/>
      <c r="CIQ39" s="119"/>
      <c r="CIR39" s="119"/>
      <c r="CIS39" s="119"/>
      <c r="CIT39" s="119"/>
      <c r="CIU39" s="119"/>
      <c r="CIV39" s="119"/>
      <c r="CIW39" s="119"/>
      <c r="CIX39" s="119"/>
      <c r="CIY39" s="119"/>
      <c r="CIZ39" s="119"/>
      <c r="CJA39" s="119"/>
      <c r="CJB39" s="119"/>
      <c r="CJC39" s="119"/>
      <c r="CJD39" s="119"/>
      <c r="CJE39" s="119"/>
      <c r="CJF39" s="119"/>
      <c r="CJG39" s="119"/>
      <c r="CJH39" s="119"/>
      <c r="CJI39" s="119"/>
      <c r="CJJ39" s="119"/>
      <c r="CJK39" s="119"/>
      <c r="CJL39" s="119"/>
      <c r="CJM39" s="119"/>
      <c r="CJN39" s="119"/>
      <c r="CJO39" s="119"/>
      <c r="CJP39" s="119"/>
      <c r="CJQ39" s="119"/>
      <c r="CJR39" s="119"/>
      <c r="CJS39" s="119"/>
      <c r="CJT39" s="119"/>
      <c r="CJU39" s="119"/>
      <c r="CJV39" s="119"/>
      <c r="CJW39" s="119"/>
      <c r="CJX39" s="119"/>
      <c r="CJY39" s="119"/>
      <c r="CJZ39" s="119"/>
      <c r="CKA39" s="119"/>
      <c r="CKB39" s="119"/>
      <c r="CKC39" s="119"/>
      <c r="CKD39" s="119"/>
      <c r="CKE39" s="119"/>
      <c r="CKF39" s="119"/>
      <c r="CKG39" s="119"/>
      <c r="CKH39" s="119"/>
      <c r="CKI39" s="119"/>
      <c r="CKJ39" s="119"/>
      <c r="CKK39" s="119"/>
      <c r="CKL39" s="119"/>
      <c r="CKM39" s="119"/>
      <c r="CKN39" s="119"/>
      <c r="CKO39" s="119"/>
      <c r="CKP39" s="119"/>
      <c r="CKQ39" s="119"/>
      <c r="CKR39" s="119"/>
      <c r="CKS39" s="119"/>
      <c r="CKT39" s="119"/>
      <c r="CKU39" s="119"/>
      <c r="CKV39" s="119"/>
      <c r="CKW39" s="119"/>
      <c r="CKX39" s="119"/>
      <c r="CKY39" s="119"/>
      <c r="CKZ39" s="119"/>
      <c r="CLA39" s="119"/>
      <c r="CLB39" s="119"/>
      <c r="CLC39" s="119"/>
      <c r="CLD39" s="119"/>
      <c r="CLE39" s="119"/>
      <c r="CLF39" s="119"/>
      <c r="CLG39" s="119"/>
      <c r="CLH39" s="119"/>
      <c r="CLI39" s="119"/>
      <c r="CLJ39" s="119"/>
      <c r="CLK39" s="119"/>
      <c r="CLL39" s="119"/>
      <c r="CLM39" s="119"/>
      <c r="CLN39" s="119"/>
      <c r="CLO39" s="119"/>
      <c r="CLP39" s="119"/>
      <c r="CLQ39" s="119"/>
      <c r="CLR39" s="119"/>
      <c r="CLS39" s="119"/>
      <c r="CLT39" s="119"/>
      <c r="CLU39" s="119"/>
      <c r="CLV39" s="119"/>
      <c r="CLW39" s="119"/>
      <c r="CLX39" s="119"/>
      <c r="CLY39" s="119"/>
      <c r="CLZ39" s="119"/>
      <c r="CMA39" s="119"/>
      <c r="CMB39" s="119"/>
      <c r="CMC39" s="119"/>
      <c r="CMD39" s="119"/>
      <c r="CME39" s="119"/>
      <c r="CMF39" s="119"/>
      <c r="CMG39" s="119"/>
      <c r="CMH39" s="119"/>
      <c r="CMI39" s="119"/>
      <c r="CMJ39" s="119"/>
      <c r="CMK39" s="119"/>
      <c r="CML39" s="119"/>
      <c r="CMM39" s="119"/>
      <c r="CMN39" s="119"/>
      <c r="CMO39" s="119"/>
      <c r="CMP39" s="119"/>
      <c r="CMQ39" s="119"/>
      <c r="CMR39" s="119"/>
      <c r="CMS39" s="119"/>
      <c r="CMT39" s="119"/>
      <c r="CMU39" s="119"/>
      <c r="CMV39" s="119"/>
      <c r="CMW39" s="119"/>
      <c r="CMX39" s="119"/>
      <c r="CMY39" s="119"/>
      <c r="CMZ39" s="119"/>
      <c r="CNA39" s="119"/>
      <c r="CNB39" s="119"/>
      <c r="CNC39" s="119"/>
      <c r="CND39" s="119"/>
      <c r="CNE39" s="119"/>
      <c r="CNF39" s="119"/>
      <c r="CNG39" s="119"/>
      <c r="CNH39" s="119"/>
      <c r="CNI39" s="119"/>
      <c r="CNJ39" s="119"/>
      <c r="CNK39" s="119"/>
      <c r="CNL39" s="119"/>
      <c r="CNM39" s="119"/>
      <c r="CNN39" s="119"/>
      <c r="CNO39" s="119"/>
      <c r="CNP39" s="119"/>
      <c r="CNQ39" s="119"/>
      <c r="CNR39" s="119"/>
      <c r="CNS39" s="119"/>
      <c r="CNT39" s="119"/>
      <c r="CNU39" s="119"/>
      <c r="CNV39" s="119"/>
      <c r="CNW39" s="119"/>
      <c r="CNX39" s="119"/>
      <c r="CNY39" s="119"/>
      <c r="CNZ39" s="119"/>
      <c r="COA39" s="119"/>
      <c r="COB39" s="119"/>
      <c r="COC39" s="119"/>
      <c r="COD39" s="119"/>
      <c r="COE39" s="119"/>
      <c r="COF39" s="119"/>
      <c r="COG39" s="119"/>
      <c r="COH39" s="119"/>
      <c r="COI39" s="119"/>
      <c r="COJ39" s="119"/>
      <c r="COK39" s="119"/>
      <c r="COL39" s="119"/>
      <c r="COM39" s="119"/>
      <c r="CON39" s="119"/>
      <c r="COO39" s="119"/>
      <c r="COP39" s="119"/>
      <c r="COQ39" s="119"/>
      <c r="COR39" s="119"/>
      <c r="COS39" s="119"/>
      <c r="COT39" s="119"/>
      <c r="COU39" s="119"/>
      <c r="COV39" s="119"/>
      <c r="COW39" s="119"/>
      <c r="COX39" s="119"/>
      <c r="COY39" s="119"/>
      <c r="COZ39" s="119"/>
      <c r="CPA39" s="119"/>
      <c r="CPB39" s="119"/>
      <c r="CPC39" s="119"/>
      <c r="CPD39" s="119"/>
      <c r="CPE39" s="119"/>
      <c r="CPF39" s="119"/>
      <c r="CPG39" s="119"/>
      <c r="CPH39" s="119"/>
      <c r="CPI39" s="119"/>
      <c r="CPJ39" s="119"/>
      <c r="CPK39" s="119"/>
      <c r="CPL39" s="119"/>
      <c r="CPM39" s="119"/>
      <c r="CPN39" s="119"/>
      <c r="CPO39" s="119"/>
      <c r="CPP39" s="119"/>
      <c r="CPQ39" s="119"/>
      <c r="CPR39" s="119"/>
      <c r="CPS39" s="119"/>
      <c r="CPT39" s="119"/>
      <c r="CPU39" s="119"/>
      <c r="CPV39" s="119"/>
      <c r="CPW39" s="119"/>
      <c r="CPX39" s="119"/>
      <c r="CPY39" s="119"/>
      <c r="CPZ39" s="119"/>
      <c r="CQA39" s="119"/>
      <c r="CQB39" s="119"/>
      <c r="CQC39" s="119"/>
      <c r="CQD39" s="119"/>
      <c r="CQE39" s="119"/>
      <c r="CQF39" s="119"/>
      <c r="CQG39" s="119"/>
      <c r="CQH39" s="119"/>
      <c r="CQI39" s="119"/>
      <c r="CQJ39" s="119"/>
      <c r="CQK39" s="119"/>
      <c r="CQL39" s="119"/>
      <c r="CQM39" s="119"/>
      <c r="CQN39" s="119"/>
      <c r="CQO39" s="119"/>
      <c r="CQP39" s="119"/>
      <c r="CQQ39" s="119"/>
      <c r="CQR39" s="119"/>
      <c r="CQS39" s="119"/>
      <c r="CQT39" s="119"/>
      <c r="CQU39" s="119"/>
      <c r="CQV39" s="119"/>
      <c r="CQW39" s="119"/>
      <c r="CQX39" s="119"/>
      <c r="CQY39" s="119"/>
      <c r="CQZ39" s="119"/>
      <c r="CRA39" s="119"/>
      <c r="CRB39" s="119"/>
      <c r="CRC39" s="119"/>
      <c r="CRD39" s="119"/>
      <c r="CRE39" s="119"/>
      <c r="CRF39" s="119"/>
      <c r="CRG39" s="119"/>
      <c r="CRH39" s="119"/>
      <c r="CRI39" s="119"/>
      <c r="CRJ39" s="119"/>
      <c r="CRK39" s="119"/>
      <c r="CRL39" s="119"/>
      <c r="CRM39" s="119"/>
      <c r="CRN39" s="119"/>
      <c r="CRO39" s="119"/>
      <c r="CRP39" s="119"/>
      <c r="CRQ39" s="119"/>
      <c r="CRR39" s="119"/>
      <c r="CRS39" s="119"/>
      <c r="CRT39" s="119"/>
      <c r="CRU39" s="119"/>
      <c r="CRV39" s="119"/>
      <c r="CRW39" s="119"/>
      <c r="CRX39" s="119"/>
      <c r="CRY39" s="119"/>
      <c r="CRZ39" s="119"/>
      <c r="CSA39" s="119"/>
      <c r="CSB39" s="119"/>
      <c r="CSC39" s="119"/>
      <c r="CSD39" s="119"/>
      <c r="CSE39" s="119"/>
      <c r="CSF39" s="119"/>
      <c r="CSG39" s="119"/>
      <c r="CSH39" s="119"/>
      <c r="CSI39" s="119"/>
      <c r="CSJ39" s="119"/>
      <c r="CSK39" s="119"/>
      <c r="CSL39" s="119"/>
      <c r="CSM39" s="119"/>
      <c r="CSN39" s="119"/>
      <c r="CSO39" s="119"/>
      <c r="CSP39" s="119"/>
      <c r="CSQ39" s="119"/>
      <c r="CSR39" s="119"/>
      <c r="CSS39" s="119"/>
      <c r="CST39" s="119"/>
      <c r="CSU39" s="119"/>
      <c r="CSV39" s="119"/>
      <c r="CSW39" s="119"/>
      <c r="CSX39" s="119"/>
      <c r="CSY39" s="119"/>
      <c r="CSZ39" s="119"/>
      <c r="CTA39" s="119"/>
      <c r="CTB39" s="119"/>
      <c r="CTC39" s="119"/>
      <c r="CTD39" s="119"/>
      <c r="CTE39" s="119"/>
      <c r="CTF39" s="119"/>
      <c r="CTG39" s="119"/>
      <c r="CTH39" s="119"/>
      <c r="CTI39" s="119"/>
      <c r="CTJ39" s="119"/>
      <c r="CTK39" s="119"/>
      <c r="CTL39" s="119"/>
      <c r="CTM39" s="119"/>
      <c r="CTN39" s="119"/>
      <c r="CTO39" s="119"/>
      <c r="CTP39" s="119"/>
      <c r="CTQ39" s="119"/>
      <c r="CTR39" s="119"/>
      <c r="CTS39" s="119"/>
      <c r="CTT39" s="119"/>
      <c r="CTU39" s="119"/>
      <c r="CTV39" s="119"/>
      <c r="CTW39" s="119"/>
      <c r="CTX39" s="119"/>
      <c r="CTY39" s="119"/>
      <c r="CTZ39" s="119"/>
      <c r="CUA39" s="119"/>
      <c r="CUB39" s="119"/>
      <c r="CUC39" s="119"/>
      <c r="CUD39" s="119"/>
      <c r="CUE39" s="119"/>
      <c r="CUF39" s="119"/>
      <c r="CUG39" s="119"/>
      <c r="CUH39" s="119"/>
      <c r="CUI39" s="119"/>
      <c r="CUJ39" s="119"/>
      <c r="CUK39" s="119"/>
      <c r="CUL39" s="119"/>
      <c r="CUM39" s="119"/>
      <c r="CUN39" s="119"/>
      <c r="CUO39" s="119"/>
      <c r="CUP39" s="119"/>
      <c r="CUQ39" s="119"/>
      <c r="CUR39" s="119"/>
      <c r="CUS39" s="119"/>
      <c r="CUT39" s="119"/>
      <c r="CUU39" s="119"/>
      <c r="CUV39" s="119"/>
      <c r="CUW39" s="119"/>
      <c r="CUX39" s="119"/>
      <c r="CUY39" s="119"/>
      <c r="CUZ39" s="119"/>
      <c r="CVA39" s="119"/>
      <c r="CVB39" s="119"/>
      <c r="CVC39" s="119"/>
      <c r="CVD39" s="119"/>
      <c r="CVE39" s="119"/>
      <c r="CVF39" s="119"/>
      <c r="CVG39" s="119"/>
      <c r="CVH39" s="119"/>
      <c r="CVI39" s="119"/>
      <c r="CVJ39" s="119"/>
      <c r="CVK39" s="119"/>
      <c r="CVL39" s="119"/>
      <c r="CVM39" s="119"/>
      <c r="CVN39" s="119"/>
      <c r="CVO39" s="119"/>
      <c r="CVP39" s="119"/>
      <c r="CVQ39" s="119"/>
      <c r="CVR39" s="119"/>
      <c r="CVS39" s="119"/>
      <c r="CVT39" s="119"/>
      <c r="CVU39" s="119"/>
      <c r="CVV39" s="119"/>
      <c r="CVW39" s="119"/>
      <c r="CVX39" s="119"/>
      <c r="CVY39" s="119"/>
      <c r="CVZ39" s="119"/>
      <c r="CWA39" s="119"/>
      <c r="CWB39" s="119"/>
      <c r="CWC39" s="119"/>
      <c r="CWD39" s="119"/>
      <c r="CWE39" s="119"/>
      <c r="CWF39" s="119"/>
      <c r="CWG39" s="119"/>
      <c r="CWH39" s="119"/>
      <c r="CWI39" s="119"/>
      <c r="CWJ39" s="119"/>
      <c r="CWK39" s="119"/>
      <c r="CWL39" s="119"/>
      <c r="CWM39" s="119"/>
      <c r="CWN39" s="119"/>
      <c r="CWO39" s="119"/>
      <c r="CWP39" s="119"/>
      <c r="CWQ39" s="119"/>
      <c r="CWR39" s="119"/>
      <c r="CWS39" s="119"/>
      <c r="CWT39" s="119"/>
      <c r="CWU39" s="119"/>
      <c r="CWV39" s="119"/>
      <c r="CWW39" s="119"/>
      <c r="CWX39" s="119"/>
      <c r="CWY39" s="119"/>
      <c r="CWZ39" s="119"/>
      <c r="CXA39" s="119"/>
      <c r="CXB39" s="119"/>
      <c r="CXC39" s="119"/>
      <c r="CXD39" s="119"/>
      <c r="CXE39" s="119"/>
      <c r="CXF39" s="119"/>
      <c r="CXG39" s="119"/>
      <c r="CXH39" s="119"/>
      <c r="CXI39" s="119"/>
      <c r="CXJ39" s="119"/>
      <c r="CXK39" s="119"/>
      <c r="CXL39" s="119"/>
      <c r="CXM39" s="119"/>
      <c r="CXN39" s="119"/>
      <c r="CXO39" s="119"/>
      <c r="CXP39" s="119"/>
      <c r="CXQ39" s="119"/>
      <c r="CXR39" s="119"/>
      <c r="CXS39" s="119"/>
      <c r="CXT39" s="119"/>
      <c r="CXU39" s="119"/>
      <c r="CXV39" s="119"/>
      <c r="CXW39" s="119"/>
      <c r="CXX39" s="119"/>
      <c r="CXY39" s="119"/>
      <c r="CXZ39" s="119"/>
      <c r="CYA39" s="119"/>
      <c r="CYB39" s="119"/>
      <c r="CYC39" s="119"/>
      <c r="CYD39" s="119"/>
      <c r="CYE39" s="119"/>
      <c r="CYF39" s="119"/>
      <c r="CYG39" s="119"/>
      <c r="CYH39" s="119"/>
      <c r="CYI39" s="119"/>
      <c r="CYJ39" s="119"/>
      <c r="CYK39" s="119"/>
      <c r="CYL39" s="119"/>
      <c r="CYM39" s="119"/>
      <c r="CYN39" s="119"/>
      <c r="CYO39" s="119"/>
      <c r="CYP39" s="119"/>
      <c r="CYQ39" s="119"/>
      <c r="CYR39" s="119"/>
      <c r="CYS39" s="119"/>
      <c r="CYT39" s="119"/>
      <c r="CYU39" s="119"/>
      <c r="CYV39" s="119"/>
      <c r="CYW39" s="119"/>
      <c r="CYX39" s="119"/>
      <c r="CYY39" s="119"/>
      <c r="CYZ39" s="119"/>
      <c r="CZA39" s="119"/>
      <c r="CZB39" s="119"/>
      <c r="CZC39" s="119"/>
      <c r="CZD39" s="119"/>
      <c r="CZE39" s="119"/>
      <c r="CZF39" s="119"/>
      <c r="CZG39" s="119"/>
      <c r="CZH39" s="119"/>
      <c r="CZI39" s="119"/>
      <c r="CZJ39" s="119"/>
      <c r="CZK39" s="119"/>
      <c r="CZL39" s="119"/>
      <c r="CZM39" s="119"/>
      <c r="CZN39" s="119"/>
      <c r="CZO39" s="119"/>
      <c r="CZP39" s="119"/>
      <c r="CZQ39" s="119"/>
      <c r="CZR39" s="119"/>
      <c r="CZS39" s="119"/>
      <c r="CZT39" s="119"/>
      <c r="CZU39" s="119"/>
      <c r="CZV39" s="119"/>
      <c r="CZW39" s="119"/>
      <c r="CZX39" s="119"/>
      <c r="CZY39" s="119"/>
      <c r="CZZ39" s="119"/>
      <c r="DAA39" s="119"/>
      <c r="DAB39" s="119"/>
      <c r="DAC39" s="119"/>
      <c r="DAD39" s="119"/>
      <c r="DAE39" s="119"/>
      <c r="DAF39" s="119"/>
      <c r="DAG39" s="119"/>
      <c r="DAH39" s="119"/>
      <c r="DAI39" s="119"/>
      <c r="DAJ39" s="119"/>
      <c r="DAK39" s="119"/>
      <c r="DAL39" s="119"/>
      <c r="DAM39" s="119"/>
      <c r="DAN39" s="119"/>
      <c r="DAO39" s="119"/>
      <c r="DAP39" s="119"/>
      <c r="DAQ39" s="119"/>
      <c r="DAR39" s="119"/>
      <c r="DAS39" s="119"/>
      <c r="DAT39" s="119"/>
      <c r="DAU39" s="119"/>
      <c r="DAV39" s="119"/>
      <c r="DAW39" s="119"/>
      <c r="DAX39" s="119"/>
      <c r="DAY39" s="119"/>
      <c r="DAZ39" s="119"/>
      <c r="DBA39" s="119"/>
      <c r="DBB39" s="119"/>
      <c r="DBC39" s="119"/>
      <c r="DBD39" s="119"/>
      <c r="DBE39" s="119"/>
      <c r="DBF39" s="119"/>
      <c r="DBG39" s="119"/>
      <c r="DBH39" s="119"/>
      <c r="DBI39" s="119"/>
      <c r="DBJ39" s="119"/>
      <c r="DBK39" s="119"/>
      <c r="DBL39" s="119"/>
      <c r="DBM39" s="119"/>
      <c r="DBN39" s="119"/>
      <c r="DBO39" s="119"/>
      <c r="DBP39" s="119"/>
      <c r="DBQ39" s="119"/>
      <c r="DBR39" s="119"/>
      <c r="DBS39" s="119"/>
      <c r="DBT39" s="119"/>
      <c r="DBU39" s="119"/>
      <c r="DBV39" s="119"/>
      <c r="DBW39" s="119"/>
      <c r="DBX39" s="119"/>
      <c r="DBY39" s="119"/>
      <c r="DBZ39" s="119"/>
      <c r="DCA39" s="119"/>
      <c r="DCB39" s="119"/>
      <c r="DCC39" s="119"/>
      <c r="DCD39" s="119"/>
      <c r="DCE39" s="119"/>
      <c r="DCF39" s="119"/>
      <c r="DCG39" s="119"/>
      <c r="DCH39" s="119"/>
      <c r="DCI39" s="119"/>
      <c r="DCJ39" s="119"/>
      <c r="DCK39" s="119"/>
      <c r="DCL39" s="119"/>
      <c r="DCM39" s="119"/>
      <c r="DCN39" s="119"/>
      <c r="DCO39" s="119"/>
      <c r="DCP39" s="119"/>
      <c r="DCQ39" s="119"/>
      <c r="DCR39" s="119"/>
      <c r="DCS39" s="119"/>
      <c r="DCT39" s="119"/>
      <c r="DCU39" s="119"/>
      <c r="DCV39" s="119"/>
      <c r="DCW39" s="119"/>
      <c r="DCX39" s="119"/>
      <c r="DCY39" s="119"/>
      <c r="DCZ39" s="119"/>
      <c r="DDA39" s="119"/>
      <c r="DDB39" s="119"/>
      <c r="DDC39" s="119"/>
      <c r="DDD39" s="119"/>
      <c r="DDE39" s="119"/>
      <c r="DDF39" s="119"/>
      <c r="DDG39" s="119"/>
      <c r="DDH39" s="119"/>
      <c r="DDI39" s="119"/>
      <c r="DDJ39" s="119"/>
      <c r="DDK39" s="119"/>
      <c r="DDL39" s="119"/>
      <c r="DDM39" s="119"/>
      <c r="DDN39" s="119"/>
      <c r="DDO39" s="119"/>
      <c r="DDP39" s="119"/>
      <c r="DDQ39" s="119"/>
      <c r="DDR39" s="119"/>
      <c r="DDS39" s="119"/>
      <c r="DDT39" s="119"/>
      <c r="DDU39" s="119"/>
      <c r="DDV39" s="119"/>
      <c r="DDW39" s="119"/>
      <c r="DDX39" s="119"/>
      <c r="DDY39" s="119"/>
      <c r="DDZ39" s="119"/>
      <c r="DEA39" s="119"/>
      <c r="DEB39" s="119"/>
      <c r="DEC39" s="119"/>
      <c r="DED39" s="119"/>
      <c r="DEE39" s="119"/>
      <c r="DEF39" s="119"/>
      <c r="DEG39" s="119"/>
      <c r="DEH39" s="119"/>
      <c r="DEI39" s="119"/>
      <c r="DEJ39" s="119"/>
      <c r="DEK39" s="119"/>
      <c r="DEL39" s="119"/>
      <c r="DEM39" s="119"/>
      <c r="DEN39" s="119"/>
      <c r="DEO39" s="119"/>
      <c r="DEP39" s="119"/>
      <c r="DEQ39" s="119"/>
      <c r="DER39" s="119"/>
      <c r="DES39" s="119"/>
      <c r="DET39" s="119"/>
      <c r="DEU39" s="119"/>
      <c r="DEV39" s="119"/>
      <c r="DEW39" s="119"/>
      <c r="DEX39" s="119"/>
      <c r="DEY39" s="119"/>
      <c r="DEZ39" s="119"/>
      <c r="DFA39" s="119"/>
      <c r="DFB39" s="119"/>
      <c r="DFC39" s="119"/>
      <c r="DFD39" s="119"/>
      <c r="DFE39" s="119"/>
      <c r="DFF39" s="119"/>
      <c r="DFG39" s="119"/>
      <c r="DFH39" s="119"/>
      <c r="DFI39" s="119"/>
      <c r="DFJ39" s="119"/>
      <c r="DFK39" s="119"/>
      <c r="DFL39" s="119"/>
      <c r="DFM39" s="119"/>
      <c r="DFN39" s="119"/>
      <c r="DFO39" s="119"/>
      <c r="DFP39" s="119"/>
      <c r="DFQ39" s="119"/>
      <c r="DFR39" s="119"/>
      <c r="DFS39" s="119"/>
      <c r="DFT39" s="119"/>
      <c r="DFU39" s="119"/>
      <c r="DFV39" s="119"/>
      <c r="DFW39" s="119"/>
      <c r="DFX39" s="119"/>
      <c r="DFY39" s="119"/>
      <c r="DFZ39" s="119"/>
      <c r="DGA39" s="119"/>
      <c r="DGB39" s="119"/>
      <c r="DGC39" s="119"/>
      <c r="DGD39" s="119"/>
      <c r="DGE39" s="119"/>
      <c r="DGF39" s="119"/>
      <c r="DGG39" s="119"/>
      <c r="DGH39" s="119"/>
      <c r="DGI39" s="119"/>
      <c r="DGJ39" s="119"/>
      <c r="DGK39" s="119"/>
      <c r="DGL39" s="119"/>
      <c r="DGM39" s="119"/>
      <c r="DGN39" s="119"/>
      <c r="DGO39" s="119"/>
      <c r="DGP39" s="119"/>
      <c r="DGQ39" s="119"/>
      <c r="DGR39" s="119"/>
      <c r="DGS39" s="119"/>
      <c r="DGT39" s="119"/>
      <c r="DGU39" s="119"/>
      <c r="DGV39" s="119"/>
      <c r="DGW39" s="119"/>
      <c r="DGX39" s="119"/>
      <c r="DGY39" s="119"/>
      <c r="DGZ39" s="119"/>
      <c r="DHA39" s="119"/>
      <c r="DHB39" s="119"/>
      <c r="DHC39" s="119"/>
      <c r="DHD39" s="119"/>
      <c r="DHE39" s="119"/>
      <c r="DHF39" s="119"/>
      <c r="DHG39" s="119"/>
      <c r="DHH39" s="119"/>
      <c r="DHI39" s="119"/>
      <c r="DHJ39" s="119"/>
      <c r="DHK39" s="119"/>
      <c r="DHL39" s="119"/>
      <c r="DHM39" s="119"/>
      <c r="DHN39" s="119"/>
      <c r="DHO39" s="119"/>
      <c r="DHP39" s="119"/>
      <c r="DHQ39" s="119"/>
      <c r="DHR39" s="119"/>
      <c r="DHS39" s="119"/>
      <c r="DHT39" s="119"/>
      <c r="DHU39" s="119"/>
      <c r="DHV39" s="119"/>
      <c r="DHW39" s="119"/>
      <c r="DHX39" s="119"/>
      <c r="DHY39" s="119"/>
      <c r="DHZ39" s="119"/>
      <c r="DIA39" s="119"/>
      <c r="DIB39" s="119"/>
      <c r="DIC39" s="119"/>
      <c r="DID39" s="119"/>
      <c r="DIE39" s="119"/>
      <c r="DIF39" s="119"/>
      <c r="DIG39" s="119"/>
      <c r="DIH39" s="119"/>
      <c r="DII39" s="119"/>
      <c r="DIJ39" s="119"/>
      <c r="DIK39" s="119"/>
      <c r="DIL39" s="119"/>
      <c r="DIM39" s="119"/>
      <c r="DIN39" s="119"/>
      <c r="DIO39" s="119"/>
      <c r="DIP39" s="119"/>
      <c r="DIQ39" s="119"/>
      <c r="DIR39" s="119"/>
      <c r="DIS39" s="119"/>
      <c r="DIT39" s="119"/>
      <c r="DIU39" s="119"/>
      <c r="DIV39" s="119"/>
      <c r="DIW39" s="119"/>
      <c r="DIX39" s="119"/>
      <c r="DIY39" s="119"/>
      <c r="DIZ39" s="119"/>
      <c r="DJA39" s="119"/>
      <c r="DJB39" s="119"/>
      <c r="DJC39" s="119"/>
      <c r="DJD39" s="119"/>
      <c r="DJE39" s="119"/>
      <c r="DJF39" s="119"/>
      <c r="DJG39" s="119"/>
      <c r="DJH39" s="119"/>
      <c r="DJI39" s="119"/>
      <c r="DJJ39" s="119"/>
      <c r="DJK39" s="119"/>
      <c r="DJL39" s="119"/>
      <c r="DJM39" s="119"/>
      <c r="DJN39" s="119"/>
      <c r="DJO39" s="119"/>
      <c r="DJP39" s="119"/>
      <c r="DJQ39" s="119"/>
      <c r="DJR39" s="119"/>
      <c r="DJS39" s="119"/>
      <c r="DJT39" s="119"/>
      <c r="DJU39" s="119"/>
      <c r="DJV39" s="119"/>
      <c r="DJW39" s="119"/>
      <c r="DJX39" s="119"/>
      <c r="DJY39" s="119"/>
      <c r="DJZ39" s="119"/>
      <c r="DKA39" s="119"/>
      <c r="DKB39" s="119"/>
      <c r="DKC39" s="119"/>
      <c r="DKD39" s="119"/>
      <c r="DKE39" s="119"/>
      <c r="DKF39" s="119"/>
      <c r="DKG39" s="119"/>
      <c r="DKH39" s="119"/>
      <c r="DKI39" s="119"/>
      <c r="DKJ39" s="119"/>
      <c r="DKK39" s="119"/>
      <c r="DKL39" s="119"/>
      <c r="DKM39" s="119"/>
      <c r="DKN39" s="119"/>
      <c r="DKO39" s="119"/>
      <c r="DKP39" s="119"/>
      <c r="DKQ39" s="119"/>
      <c r="DKR39" s="119"/>
      <c r="DKS39" s="119"/>
      <c r="DKT39" s="119"/>
      <c r="DKU39" s="119"/>
      <c r="DKV39" s="119"/>
      <c r="DKW39" s="119"/>
      <c r="DKX39" s="119"/>
      <c r="DKY39" s="119"/>
      <c r="DKZ39" s="119"/>
      <c r="DLA39" s="119"/>
      <c r="DLB39" s="119"/>
      <c r="DLC39" s="119"/>
      <c r="DLD39" s="119"/>
      <c r="DLE39" s="119"/>
      <c r="DLF39" s="119"/>
      <c r="DLG39" s="119"/>
      <c r="DLH39" s="119"/>
      <c r="DLI39" s="119"/>
      <c r="DLJ39" s="119"/>
      <c r="DLK39" s="119"/>
      <c r="DLL39" s="119"/>
      <c r="DLM39" s="119"/>
      <c r="DLN39" s="119"/>
      <c r="DLO39" s="119"/>
      <c r="DLP39" s="119"/>
      <c r="DLQ39" s="119"/>
      <c r="DLR39" s="119"/>
      <c r="DLS39" s="119"/>
      <c r="DLT39" s="119"/>
      <c r="DLU39" s="119"/>
      <c r="DLV39" s="119"/>
      <c r="DLW39" s="119"/>
      <c r="DLX39" s="119"/>
      <c r="DLY39" s="119"/>
      <c r="DLZ39" s="119"/>
      <c r="DMA39" s="119"/>
      <c r="DMB39" s="119"/>
      <c r="DMC39" s="119"/>
      <c r="DMD39" s="119"/>
      <c r="DME39" s="119"/>
      <c r="DMF39" s="119"/>
      <c r="DMG39" s="119"/>
      <c r="DMH39" s="119"/>
      <c r="DMI39" s="119"/>
      <c r="DMJ39" s="119"/>
      <c r="DMK39" s="119"/>
      <c r="DML39" s="119"/>
      <c r="DMM39" s="119"/>
      <c r="DMN39" s="119"/>
      <c r="DMO39" s="119"/>
      <c r="DMP39" s="119"/>
      <c r="DMQ39" s="119"/>
      <c r="DMR39" s="119"/>
      <c r="DMS39" s="119"/>
      <c r="DMT39" s="119"/>
      <c r="DMU39" s="119"/>
      <c r="DMV39" s="119"/>
      <c r="DMW39" s="119"/>
      <c r="DMX39" s="119"/>
      <c r="DMY39" s="119"/>
      <c r="DMZ39" s="119"/>
      <c r="DNA39" s="119"/>
      <c r="DNB39" s="119"/>
      <c r="DNC39" s="119"/>
      <c r="DND39" s="119"/>
      <c r="DNE39" s="119"/>
      <c r="DNF39" s="119"/>
      <c r="DNG39" s="119"/>
      <c r="DNH39" s="119"/>
      <c r="DNI39" s="119"/>
      <c r="DNJ39" s="119"/>
      <c r="DNK39" s="119"/>
      <c r="DNL39" s="119"/>
      <c r="DNM39" s="119"/>
      <c r="DNN39" s="119"/>
      <c r="DNO39" s="119"/>
      <c r="DNP39" s="119"/>
      <c r="DNQ39" s="119"/>
      <c r="DNR39" s="119"/>
      <c r="DNS39" s="119"/>
      <c r="DNT39" s="119"/>
      <c r="DNU39" s="119"/>
      <c r="DNV39" s="119"/>
      <c r="DNW39" s="119"/>
      <c r="DNX39" s="119"/>
      <c r="DNY39" s="119"/>
      <c r="DNZ39" s="119"/>
      <c r="DOA39" s="119"/>
      <c r="DOB39" s="119"/>
      <c r="DOC39" s="119"/>
      <c r="DOD39" s="119"/>
      <c r="DOE39" s="119"/>
      <c r="DOF39" s="119"/>
      <c r="DOG39" s="119"/>
      <c r="DOH39" s="119"/>
      <c r="DOI39" s="119"/>
      <c r="DOJ39" s="119"/>
      <c r="DOK39" s="119"/>
      <c r="DOL39" s="119"/>
      <c r="DOM39" s="119"/>
      <c r="DON39" s="119"/>
      <c r="DOO39" s="119"/>
      <c r="DOP39" s="119"/>
      <c r="DOQ39" s="119"/>
      <c r="DOR39" s="119"/>
      <c r="DOS39" s="119"/>
      <c r="DOT39" s="119"/>
      <c r="DOU39" s="119"/>
      <c r="DOV39" s="119"/>
      <c r="DOW39" s="119"/>
      <c r="DOX39" s="119"/>
      <c r="DOY39" s="119"/>
      <c r="DOZ39" s="119"/>
      <c r="DPA39" s="119"/>
      <c r="DPB39" s="119"/>
      <c r="DPC39" s="119"/>
      <c r="DPD39" s="119"/>
      <c r="DPE39" s="119"/>
      <c r="DPF39" s="119"/>
      <c r="DPG39" s="119"/>
      <c r="DPH39" s="119"/>
      <c r="DPI39" s="119"/>
      <c r="DPJ39" s="119"/>
      <c r="DPK39" s="119"/>
      <c r="DPL39" s="119"/>
      <c r="DPM39" s="119"/>
      <c r="DPN39" s="119"/>
      <c r="DPO39" s="119"/>
      <c r="DPP39" s="119"/>
      <c r="DPQ39" s="119"/>
      <c r="DPR39" s="119"/>
      <c r="DPS39" s="119"/>
      <c r="DPT39" s="119"/>
      <c r="DPU39" s="119"/>
      <c r="DPV39" s="119"/>
      <c r="DPW39" s="119"/>
      <c r="DPX39" s="119"/>
      <c r="DPY39" s="119"/>
      <c r="DPZ39" s="119"/>
      <c r="DQA39" s="119"/>
      <c r="DQB39" s="119"/>
      <c r="DQC39" s="119"/>
      <c r="DQD39" s="119"/>
      <c r="DQE39" s="119"/>
      <c r="DQF39" s="119"/>
      <c r="DQG39" s="119"/>
      <c r="DQH39" s="119"/>
      <c r="DQI39" s="119"/>
      <c r="DQJ39" s="119"/>
      <c r="DQK39" s="119"/>
      <c r="DQL39" s="119"/>
      <c r="DQM39" s="119"/>
      <c r="DQN39" s="119"/>
      <c r="DQO39" s="119"/>
      <c r="DQP39" s="119"/>
      <c r="DQQ39" s="119"/>
      <c r="DQR39" s="119"/>
      <c r="DQS39" s="119"/>
      <c r="DQT39" s="119"/>
      <c r="DQU39" s="119"/>
      <c r="DQV39" s="119"/>
      <c r="DQW39" s="119"/>
      <c r="DQX39" s="119"/>
      <c r="DQY39" s="119"/>
      <c r="DQZ39" s="119"/>
      <c r="DRA39" s="119"/>
      <c r="DRB39" s="119"/>
      <c r="DRC39" s="119"/>
      <c r="DRD39" s="119"/>
      <c r="DRE39" s="119"/>
      <c r="DRF39" s="119"/>
      <c r="DRG39" s="119"/>
      <c r="DRH39" s="119"/>
      <c r="DRI39" s="119"/>
      <c r="DRJ39" s="119"/>
      <c r="DRK39" s="119"/>
      <c r="DRL39" s="119"/>
      <c r="DRM39" s="119"/>
      <c r="DRN39" s="119"/>
      <c r="DRO39" s="119"/>
      <c r="DRP39" s="119"/>
      <c r="DRQ39" s="119"/>
      <c r="DRR39" s="119"/>
      <c r="DRS39" s="119"/>
      <c r="DRT39" s="119"/>
      <c r="DRU39" s="119"/>
      <c r="DRV39" s="119"/>
      <c r="DRW39" s="119"/>
      <c r="DRX39" s="119"/>
      <c r="DRY39" s="119"/>
      <c r="DRZ39" s="119"/>
      <c r="DSA39" s="119"/>
      <c r="DSB39" s="119"/>
      <c r="DSC39" s="119"/>
      <c r="DSD39" s="119"/>
      <c r="DSE39" s="119"/>
      <c r="DSF39" s="119"/>
      <c r="DSG39" s="119"/>
      <c r="DSH39" s="119"/>
      <c r="DSI39" s="119"/>
      <c r="DSJ39" s="119"/>
      <c r="DSK39" s="119"/>
      <c r="DSL39" s="119"/>
      <c r="DSM39" s="119"/>
      <c r="DSN39" s="119"/>
      <c r="DSO39" s="119"/>
      <c r="DSP39" s="119"/>
      <c r="DSQ39" s="119"/>
      <c r="DSR39" s="119"/>
      <c r="DSS39" s="119"/>
      <c r="DST39" s="119"/>
      <c r="DSU39" s="119"/>
      <c r="DSV39" s="119"/>
      <c r="DSW39" s="119"/>
      <c r="DSX39" s="119"/>
      <c r="DSY39" s="119"/>
      <c r="DSZ39" s="119"/>
      <c r="DTA39" s="119"/>
      <c r="DTB39" s="119"/>
      <c r="DTC39" s="119"/>
      <c r="DTD39" s="119"/>
      <c r="DTE39" s="119"/>
      <c r="DTF39" s="119"/>
      <c r="DTG39" s="119"/>
      <c r="DTH39" s="119"/>
      <c r="DTI39" s="119"/>
      <c r="DTJ39" s="119"/>
      <c r="DTK39" s="119"/>
      <c r="DTL39" s="119"/>
      <c r="DTM39" s="119"/>
      <c r="DTN39" s="119"/>
      <c r="DTO39" s="119"/>
      <c r="DTP39" s="119"/>
      <c r="DTQ39" s="119"/>
      <c r="DTR39" s="119"/>
      <c r="DTS39" s="119"/>
      <c r="DTT39" s="119"/>
      <c r="DTU39" s="119"/>
      <c r="DTV39" s="119"/>
      <c r="DTW39" s="119"/>
      <c r="DTX39" s="119"/>
      <c r="DTY39" s="119"/>
      <c r="DTZ39" s="119"/>
      <c r="DUA39" s="119"/>
      <c r="DUB39" s="119"/>
      <c r="DUC39" s="119"/>
      <c r="DUD39" s="119"/>
      <c r="DUE39" s="119"/>
      <c r="DUF39" s="119"/>
      <c r="DUG39" s="119"/>
      <c r="DUH39" s="119"/>
      <c r="DUI39" s="119"/>
      <c r="DUJ39" s="119"/>
      <c r="DUK39" s="119"/>
      <c r="DUL39" s="119"/>
      <c r="DUM39" s="119"/>
      <c r="DUN39" s="119"/>
      <c r="DUO39" s="119"/>
      <c r="DUP39" s="119"/>
      <c r="DUQ39" s="119"/>
      <c r="DUR39" s="119"/>
      <c r="DUS39" s="119"/>
      <c r="DUT39" s="119"/>
      <c r="DUU39" s="119"/>
      <c r="DUV39" s="119"/>
      <c r="DUW39" s="119"/>
      <c r="DUX39" s="119"/>
      <c r="DUY39" s="119"/>
      <c r="DUZ39" s="119"/>
      <c r="DVA39" s="119"/>
      <c r="DVB39" s="119"/>
      <c r="DVC39" s="119"/>
      <c r="DVD39" s="119"/>
      <c r="DVE39" s="119"/>
      <c r="DVF39" s="119"/>
      <c r="DVG39" s="119"/>
      <c r="DVH39" s="119"/>
      <c r="DVI39" s="119"/>
      <c r="DVJ39" s="119"/>
      <c r="DVK39" s="119"/>
      <c r="DVL39" s="119"/>
      <c r="DVM39" s="119"/>
      <c r="DVN39" s="119"/>
      <c r="DVO39" s="119"/>
      <c r="DVP39" s="119"/>
      <c r="DVQ39" s="119"/>
      <c r="DVR39" s="119"/>
      <c r="DVS39" s="119"/>
      <c r="DVT39" s="119"/>
      <c r="DVU39" s="119"/>
      <c r="DVV39" s="119"/>
      <c r="DVW39" s="119"/>
      <c r="DVX39" s="119"/>
      <c r="DVY39" s="119"/>
      <c r="DVZ39" s="119"/>
      <c r="DWA39" s="119"/>
      <c r="DWB39" s="119"/>
      <c r="DWC39" s="119"/>
      <c r="DWD39" s="119"/>
      <c r="DWE39" s="119"/>
      <c r="DWF39" s="119"/>
      <c r="DWG39" s="119"/>
      <c r="DWH39" s="119"/>
      <c r="DWI39" s="119"/>
      <c r="DWJ39" s="119"/>
      <c r="DWK39" s="119"/>
      <c r="DWL39" s="119"/>
      <c r="DWM39" s="119"/>
      <c r="DWN39" s="119"/>
      <c r="DWO39" s="119"/>
      <c r="DWP39" s="119"/>
      <c r="DWQ39" s="119"/>
      <c r="DWR39" s="119"/>
      <c r="DWS39" s="119"/>
      <c r="DWT39" s="119"/>
      <c r="DWU39" s="119"/>
      <c r="DWV39" s="119"/>
      <c r="DWW39" s="119"/>
      <c r="DWX39" s="119"/>
      <c r="DWY39" s="119"/>
      <c r="DWZ39" s="119"/>
      <c r="DXA39" s="119"/>
      <c r="DXB39" s="119"/>
      <c r="DXC39" s="119"/>
      <c r="DXD39" s="119"/>
      <c r="DXE39" s="119"/>
      <c r="DXF39" s="119"/>
      <c r="DXG39" s="119"/>
      <c r="DXH39" s="119"/>
      <c r="DXI39" s="119"/>
      <c r="DXJ39" s="119"/>
      <c r="DXK39" s="119"/>
      <c r="DXL39" s="119"/>
      <c r="DXM39" s="119"/>
      <c r="DXN39" s="119"/>
      <c r="DXO39" s="119"/>
      <c r="DXP39" s="119"/>
      <c r="DXQ39" s="119"/>
      <c r="DXR39" s="119"/>
      <c r="DXS39" s="119"/>
      <c r="DXT39" s="119"/>
      <c r="DXU39" s="119"/>
      <c r="DXV39" s="119"/>
      <c r="DXW39" s="119"/>
      <c r="DXX39" s="119"/>
      <c r="DXY39" s="119"/>
      <c r="DXZ39" s="119"/>
      <c r="DYA39" s="119"/>
      <c r="DYB39" s="119"/>
      <c r="DYC39" s="119"/>
      <c r="DYD39" s="119"/>
      <c r="DYE39" s="119"/>
      <c r="DYF39" s="119"/>
      <c r="DYG39" s="119"/>
      <c r="DYH39" s="119"/>
      <c r="DYI39" s="119"/>
      <c r="DYJ39" s="119"/>
      <c r="DYK39" s="119"/>
      <c r="DYL39" s="119"/>
      <c r="DYM39" s="119"/>
      <c r="DYN39" s="119"/>
      <c r="DYO39" s="119"/>
      <c r="DYP39" s="119"/>
      <c r="DYQ39" s="119"/>
      <c r="DYR39" s="119"/>
      <c r="DYS39" s="119"/>
      <c r="DYT39" s="119"/>
      <c r="DYU39" s="119"/>
      <c r="DYV39" s="119"/>
      <c r="DYW39" s="119"/>
      <c r="DYX39" s="119"/>
      <c r="DYY39" s="119"/>
      <c r="DYZ39" s="119"/>
      <c r="DZA39" s="119"/>
      <c r="DZB39" s="119"/>
      <c r="DZC39" s="119"/>
      <c r="DZD39" s="119"/>
      <c r="DZE39" s="119"/>
      <c r="DZF39" s="119"/>
      <c r="DZG39" s="119"/>
      <c r="DZH39" s="119"/>
      <c r="DZI39" s="119"/>
      <c r="DZJ39" s="119"/>
      <c r="DZK39" s="119"/>
      <c r="DZL39" s="119"/>
      <c r="DZM39" s="119"/>
      <c r="DZN39" s="119"/>
      <c r="DZO39" s="119"/>
      <c r="DZP39" s="119"/>
      <c r="DZQ39" s="119"/>
      <c r="DZR39" s="119"/>
      <c r="DZS39" s="119"/>
      <c r="DZT39" s="119"/>
      <c r="DZU39" s="119"/>
      <c r="DZV39" s="119"/>
      <c r="DZW39" s="119"/>
      <c r="DZX39" s="119"/>
      <c r="DZY39" s="119"/>
      <c r="DZZ39" s="119"/>
      <c r="EAA39" s="119"/>
      <c r="EAB39" s="119"/>
      <c r="EAC39" s="119"/>
      <c r="EAD39" s="119"/>
      <c r="EAE39" s="119"/>
      <c r="EAF39" s="119"/>
      <c r="EAG39" s="119"/>
      <c r="EAH39" s="119"/>
      <c r="EAI39" s="119"/>
      <c r="EAJ39" s="119"/>
      <c r="EAK39" s="119"/>
      <c r="EAL39" s="119"/>
      <c r="EAM39" s="119"/>
      <c r="EAN39" s="119"/>
      <c r="EAO39" s="119"/>
      <c r="EAP39" s="119"/>
      <c r="EAQ39" s="119"/>
      <c r="EAR39" s="119"/>
      <c r="EAS39" s="119"/>
      <c r="EAT39" s="119"/>
      <c r="EAU39" s="119"/>
      <c r="EAV39" s="119"/>
      <c r="EAW39" s="119"/>
      <c r="EAX39" s="119"/>
      <c r="EAY39" s="119"/>
      <c r="EAZ39" s="119"/>
      <c r="EBA39" s="119"/>
      <c r="EBB39" s="119"/>
      <c r="EBC39" s="119"/>
      <c r="EBD39" s="119"/>
      <c r="EBE39" s="119"/>
      <c r="EBF39" s="119"/>
      <c r="EBG39" s="119"/>
      <c r="EBH39" s="119"/>
      <c r="EBI39" s="119"/>
      <c r="EBJ39" s="119"/>
      <c r="EBK39" s="119"/>
      <c r="EBL39" s="119"/>
      <c r="EBM39" s="119"/>
      <c r="EBN39" s="119"/>
      <c r="EBO39" s="119"/>
      <c r="EBP39" s="119"/>
      <c r="EBQ39" s="119"/>
      <c r="EBR39" s="119"/>
      <c r="EBS39" s="119"/>
      <c r="EBT39" s="119"/>
      <c r="EBU39" s="119"/>
      <c r="EBV39" s="119"/>
      <c r="EBW39" s="119"/>
      <c r="EBX39" s="119"/>
      <c r="EBY39" s="119"/>
      <c r="EBZ39" s="119"/>
      <c r="ECA39" s="119"/>
      <c r="ECB39" s="119"/>
      <c r="ECC39" s="119"/>
      <c r="ECD39" s="119"/>
      <c r="ECE39" s="119"/>
      <c r="ECF39" s="119"/>
      <c r="ECG39" s="119"/>
      <c r="ECH39" s="119"/>
      <c r="ECI39" s="119"/>
      <c r="ECJ39" s="119"/>
      <c r="ECK39" s="119"/>
      <c r="ECL39" s="119"/>
      <c r="ECM39" s="119"/>
      <c r="ECN39" s="119"/>
      <c r="ECO39" s="119"/>
      <c r="ECP39" s="119"/>
      <c r="ECQ39" s="119"/>
      <c r="ECR39" s="119"/>
      <c r="ECS39" s="119"/>
      <c r="ECT39" s="119"/>
      <c r="ECU39" s="119"/>
      <c r="ECV39" s="119"/>
      <c r="ECW39" s="119"/>
      <c r="ECX39" s="119"/>
      <c r="ECY39" s="119"/>
      <c r="ECZ39" s="119"/>
      <c r="EDA39" s="119"/>
      <c r="EDB39" s="119"/>
      <c r="EDC39" s="119"/>
      <c r="EDD39" s="119"/>
      <c r="EDE39" s="119"/>
      <c r="EDF39" s="119"/>
      <c r="EDG39" s="119"/>
      <c r="EDH39" s="119"/>
      <c r="EDI39" s="119"/>
      <c r="EDJ39" s="119"/>
      <c r="EDK39" s="119"/>
      <c r="EDL39" s="119"/>
      <c r="EDM39" s="119"/>
      <c r="EDN39" s="119"/>
      <c r="EDO39" s="119"/>
      <c r="EDP39" s="119"/>
      <c r="EDQ39" s="119"/>
      <c r="EDR39" s="119"/>
      <c r="EDS39" s="119"/>
      <c r="EDT39" s="119"/>
      <c r="EDU39" s="119"/>
      <c r="EDV39" s="119"/>
      <c r="EDW39" s="119"/>
      <c r="EDX39" s="119"/>
      <c r="EDY39" s="119"/>
      <c r="EDZ39" s="119"/>
      <c r="EEA39" s="119"/>
      <c r="EEB39" s="119"/>
      <c r="EEC39" s="119"/>
      <c r="EED39" s="119"/>
      <c r="EEE39" s="119"/>
      <c r="EEF39" s="119"/>
      <c r="EEG39" s="119"/>
      <c r="EEH39" s="119"/>
      <c r="EEI39" s="119"/>
      <c r="EEJ39" s="119"/>
      <c r="EEK39" s="119"/>
      <c r="EEL39" s="119"/>
      <c r="EEM39" s="119"/>
      <c r="EEN39" s="119"/>
      <c r="EEO39" s="119"/>
      <c r="EEP39" s="119"/>
      <c r="EEQ39" s="119"/>
      <c r="EER39" s="119"/>
      <c r="EES39" s="119"/>
      <c r="EET39" s="119"/>
      <c r="EEU39" s="119"/>
      <c r="EEV39" s="119"/>
      <c r="EEW39" s="119"/>
      <c r="EEX39" s="119"/>
      <c r="EEY39" s="119"/>
      <c r="EEZ39" s="119"/>
      <c r="EFA39" s="119"/>
      <c r="EFB39" s="119"/>
      <c r="EFC39" s="119"/>
      <c r="EFD39" s="119"/>
      <c r="EFE39" s="119"/>
      <c r="EFF39" s="119"/>
      <c r="EFG39" s="119"/>
      <c r="EFH39" s="119"/>
      <c r="EFI39" s="119"/>
      <c r="EFJ39" s="119"/>
      <c r="EFK39" s="119"/>
      <c r="EFL39" s="119"/>
      <c r="EFM39" s="119"/>
      <c r="EFN39" s="119"/>
      <c r="EFO39" s="119"/>
      <c r="EFP39" s="119"/>
      <c r="EFQ39" s="119"/>
      <c r="EFR39" s="119"/>
      <c r="EFS39" s="119"/>
      <c r="EFT39" s="119"/>
      <c r="EFU39" s="119"/>
      <c r="EFV39" s="119"/>
      <c r="EFW39" s="119"/>
      <c r="EFX39" s="119"/>
      <c r="EFY39" s="119"/>
      <c r="EFZ39" s="119"/>
      <c r="EGA39" s="119"/>
      <c r="EGB39" s="119"/>
      <c r="EGC39" s="119"/>
      <c r="EGD39" s="119"/>
      <c r="EGE39" s="119"/>
      <c r="EGF39" s="119"/>
      <c r="EGG39" s="119"/>
      <c r="EGH39" s="119"/>
      <c r="EGI39" s="119"/>
      <c r="EGJ39" s="119"/>
      <c r="EGK39" s="119"/>
      <c r="EGL39" s="119"/>
      <c r="EGM39" s="119"/>
      <c r="EGN39" s="119"/>
      <c r="EGO39" s="119"/>
      <c r="EGP39" s="119"/>
      <c r="EGQ39" s="119"/>
      <c r="EGR39" s="119"/>
      <c r="EGS39" s="119"/>
      <c r="EGT39" s="119"/>
      <c r="EGU39" s="119"/>
      <c r="EGV39" s="119"/>
      <c r="EGW39" s="119"/>
      <c r="EGX39" s="119"/>
      <c r="EGY39" s="119"/>
      <c r="EGZ39" s="119"/>
      <c r="EHA39" s="119"/>
      <c r="EHB39" s="119"/>
      <c r="EHC39" s="119"/>
      <c r="EHD39" s="119"/>
      <c r="EHE39" s="119"/>
      <c r="EHF39" s="119"/>
      <c r="EHG39" s="119"/>
      <c r="EHH39" s="119"/>
      <c r="EHI39" s="119"/>
      <c r="EHJ39" s="119"/>
      <c r="EHK39" s="119"/>
      <c r="EHL39" s="119"/>
      <c r="EHM39" s="119"/>
      <c r="EHN39" s="119"/>
      <c r="EHO39" s="119"/>
      <c r="EHP39" s="119"/>
      <c r="EHQ39" s="119"/>
      <c r="EHR39" s="119"/>
      <c r="EHS39" s="119"/>
      <c r="EHT39" s="119"/>
      <c r="EHU39" s="119"/>
      <c r="EHV39" s="119"/>
      <c r="EHW39" s="119"/>
      <c r="EHX39" s="119"/>
      <c r="EHY39" s="119"/>
      <c r="EHZ39" s="119"/>
      <c r="EIA39" s="119"/>
      <c r="EIB39" s="119"/>
      <c r="EIC39" s="119"/>
      <c r="EID39" s="119"/>
      <c r="EIE39" s="119"/>
      <c r="EIF39" s="119"/>
      <c r="EIG39" s="119"/>
      <c r="EIH39" s="119"/>
      <c r="EII39" s="119"/>
      <c r="EIJ39" s="119"/>
      <c r="EIK39" s="119"/>
      <c r="EIL39" s="119"/>
      <c r="EIM39" s="119"/>
      <c r="EIN39" s="119"/>
      <c r="EIO39" s="119"/>
      <c r="EIP39" s="119"/>
      <c r="EIQ39" s="119"/>
      <c r="EIR39" s="119"/>
      <c r="EIS39" s="119"/>
      <c r="EIT39" s="119"/>
      <c r="EIU39" s="119"/>
      <c r="EIV39" s="119"/>
      <c r="EIW39" s="119"/>
      <c r="EIX39" s="119"/>
      <c r="EIY39" s="119"/>
      <c r="EIZ39" s="119"/>
      <c r="EJA39" s="119"/>
      <c r="EJB39" s="119"/>
      <c r="EJC39" s="119"/>
      <c r="EJD39" s="119"/>
      <c r="EJE39" s="119"/>
      <c r="EJF39" s="119"/>
      <c r="EJG39" s="119"/>
      <c r="EJH39" s="119"/>
      <c r="EJI39" s="119"/>
      <c r="EJJ39" s="119"/>
      <c r="EJK39" s="119"/>
      <c r="EJL39" s="119"/>
      <c r="EJM39" s="119"/>
      <c r="EJN39" s="119"/>
      <c r="EJO39" s="119"/>
      <c r="EJP39" s="119"/>
      <c r="EJQ39" s="119"/>
      <c r="EJR39" s="119"/>
      <c r="EJS39" s="119"/>
      <c r="EJT39" s="119"/>
      <c r="EJU39" s="119"/>
      <c r="EJV39" s="119"/>
      <c r="EJW39" s="119"/>
      <c r="EJX39" s="119"/>
      <c r="EJY39" s="119"/>
      <c r="EJZ39" s="119"/>
      <c r="EKA39" s="119"/>
      <c r="EKB39" s="119"/>
      <c r="EKC39" s="119"/>
      <c r="EKD39" s="119"/>
      <c r="EKE39" s="119"/>
      <c r="EKF39" s="119"/>
      <c r="EKG39" s="119"/>
      <c r="EKH39" s="119"/>
      <c r="EKI39" s="119"/>
      <c r="EKJ39" s="119"/>
      <c r="EKK39" s="119"/>
      <c r="EKL39" s="119"/>
      <c r="EKM39" s="119"/>
      <c r="EKN39" s="119"/>
      <c r="EKO39" s="119"/>
      <c r="EKP39" s="119"/>
      <c r="EKQ39" s="119"/>
      <c r="EKR39" s="119"/>
      <c r="EKS39" s="119"/>
      <c r="EKT39" s="119"/>
      <c r="EKU39" s="119"/>
      <c r="EKV39" s="119"/>
      <c r="EKW39" s="119"/>
      <c r="EKX39" s="119"/>
      <c r="EKY39" s="119"/>
      <c r="EKZ39" s="119"/>
      <c r="ELA39" s="119"/>
      <c r="ELB39" s="119"/>
      <c r="ELC39" s="119"/>
      <c r="ELD39" s="119"/>
      <c r="ELE39" s="119"/>
      <c r="ELF39" s="119"/>
      <c r="ELG39" s="119"/>
      <c r="ELH39" s="119"/>
      <c r="ELI39" s="119"/>
      <c r="ELJ39" s="119"/>
      <c r="ELK39" s="119"/>
      <c r="ELL39" s="119"/>
      <c r="ELM39" s="119"/>
      <c r="ELN39" s="119"/>
      <c r="ELO39" s="119"/>
      <c r="ELP39" s="119"/>
      <c r="ELQ39" s="119"/>
      <c r="ELR39" s="119"/>
      <c r="ELS39" s="119"/>
      <c r="ELT39" s="119"/>
      <c r="ELU39" s="119"/>
      <c r="ELV39" s="119"/>
      <c r="ELW39" s="119"/>
      <c r="ELX39" s="119"/>
      <c r="ELY39" s="119"/>
      <c r="ELZ39" s="119"/>
      <c r="EMA39" s="119"/>
      <c r="EMB39" s="119"/>
      <c r="EMC39" s="119"/>
      <c r="EMD39" s="119"/>
      <c r="EME39" s="119"/>
      <c r="EMF39" s="119"/>
      <c r="EMG39" s="119"/>
      <c r="EMH39" s="119"/>
      <c r="EMI39" s="119"/>
      <c r="EMJ39" s="119"/>
      <c r="EMK39" s="119"/>
      <c r="EML39" s="119"/>
      <c r="EMM39" s="119"/>
      <c r="EMN39" s="119"/>
      <c r="EMO39" s="119"/>
      <c r="EMP39" s="119"/>
      <c r="EMQ39" s="119"/>
      <c r="EMR39" s="119"/>
      <c r="EMS39" s="119"/>
      <c r="EMT39" s="119"/>
      <c r="EMU39" s="119"/>
      <c r="EMV39" s="119"/>
      <c r="EMW39" s="119"/>
      <c r="EMX39" s="119"/>
      <c r="EMY39" s="119"/>
      <c r="EMZ39" s="119"/>
      <c r="ENA39" s="119"/>
      <c r="ENB39" s="119"/>
      <c r="ENC39" s="119"/>
      <c r="END39" s="119"/>
      <c r="ENE39" s="119"/>
      <c r="ENF39" s="119"/>
      <c r="ENG39" s="119"/>
      <c r="ENH39" s="119"/>
      <c r="ENI39" s="119"/>
      <c r="ENJ39" s="119"/>
      <c r="ENK39" s="119"/>
      <c r="ENL39" s="119"/>
      <c r="ENM39" s="119"/>
      <c r="ENN39" s="119"/>
      <c r="ENO39" s="119"/>
      <c r="ENP39" s="119"/>
      <c r="ENQ39" s="119"/>
      <c r="ENR39" s="119"/>
      <c r="ENS39" s="119"/>
      <c r="ENT39" s="119"/>
      <c r="ENU39" s="119"/>
      <c r="ENV39" s="119"/>
      <c r="ENW39" s="119"/>
      <c r="ENX39" s="119"/>
      <c r="ENY39" s="119"/>
      <c r="ENZ39" s="119"/>
      <c r="EOA39" s="119"/>
      <c r="EOB39" s="119"/>
      <c r="EOC39" s="119"/>
      <c r="EOD39" s="119"/>
      <c r="EOE39" s="119"/>
      <c r="EOF39" s="119"/>
      <c r="EOG39" s="119"/>
      <c r="EOH39" s="119"/>
      <c r="EOI39" s="119"/>
      <c r="EOJ39" s="119"/>
      <c r="EOK39" s="119"/>
      <c r="EOL39" s="119"/>
      <c r="EOM39" s="119"/>
      <c r="EON39" s="119"/>
      <c r="EOO39" s="119"/>
      <c r="EOP39" s="119"/>
      <c r="EOQ39" s="119"/>
      <c r="EOR39" s="119"/>
      <c r="EOS39" s="119"/>
      <c r="EOT39" s="119"/>
      <c r="EOU39" s="119"/>
      <c r="EOV39" s="119"/>
      <c r="EOW39" s="119"/>
      <c r="EOX39" s="119"/>
      <c r="EOY39" s="119"/>
      <c r="EOZ39" s="119"/>
      <c r="EPA39" s="119"/>
      <c r="EPB39" s="119"/>
      <c r="EPC39" s="119"/>
      <c r="EPD39" s="119"/>
      <c r="EPE39" s="119"/>
      <c r="EPF39" s="119"/>
      <c r="EPG39" s="119"/>
      <c r="EPH39" s="119"/>
      <c r="EPI39" s="119"/>
      <c r="EPJ39" s="119"/>
      <c r="EPK39" s="119"/>
      <c r="EPL39" s="119"/>
      <c r="EPM39" s="119"/>
      <c r="EPN39" s="119"/>
      <c r="EPO39" s="119"/>
      <c r="EPP39" s="119"/>
      <c r="EPQ39" s="119"/>
      <c r="EPR39" s="119"/>
      <c r="EPS39" s="119"/>
      <c r="EPT39" s="119"/>
      <c r="EPU39" s="119"/>
      <c r="EPV39" s="119"/>
      <c r="EPW39" s="119"/>
      <c r="EPX39" s="119"/>
      <c r="EPY39" s="119"/>
      <c r="EPZ39" s="119"/>
      <c r="EQA39" s="119"/>
      <c r="EQB39" s="119"/>
      <c r="EQC39" s="119"/>
      <c r="EQD39" s="119"/>
      <c r="EQE39" s="119"/>
      <c r="EQF39" s="119"/>
      <c r="EQG39" s="119"/>
      <c r="EQH39" s="119"/>
      <c r="EQI39" s="119"/>
      <c r="EQJ39" s="119"/>
      <c r="EQK39" s="119"/>
      <c r="EQL39" s="119"/>
      <c r="EQM39" s="119"/>
      <c r="EQN39" s="119"/>
      <c r="EQO39" s="119"/>
      <c r="EQP39" s="119"/>
      <c r="EQQ39" s="119"/>
      <c r="EQR39" s="119"/>
      <c r="EQS39" s="119"/>
      <c r="EQT39" s="119"/>
      <c r="EQU39" s="119"/>
      <c r="EQV39" s="119"/>
      <c r="EQW39" s="119"/>
      <c r="EQX39" s="119"/>
      <c r="EQY39" s="119"/>
      <c r="EQZ39" s="119"/>
      <c r="ERA39" s="119"/>
      <c r="ERB39" s="119"/>
      <c r="ERC39" s="119"/>
      <c r="ERD39" s="119"/>
      <c r="ERE39" s="119"/>
      <c r="ERF39" s="119"/>
      <c r="ERG39" s="119"/>
      <c r="ERH39" s="119"/>
      <c r="ERI39" s="119"/>
      <c r="ERJ39" s="119"/>
      <c r="ERK39" s="119"/>
      <c r="ERL39" s="119"/>
      <c r="ERM39" s="119"/>
      <c r="ERN39" s="119"/>
      <c r="ERO39" s="119"/>
      <c r="ERP39" s="119"/>
      <c r="ERQ39" s="119"/>
      <c r="ERR39" s="119"/>
      <c r="ERS39" s="119"/>
      <c r="ERT39" s="119"/>
      <c r="ERU39" s="119"/>
      <c r="ERV39" s="119"/>
      <c r="ERW39" s="119"/>
      <c r="ERX39" s="119"/>
      <c r="ERY39" s="119"/>
      <c r="ERZ39" s="119"/>
      <c r="ESA39" s="119"/>
      <c r="ESB39" s="119"/>
      <c r="ESC39" s="119"/>
      <c r="ESD39" s="119"/>
      <c r="ESE39" s="119"/>
      <c r="ESF39" s="119"/>
      <c r="ESG39" s="119"/>
      <c r="ESH39" s="119"/>
      <c r="ESI39" s="119"/>
      <c r="ESJ39" s="119"/>
      <c r="ESK39" s="119"/>
      <c r="ESL39" s="119"/>
      <c r="ESM39" s="119"/>
      <c r="ESN39" s="119"/>
      <c r="ESO39" s="119"/>
      <c r="ESP39" s="119"/>
      <c r="ESQ39" s="119"/>
      <c r="ESR39" s="119"/>
      <c r="ESS39" s="119"/>
      <c r="EST39" s="119"/>
      <c r="ESU39" s="119"/>
      <c r="ESV39" s="119"/>
      <c r="ESW39" s="119"/>
      <c r="ESX39" s="119"/>
      <c r="ESY39" s="119"/>
      <c r="ESZ39" s="119"/>
      <c r="ETA39" s="119"/>
      <c r="ETB39" s="119"/>
      <c r="ETC39" s="119"/>
      <c r="ETD39" s="119"/>
      <c r="ETE39" s="119"/>
      <c r="ETF39" s="119"/>
      <c r="ETG39" s="119"/>
      <c r="ETH39" s="119"/>
      <c r="ETI39" s="119"/>
      <c r="ETJ39" s="119"/>
      <c r="ETK39" s="119"/>
      <c r="ETL39" s="119"/>
      <c r="ETM39" s="119"/>
      <c r="ETN39" s="119"/>
      <c r="ETO39" s="119"/>
      <c r="ETP39" s="119"/>
      <c r="ETQ39" s="119"/>
      <c r="ETR39" s="119"/>
      <c r="ETS39" s="119"/>
      <c r="ETT39" s="119"/>
      <c r="ETU39" s="119"/>
      <c r="ETV39" s="119"/>
      <c r="ETW39" s="119"/>
      <c r="ETX39" s="119"/>
      <c r="ETY39" s="119"/>
      <c r="ETZ39" s="119"/>
      <c r="EUA39" s="119"/>
      <c r="EUB39" s="119"/>
      <c r="EUC39" s="119"/>
      <c r="EUD39" s="119"/>
      <c r="EUE39" s="119"/>
      <c r="EUF39" s="119"/>
      <c r="EUG39" s="119"/>
      <c r="EUH39" s="119"/>
      <c r="EUI39" s="119"/>
      <c r="EUJ39" s="119"/>
      <c r="EUK39" s="119"/>
      <c r="EUL39" s="119"/>
      <c r="EUM39" s="119"/>
      <c r="EUN39" s="119"/>
      <c r="EUO39" s="119"/>
      <c r="EUP39" s="119"/>
      <c r="EUQ39" s="119"/>
      <c r="EUR39" s="119"/>
      <c r="EUS39" s="119"/>
      <c r="EUT39" s="119"/>
      <c r="EUU39" s="119"/>
      <c r="EUV39" s="119"/>
      <c r="EUW39" s="119"/>
      <c r="EUX39" s="119"/>
      <c r="EUY39" s="119"/>
      <c r="EUZ39" s="119"/>
      <c r="EVA39" s="119"/>
      <c r="EVB39" s="119"/>
      <c r="EVC39" s="119"/>
      <c r="EVD39" s="119"/>
      <c r="EVE39" s="119"/>
      <c r="EVF39" s="119"/>
      <c r="EVG39" s="119"/>
      <c r="EVH39" s="119"/>
      <c r="EVI39" s="119"/>
      <c r="EVJ39" s="119"/>
      <c r="EVK39" s="119"/>
      <c r="EVL39" s="119"/>
      <c r="EVM39" s="119"/>
      <c r="EVN39" s="119"/>
      <c r="EVO39" s="119"/>
      <c r="EVP39" s="119"/>
      <c r="EVQ39" s="119"/>
      <c r="EVR39" s="119"/>
      <c r="EVS39" s="119"/>
      <c r="EVT39" s="119"/>
      <c r="EVU39" s="119"/>
      <c r="EVV39" s="119"/>
      <c r="EVW39" s="119"/>
      <c r="EVX39" s="119"/>
      <c r="EVY39" s="119"/>
      <c r="EVZ39" s="119"/>
      <c r="EWA39" s="119"/>
      <c r="EWB39" s="119"/>
      <c r="EWC39" s="119"/>
      <c r="EWD39" s="119"/>
      <c r="EWE39" s="119"/>
      <c r="EWF39" s="119"/>
      <c r="EWG39" s="119"/>
      <c r="EWH39" s="119"/>
      <c r="EWI39" s="119"/>
      <c r="EWJ39" s="119"/>
      <c r="EWK39" s="119"/>
      <c r="EWL39" s="119"/>
      <c r="EWM39" s="119"/>
      <c r="EWN39" s="119"/>
      <c r="EWO39" s="119"/>
      <c r="EWP39" s="119"/>
      <c r="EWQ39" s="119"/>
      <c r="EWR39" s="119"/>
      <c r="EWS39" s="119"/>
      <c r="EWT39" s="119"/>
      <c r="EWU39" s="119"/>
      <c r="EWV39" s="119"/>
      <c r="EWW39" s="119"/>
      <c r="EWX39" s="119"/>
      <c r="EWY39" s="119"/>
      <c r="EWZ39" s="119"/>
      <c r="EXA39" s="119"/>
      <c r="EXB39" s="119"/>
      <c r="EXC39" s="119"/>
      <c r="EXD39" s="119"/>
      <c r="EXE39" s="119"/>
      <c r="EXF39" s="119"/>
      <c r="EXG39" s="119"/>
      <c r="EXH39" s="119"/>
      <c r="EXI39" s="119"/>
      <c r="EXJ39" s="119"/>
      <c r="EXK39" s="119"/>
      <c r="EXL39" s="119"/>
      <c r="EXM39" s="119"/>
      <c r="EXN39" s="119"/>
      <c r="EXO39" s="119"/>
      <c r="EXP39" s="119"/>
      <c r="EXQ39" s="119"/>
      <c r="EXR39" s="119"/>
      <c r="EXS39" s="119"/>
      <c r="EXT39" s="119"/>
      <c r="EXU39" s="119"/>
      <c r="EXV39" s="119"/>
      <c r="EXW39" s="119"/>
      <c r="EXX39" s="119"/>
      <c r="EXY39" s="119"/>
      <c r="EXZ39" s="119"/>
      <c r="EYA39" s="119"/>
      <c r="EYB39" s="119"/>
      <c r="EYC39" s="119"/>
      <c r="EYD39" s="119"/>
      <c r="EYE39" s="119"/>
      <c r="EYF39" s="119"/>
      <c r="EYG39" s="119"/>
      <c r="EYH39" s="119"/>
      <c r="EYI39" s="119"/>
      <c r="EYJ39" s="119"/>
      <c r="EYK39" s="119"/>
      <c r="EYL39" s="119"/>
      <c r="EYM39" s="119"/>
      <c r="EYN39" s="119"/>
      <c r="EYO39" s="119"/>
      <c r="EYP39" s="119"/>
      <c r="EYQ39" s="119"/>
      <c r="EYR39" s="119"/>
      <c r="EYS39" s="119"/>
      <c r="EYT39" s="119"/>
      <c r="EYU39" s="119"/>
      <c r="EYV39" s="119"/>
      <c r="EYW39" s="119"/>
      <c r="EYX39" s="119"/>
      <c r="EYY39" s="119"/>
      <c r="EYZ39" s="119"/>
      <c r="EZA39" s="119"/>
      <c r="EZB39" s="119"/>
      <c r="EZC39" s="119"/>
      <c r="EZD39" s="119"/>
      <c r="EZE39" s="119"/>
      <c r="EZF39" s="119"/>
      <c r="EZG39" s="119"/>
      <c r="EZH39" s="119"/>
      <c r="EZI39" s="119"/>
      <c r="EZJ39" s="119"/>
      <c r="EZK39" s="119"/>
      <c r="EZL39" s="119"/>
      <c r="EZM39" s="119"/>
      <c r="EZN39" s="119"/>
      <c r="EZO39" s="119"/>
      <c r="EZP39" s="119"/>
      <c r="EZQ39" s="119"/>
      <c r="EZR39" s="119"/>
      <c r="EZS39" s="119"/>
      <c r="EZT39" s="119"/>
      <c r="EZU39" s="119"/>
      <c r="EZV39" s="119"/>
      <c r="EZW39" s="119"/>
      <c r="EZX39" s="119"/>
      <c r="EZY39" s="119"/>
      <c r="EZZ39" s="119"/>
      <c r="FAA39" s="119"/>
      <c r="FAB39" s="119"/>
      <c r="FAC39" s="119"/>
      <c r="FAD39" s="119"/>
      <c r="FAE39" s="119"/>
      <c r="FAF39" s="119"/>
      <c r="FAG39" s="119"/>
      <c r="FAH39" s="119"/>
      <c r="FAI39" s="119"/>
      <c r="FAJ39" s="119"/>
      <c r="FAK39" s="119"/>
      <c r="FAL39" s="119"/>
      <c r="FAM39" s="119"/>
      <c r="FAN39" s="119"/>
      <c r="FAO39" s="119"/>
      <c r="FAP39" s="119"/>
      <c r="FAQ39" s="119"/>
      <c r="FAR39" s="119"/>
      <c r="FAS39" s="119"/>
      <c r="FAT39" s="119"/>
      <c r="FAU39" s="119"/>
      <c r="FAV39" s="119"/>
      <c r="FAW39" s="119"/>
      <c r="FAX39" s="119"/>
      <c r="FAY39" s="119"/>
      <c r="FAZ39" s="119"/>
      <c r="FBA39" s="119"/>
      <c r="FBB39" s="119"/>
      <c r="FBC39" s="119"/>
      <c r="FBD39" s="119"/>
      <c r="FBE39" s="119"/>
      <c r="FBF39" s="119"/>
      <c r="FBG39" s="119"/>
      <c r="FBH39" s="119"/>
      <c r="FBI39" s="119"/>
      <c r="FBJ39" s="119"/>
      <c r="FBK39" s="119"/>
      <c r="FBL39" s="119"/>
      <c r="FBM39" s="119"/>
      <c r="FBN39" s="119"/>
      <c r="FBO39" s="119"/>
      <c r="FBP39" s="119"/>
      <c r="FBQ39" s="119"/>
      <c r="FBR39" s="119"/>
      <c r="FBS39" s="119"/>
      <c r="FBT39" s="119"/>
      <c r="FBU39" s="119"/>
      <c r="FBV39" s="119"/>
      <c r="FBW39" s="119"/>
      <c r="FBX39" s="119"/>
      <c r="FBY39" s="119"/>
      <c r="FBZ39" s="119"/>
      <c r="FCA39" s="119"/>
      <c r="FCB39" s="119"/>
      <c r="FCC39" s="119"/>
      <c r="FCD39" s="119"/>
      <c r="FCE39" s="119"/>
      <c r="FCF39" s="119"/>
      <c r="FCG39" s="119"/>
      <c r="FCH39" s="119"/>
      <c r="FCI39" s="119"/>
      <c r="FCJ39" s="119"/>
      <c r="FCK39" s="119"/>
      <c r="FCL39" s="119"/>
      <c r="FCM39" s="119"/>
      <c r="FCN39" s="119"/>
      <c r="FCO39" s="119"/>
      <c r="FCP39" s="119"/>
      <c r="FCQ39" s="119"/>
      <c r="FCR39" s="119"/>
      <c r="FCS39" s="119"/>
      <c r="FCT39" s="119"/>
      <c r="FCU39" s="119"/>
      <c r="FCV39" s="119"/>
      <c r="FCW39" s="119"/>
      <c r="FCX39" s="119"/>
      <c r="FCY39" s="119"/>
      <c r="FCZ39" s="119"/>
      <c r="FDA39" s="119"/>
      <c r="FDB39" s="119"/>
      <c r="FDC39" s="119"/>
      <c r="FDD39" s="119"/>
      <c r="FDE39" s="119"/>
      <c r="FDF39" s="119"/>
      <c r="FDG39" s="119"/>
      <c r="FDH39" s="119"/>
      <c r="FDI39" s="119"/>
      <c r="FDJ39" s="119"/>
      <c r="FDK39" s="119"/>
      <c r="FDL39" s="119"/>
      <c r="FDM39" s="119"/>
      <c r="FDN39" s="119"/>
      <c r="FDO39" s="119"/>
      <c r="FDP39" s="119"/>
      <c r="FDQ39" s="119"/>
      <c r="FDR39" s="119"/>
      <c r="FDS39" s="119"/>
      <c r="FDT39" s="119"/>
      <c r="FDU39" s="119"/>
      <c r="FDV39" s="119"/>
      <c r="FDW39" s="119"/>
      <c r="FDX39" s="119"/>
      <c r="FDY39" s="119"/>
      <c r="FDZ39" s="119"/>
      <c r="FEA39" s="119"/>
      <c r="FEB39" s="119"/>
      <c r="FEC39" s="119"/>
      <c r="FED39" s="119"/>
      <c r="FEE39" s="119"/>
      <c r="FEF39" s="119"/>
      <c r="FEG39" s="119"/>
      <c r="FEH39" s="119"/>
      <c r="FEI39" s="119"/>
      <c r="FEJ39" s="119"/>
      <c r="FEK39" s="119"/>
      <c r="FEL39" s="119"/>
      <c r="FEM39" s="119"/>
      <c r="FEN39" s="119"/>
      <c r="FEO39" s="119"/>
      <c r="FEP39" s="119"/>
      <c r="FEQ39" s="119"/>
      <c r="FER39" s="119"/>
      <c r="FES39" s="119"/>
      <c r="FET39" s="119"/>
      <c r="FEU39" s="119"/>
      <c r="FEV39" s="119"/>
      <c r="FEW39" s="119"/>
      <c r="FEX39" s="119"/>
      <c r="FEY39" s="119"/>
      <c r="FEZ39" s="119"/>
      <c r="FFA39" s="119"/>
      <c r="FFB39" s="119"/>
      <c r="FFC39" s="119"/>
      <c r="FFD39" s="119"/>
      <c r="FFE39" s="119"/>
      <c r="FFF39" s="119"/>
      <c r="FFG39" s="119"/>
      <c r="FFH39" s="119"/>
      <c r="FFI39" s="119"/>
      <c r="FFJ39" s="119"/>
      <c r="FFK39" s="119"/>
      <c r="FFL39" s="119"/>
      <c r="FFM39" s="119"/>
      <c r="FFN39" s="119"/>
      <c r="FFO39" s="119"/>
      <c r="FFP39" s="119"/>
      <c r="FFQ39" s="119"/>
      <c r="FFR39" s="119"/>
      <c r="FFS39" s="119"/>
      <c r="FFT39" s="119"/>
      <c r="FFU39" s="119"/>
      <c r="FFV39" s="119"/>
      <c r="FFW39" s="119"/>
      <c r="FFX39" s="119"/>
      <c r="FFY39" s="119"/>
      <c r="FFZ39" s="119"/>
      <c r="FGA39" s="119"/>
      <c r="FGB39" s="119"/>
      <c r="FGC39" s="119"/>
      <c r="FGD39" s="119"/>
      <c r="FGE39" s="119"/>
      <c r="FGF39" s="119"/>
      <c r="FGG39" s="119"/>
      <c r="FGH39" s="119"/>
      <c r="FGI39" s="119"/>
      <c r="FGJ39" s="119"/>
      <c r="FGK39" s="119"/>
      <c r="FGL39" s="119"/>
      <c r="FGM39" s="119"/>
      <c r="FGN39" s="119"/>
      <c r="FGO39" s="119"/>
      <c r="FGP39" s="119"/>
      <c r="FGQ39" s="119"/>
      <c r="FGR39" s="119"/>
      <c r="FGS39" s="119"/>
      <c r="FGT39" s="119"/>
      <c r="FGU39" s="119"/>
      <c r="FGV39" s="119"/>
      <c r="FGW39" s="119"/>
      <c r="FGX39" s="119"/>
      <c r="FGY39" s="119"/>
      <c r="FGZ39" s="119"/>
      <c r="FHA39" s="119"/>
      <c r="FHB39" s="119"/>
      <c r="FHC39" s="119"/>
      <c r="FHD39" s="119"/>
      <c r="FHE39" s="119"/>
      <c r="FHF39" s="119"/>
      <c r="FHG39" s="119"/>
      <c r="FHH39" s="119"/>
      <c r="FHI39" s="119"/>
      <c r="FHJ39" s="119"/>
      <c r="FHK39" s="119"/>
      <c r="FHL39" s="119"/>
      <c r="FHM39" s="119"/>
      <c r="FHN39" s="119"/>
      <c r="FHO39" s="119"/>
      <c r="FHP39" s="119"/>
      <c r="FHQ39" s="119"/>
      <c r="FHR39" s="119"/>
      <c r="FHS39" s="119"/>
      <c r="FHT39" s="119"/>
      <c r="FHU39" s="119"/>
      <c r="FHV39" s="119"/>
      <c r="FHW39" s="119"/>
      <c r="FHX39" s="119"/>
      <c r="FHY39" s="119"/>
      <c r="FHZ39" s="119"/>
      <c r="FIA39" s="119"/>
      <c r="FIB39" s="119"/>
      <c r="FIC39" s="119"/>
      <c r="FID39" s="119"/>
      <c r="FIE39" s="119"/>
      <c r="FIF39" s="119"/>
      <c r="FIG39" s="119"/>
      <c r="FIH39" s="119"/>
      <c r="FII39" s="119"/>
      <c r="FIJ39" s="119"/>
      <c r="FIK39" s="119"/>
      <c r="FIL39" s="119"/>
      <c r="FIM39" s="119"/>
      <c r="FIN39" s="119"/>
      <c r="FIO39" s="119"/>
      <c r="FIP39" s="119"/>
      <c r="FIQ39" s="119"/>
      <c r="FIR39" s="119"/>
      <c r="FIS39" s="119"/>
      <c r="FIT39" s="119"/>
      <c r="FIU39" s="119"/>
      <c r="FIV39" s="119"/>
      <c r="FIW39" s="119"/>
      <c r="FIX39" s="119"/>
      <c r="FIY39" s="119"/>
      <c r="FIZ39" s="119"/>
      <c r="FJA39" s="119"/>
      <c r="FJB39" s="119"/>
      <c r="FJC39" s="119"/>
      <c r="FJD39" s="119"/>
      <c r="FJE39" s="119"/>
      <c r="FJF39" s="119"/>
      <c r="FJG39" s="119"/>
      <c r="FJH39" s="119"/>
      <c r="FJI39" s="119"/>
      <c r="FJJ39" s="119"/>
      <c r="FJK39" s="119"/>
      <c r="FJL39" s="119"/>
      <c r="FJM39" s="119"/>
      <c r="FJN39" s="119"/>
      <c r="FJO39" s="119"/>
      <c r="FJP39" s="119"/>
      <c r="FJQ39" s="119"/>
      <c r="FJR39" s="119"/>
      <c r="FJS39" s="119"/>
      <c r="FJT39" s="119"/>
      <c r="FJU39" s="119"/>
      <c r="FJV39" s="119"/>
      <c r="FJW39" s="119"/>
      <c r="FJX39" s="119"/>
      <c r="FJY39" s="119"/>
      <c r="FJZ39" s="119"/>
      <c r="FKA39" s="119"/>
      <c r="FKB39" s="119"/>
      <c r="FKC39" s="119"/>
      <c r="FKD39" s="119"/>
      <c r="FKE39" s="119"/>
      <c r="FKF39" s="119"/>
      <c r="FKG39" s="119"/>
      <c r="FKH39" s="119"/>
      <c r="FKI39" s="119"/>
      <c r="FKJ39" s="119"/>
      <c r="FKK39" s="119"/>
      <c r="FKL39" s="119"/>
      <c r="FKM39" s="119"/>
      <c r="FKN39" s="119"/>
      <c r="FKO39" s="119"/>
      <c r="FKP39" s="119"/>
      <c r="FKQ39" s="119"/>
      <c r="FKR39" s="119"/>
      <c r="FKS39" s="119"/>
      <c r="FKT39" s="119"/>
      <c r="FKU39" s="119"/>
      <c r="FKV39" s="119"/>
      <c r="FKW39" s="119"/>
      <c r="FKX39" s="119"/>
      <c r="FKY39" s="119"/>
      <c r="FKZ39" s="119"/>
      <c r="FLA39" s="119"/>
      <c r="FLB39" s="119"/>
      <c r="FLC39" s="119"/>
      <c r="FLD39" s="119"/>
      <c r="FLE39" s="119"/>
      <c r="FLF39" s="119"/>
      <c r="FLG39" s="119"/>
      <c r="FLH39" s="119"/>
      <c r="FLI39" s="119"/>
      <c r="FLJ39" s="119"/>
      <c r="FLK39" s="119"/>
      <c r="FLL39" s="119"/>
      <c r="FLM39" s="119"/>
      <c r="FLN39" s="119"/>
      <c r="FLO39" s="119"/>
      <c r="FLP39" s="119"/>
      <c r="FLQ39" s="119"/>
      <c r="FLR39" s="119"/>
      <c r="FLS39" s="119"/>
      <c r="FLT39" s="119"/>
      <c r="FLU39" s="119"/>
      <c r="FLV39" s="119"/>
      <c r="FLW39" s="119"/>
      <c r="FLX39" s="119"/>
      <c r="FLY39" s="119"/>
      <c r="FLZ39" s="119"/>
      <c r="FMA39" s="119"/>
      <c r="FMB39" s="119"/>
      <c r="FMC39" s="119"/>
      <c r="FMD39" s="119"/>
      <c r="FME39" s="119"/>
      <c r="FMF39" s="119"/>
      <c r="FMG39" s="119"/>
      <c r="FMH39" s="119"/>
      <c r="FMI39" s="119"/>
      <c r="FMJ39" s="119"/>
      <c r="FMK39" s="119"/>
      <c r="FML39" s="119"/>
      <c r="FMM39" s="119"/>
      <c r="FMN39" s="119"/>
      <c r="FMO39" s="119"/>
      <c r="FMP39" s="119"/>
      <c r="FMQ39" s="119"/>
      <c r="FMR39" s="119"/>
      <c r="FMS39" s="119"/>
      <c r="FMT39" s="119"/>
      <c r="FMU39" s="119"/>
      <c r="FMV39" s="119"/>
      <c r="FMW39" s="119"/>
      <c r="FMX39" s="119"/>
      <c r="FMY39" s="119"/>
      <c r="FMZ39" s="119"/>
      <c r="FNA39" s="119"/>
      <c r="FNB39" s="119"/>
      <c r="FNC39" s="119"/>
      <c r="FND39" s="119"/>
      <c r="FNE39" s="119"/>
      <c r="FNF39" s="119"/>
      <c r="FNG39" s="119"/>
      <c r="FNH39" s="119"/>
      <c r="FNI39" s="119"/>
      <c r="FNJ39" s="119"/>
      <c r="FNK39" s="119"/>
      <c r="FNL39" s="119"/>
      <c r="FNM39" s="119"/>
      <c r="FNN39" s="119"/>
      <c r="FNO39" s="119"/>
      <c r="FNP39" s="119"/>
      <c r="FNQ39" s="119"/>
      <c r="FNR39" s="119"/>
      <c r="FNS39" s="119"/>
      <c r="FNT39" s="119"/>
      <c r="FNU39" s="119"/>
      <c r="FNV39" s="119"/>
      <c r="FNW39" s="119"/>
      <c r="FNX39" s="119"/>
      <c r="FNY39" s="119"/>
      <c r="FNZ39" s="119"/>
      <c r="FOA39" s="119"/>
      <c r="FOB39" s="119"/>
      <c r="FOC39" s="119"/>
      <c r="FOD39" s="119"/>
      <c r="FOE39" s="119"/>
      <c r="FOF39" s="119"/>
      <c r="FOG39" s="119"/>
      <c r="FOH39" s="119"/>
      <c r="FOI39" s="119"/>
      <c r="FOJ39" s="119"/>
      <c r="FOK39" s="119"/>
      <c r="FOL39" s="119"/>
      <c r="FOM39" s="119"/>
      <c r="FON39" s="119"/>
      <c r="FOO39" s="119"/>
      <c r="FOP39" s="119"/>
      <c r="FOQ39" s="119"/>
      <c r="FOR39" s="119"/>
      <c r="FOS39" s="119"/>
      <c r="FOT39" s="119"/>
      <c r="FOU39" s="119"/>
      <c r="FOV39" s="119"/>
      <c r="FOW39" s="119"/>
      <c r="FOX39" s="119"/>
      <c r="FOY39" s="119"/>
      <c r="FOZ39" s="119"/>
      <c r="FPA39" s="119"/>
      <c r="FPB39" s="119"/>
      <c r="FPC39" s="119"/>
      <c r="FPD39" s="119"/>
      <c r="FPE39" s="119"/>
      <c r="FPF39" s="119"/>
      <c r="FPG39" s="119"/>
      <c r="FPH39" s="119"/>
      <c r="FPI39" s="119"/>
      <c r="FPJ39" s="119"/>
      <c r="FPK39" s="119"/>
      <c r="FPL39" s="119"/>
      <c r="FPM39" s="119"/>
      <c r="FPN39" s="119"/>
      <c r="FPO39" s="119"/>
      <c r="FPP39" s="119"/>
      <c r="FPQ39" s="119"/>
      <c r="FPR39" s="119"/>
      <c r="FPS39" s="119"/>
      <c r="FPT39" s="119"/>
      <c r="FPU39" s="119"/>
      <c r="FPV39" s="119"/>
      <c r="FPW39" s="119"/>
      <c r="FPX39" s="119"/>
      <c r="FPY39" s="119"/>
      <c r="FPZ39" s="119"/>
      <c r="FQA39" s="119"/>
      <c r="FQB39" s="119"/>
      <c r="FQC39" s="119"/>
      <c r="FQD39" s="119"/>
      <c r="FQE39" s="119"/>
      <c r="FQF39" s="119"/>
      <c r="FQG39" s="119"/>
      <c r="FQH39" s="119"/>
      <c r="FQI39" s="119"/>
      <c r="FQJ39" s="119"/>
      <c r="FQK39" s="119"/>
      <c r="FQL39" s="119"/>
      <c r="FQM39" s="119"/>
      <c r="FQN39" s="119"/>
      <c r="FQO39" s="119"/>
      <c r="FQP39" s="119"/>
      <c r="FQQ39" s="119"/>
      <c r="FQR39" s="119"/>
      <c r="FQS39" s="119"/>
      <c r="FQT39" s="119"/>
      <c r="FQU39" s="119"/>
      <c r="FQV39" s="119"/>
      <c r="FQW39" s="119"/>
      <c r="FQX39" s="119"/>
      <c r="FQY39" s="119"/>
      <c r="FQZ39" s="119"/>
      <c r="FRA39" s="119"/>
      <c r="FRB39" s="119"/>
      <c r="FRC39" s="119"/>
      <c r="FRD39" s="119"/>
      <c r="FRE39" s="119"/>
      <c r="FRF39" s="119"/>
      <c r="FRG39" s="119"/>
      <c r="FRH39" s="119"/>
      <c r="FRI39" s="119"/>
      <c r="FRJ39" s="119"/>
      <c r="FRK39" s="119"/>
      <c r="FRL39" s="119"/>
      <c r="FRM39" s="119"/>
      <c r="FRN39" s="119"/>
      <c r="FRO39" s="119"/>
      <c r="FRP39" s="119"/>
      <c r="FRQ39" s="119"/>
      <c r="FRR39" s="119"/>
      <c r="FRS39" s="119"/>
      <c r="FRT39" s="119"/>
      <c r="FRU39" s="119"/>
      <c r="FRV39" s="119"/>
      <c r="FRW39" s="119"/>
      <c r="FRX39" s="119"/>
      <c r="FRY39" s="119"/>
      <c r="FRZ39" s="119"/>
      <c r="FSA39" s="119"/>
      <c r="FSB39" s="119"/>
      <c r="FSC39" s="119"/>
      <c r="FSD39" s="119"/>
      <c r="FSE39" s="119"/>
      <c r="FSF39" s="119"/>
      <c r="FSG39" s="119"/>
      <c r="FSH39" s="119"/>
      <c r="FSI39" s="119"/>
      <c r="FSJ39" s="119"/>
      <c r="FSK39" s="119"/>
      <c r="FSL39" s="119"/>
      <c r="FSM39" s="119"/>
      <c r="FSN39" s="119"/>
      <c r="FSO39" s="119"/>
      <c r="FSP39" s="119"/>
      <c r="FSQ39" s="119"/>
      <c r="FSR39" s="119"/>
      <c r="FSS39" s="119"/>
      <c r="FST39" s="119"/>
      <c r="FSU39" s="119"/>
      <c r="FSV39" s="119"/>
      <c r="FSW39" s="119"/>
      <c r="FSX39" s="119"/>
      <c r="FSY39" s="119"/>
      <c r="FSZ39" s="119"/>
      <c r="FTA39" s="119"/>
      <c r="FTB39" s="119"/>
      <c r="FTC39" s="119"/>
      <c r="FTD39" s="119"/>
      <c r="FTE39" s="119"/>
      <c r="FTF39" s="119"/>
      <c r="FTG39" s="119"/>
      <c r="FTH39" s="119"/>
      <c r="FTI39" s="119"/>
      <c r="FTJ39" s="119"/>
      <c r="FTK39" s="119"/>
      <c r="FTL39" s="119"/>
      <c r="FTM39" s="119"/>
      <c r="FTN39" s="119"/>
      <c r="FTO39" s="119"/>
      <c r="FTP39" s="119"/>
      <c r="FTQ39" s="119"/>
      <c r="FTR39" s="119"/>
      <c r="FTS39" s="119"/>
      <c r="FTT39" s="119"/>
      <c r="FTU39" s="119"/>
      <c r="FTV39" s="119"/>
      <c r="FTW39" s="119"/>
      <c r="FTX39" s="119"/>
      <c r="FTY39" s="119"/>
      <c r="FTZ39" s="119"/>
      <c r="FUA39" s="119"/>
      <c r="FUB39" s="119"/>
      <c r="FUC39" s="119"/>
      <c r="FUD39" s="119"/>
      <c r="FUE39" s="119"/>
      <c r="FUF39" s="119"/>
      <c r="FUG39" s="119"/>
      <c r="FUH39" s="119"/>
      <c r="FUI39" s="119"/>
      <c r="FUJ39" s="119"/>
      <c r="FUK39" s="119"/>
      <c r="FUL39" s="119"/>
      <c r="FUM39" s="119"/>
      <c r="FUN39" s="119"/>
      <c r="FUO39" s="119"/>
      <c r="FUP39" s="119"/>
      <c r="FUQ39" s="119"/>
      <c r="FUR39" s="119"/>
      <c r="FUS39" s="119"/>
      <c r="FUT39" s="119"/>
      <c r="FUU39" s="119"/>
      <c r="FUV39" s="119"/>
      <c r="FUW39" s="119"/>
      <c r="FUX39" s="119"/>
      <c r="FUY39" s="119"/>
      <c r="FUZ39" s="119"/>
      <c r="FVA39" s="119"/>
      <c r="FVB39" s="119"/>
      <c r="FVC39" s="119"/>
      <c r="FVD39" s="119"/>
      <c r="FVE39" s="119"/>
      <c r="FVF39" s="119"/>
      <c r="FVG39" s="119"/>
      <c r="FVH39" s="119"/>
      <c r="FVI39" s="119"/>
      <c r="FVJ39" s="119"/>
      <c r="FVK39" s="119"/>
      <c r="FVL39" s="119"/>
      <c r="FVM39" s="119"/>
      <c r="FVN39" s="119"/>
      <c r="FVO39" s="119"/>
      <c r="FVP39" s="119"/>
      <c r="FVQ39" s="119"/>
      <c r="FVR39" s="119"/>
      <c r="FVS39" s="119"/>
      <c r="FVT39" s="119"/>
      <c r="FVU39" s="119"/>
      <c r="FVV39" s="119"/>
      <c r="FVW39" s="119"/>
      <c r="FVX39" s="119"/>
      <c r="FVY39" s="119"/>
      <c r="FVZ39" s="119"/>
      <c r="FWA39" s="119"/>
      <c r="FWB39" s="119"/>
      <c r="FWC39" s="119"/>
      <c r="FWD39" s="119"/>
      <c r="FWE39" s="119"/>
      <c r="FWF39" s="119"/>
      <c r="FWG39" s="119"/>
      <c r="FWH39" s="119"/>
      <c r="FWI39" s="119"/>
      <c r="FWJ39" s="119"/>
      <c r="FWK39" s="119"/>
      <c r="FWL39" s="119"/>
      <c r="FWM39" s="119"/>
      <c r="FWN39" s="119"/>
      <c r="FWO39" s="119"/>
      <c r="FWP39" s="119"/>
      <c r="FWQ39" s="119"/>
      <c r="FWR39" s="119"/>
      <c r="FWS39" s="119"/>
      <c r="FWT39" s="119"/>
      <c r="FWU39" s="119"/>
      <c r="FWV39" s="119"/>
      <c r="FWW39" s="119"/>
      <c r="FWX39" s="119"/>
      <c r="FWY39" s="119"/>
      <c r="FWZ39" s="119"/>
      <c r="FXA39" s="119"/>
      <c r="FXB39" s="119"/>
      <c r="FXC39" s="119"/>
      <c r="FXD39" s="119"/>
      <c r="FXE39" s="119"/>
      <c r="FXF39" s="119"/>
      <c r="FXG39" s="119"/>
      <c r="FXH39" s="119"/>
      <c r="FXI39" s="119"/>
      <c r="FXJ39" s="119"/>
      <c r="FXK39" s="119"/>
      <c r="FXL39" s="119"/>
      <c r="FXM39" s="119"/>
      <c r="FXN39" s="119"/>
      <c r="FXO39" s="119"/>
      <c r="FXP39" s="119"/>
      <c r="FXQ39" s="119"/>
      <c r="FXR39" s="119"/>
      <c r="FXS39" s="119"/>
      <c r="FXT39" s="119"/>
      <c r="FXU39" s="119"/>
      <c r="FXV39" s="119"/>
      <c r="FXW39" s="119"/>
      <c r="FXX39" s="119"/>
      <c r="FXY39" s="119"/>
      <c r="FXZ39" s="119"/>
      <c r="FYA39" s="119"/>
      <c r="FYB39" s="119"/>
      <c r="FYC39" s="119"/>
      <c r="FYD39" s="119"/>
      <c r="FYE39" s="119"/>
      <c r="FYF39" s="119"/>
      <c r="FYG39" s="119"/>
      <c r="FYH39" s="119"/>
      <c r="FYI39" s="119"/>
      <c r="FYJ39" s="119"/>
      <c r="FYK39" s="119"/>
      <c r="FYL39" s="119"/>
      <c r="FYM39" s="119"/>
      <c r="FYN39" s="119"/>
      <c r="FYO39" s="119"/>
      <c r="FYP39" s="119"/>
      <c r="FYQ39" s="119"/>
      <c r="FYR39" s="119"/>
      <c r="FYS39" s="119"/>
      <c r="FYT39" s="119"/>
      <c r="FYU39" s="119"/>
      <c r="FYV39" s="119"/>
      <c r="FYW39" s="119"/>
      <c r="FYX39" s="119"/>
      <c r="FYY39" s="119"/>
      <c r="FYZ39" s="119"/>
      <c r="FZA39" s="119"/>
      <c r="FZB39" s="119"/>
      <c r="FZC39" s="119"/>
      <c r="FZD39" s="119"/>
      <c r="FZE39" s="119"/>
      <c r="FZF39" s="119"/>
      <c r="FZG39" s="119"/>
      <c r="FZH39" s="119"/>
      <c r="FZI39" s="119"/>
      <c r="FZJ39" s="119"/>
      <c r="FZK39" s="119"/>
      <c r="FZL39" s="119"/>
      <c r="FZM39" s="119"/>
      <c r="FZN39" s="119"/>
      <c r="FZO39" s="119"/>
      <c r="FZP39" s="119"/>
      <c r="FZQ39" s="119"/>
      <c r="FZR39" s="119"/>
      <c r="FZS39" s="119"/>
      <c r="FZT39" s="119"/>
      <c r="FZU39" s="119"/>
      <c r="FZV39" s="119"/>
      <c r="FZW39" s="119"/>
      <c r="FZX39" s="119"/>
      <c r="FZY39" s="119"/>
      <c r="FZZ39" s="119"/>
      <c r="GAA39" s="119"/>
      <c r="GAB39" s="119"/>
      <c r="GAC39" s="119"/>
      <c r="GAD39" s="119"/>
      <c r="GAE39" s="119"/>
      <c r="GAF39" s="119"/>
      <c r="GAG39" s="119"/>
      <c r="GAH39" s="119"/>
      <c r="GAI39" s="119"/>
      <c r="GAJ39" s="119"/>
      <c r="GAK39" s="119"/>
      <c r="GAL39" s="119"/>
      <c r="GAM39" s="119"/>
      <c r="GAN39" s="119"/>
      <c r="GAO39" s="119"/>
      <c r="GAP39" s="119"/>
      <c r="GAQ39" s="119"/>
      <c r="GAR39" s="119"/>
      <c r="GAS39" s="119"/>
      <c r="GAT39" s="119"/>
      <c r="GAU39" s="119"/>
      <c r="GAV39" s="119"/>
      <c r="GAW39" s="119"/>
      <c r="GAX39" s="119"/>
      <c r="GAY39" s="119"/>
      <c r="GAZ39" s="119"/>
      <c r="GBA39" s="119"/>
      <c r="GBB39" s="119"/>
      <c r="GBC39" s="119"/>
      <c r="GBD39" s="119"/>
      <c r="GBE39" s="119"/>
      <c r="GBF39" s="119"/>
      <c r="GBG39" s="119"/>
      <c r="GBH39" s="119"/>
      <c r="GBI39" s="119"/>
      <c r="GBJ39" s="119"/>
      <c r="GBK39" s="119"/>
      <c r="GBL39" s="119"/>
      <c r="GBM39" s="119"/>
      <c r="GBN39" s="119"/>
      <c r="GBO39" s="119"/>
      <c r="GBP39" s="119"/>
      <c r="GBQ39" s="119"/>
      <c r="GBR39" s="119"/>
      <c r="GBS39" s="119"/>
      <c r="GBT39" s="119"/>
      <c r="GBU39" s="119"/>
      <c r="GBV39" s="119"/>
      <c r="GBW39" s="119"/>
      <c r="GBX39" s="119"/>
      <c r="GBY39" s="119"/>
      <c r="GBZ39" s="119"/>
      <c r="GCA39" s="119"/>
      <c r="GCB39" s="119"/>
      <c r="GCC39" s="119"/>
      <c r="GCD39" s="119"/>
      <c r="GCE39" s="119"/>
      <c r="GCF39" s="119"/>
      <c r="GCG39" s="119"/>
      <c r="GCH39" s="119"/>
      <c r="GCI39" s="119"/>
      <c r="GCJ39" s="119"/>
      <c r="GCK39" s="119"/>
      <c r="GCL39" s="119"/>
      <c r="GCM39" s="119"/>
      <c r="GCN39" s="119"/>
      <c r="GCO39" s="119"/>
      <c r="GCP39" s="119"/>
      <c r="GCQ39" s="119"/>
      <c r="GCR39" s="119"/>
      <c r="GCS39" s="119"/>
      <c r="GCT39" s="119"/>
      <c r="GCU39" s="119"/>
      <c r="GCV39" s="119"/>
      <c r="GCW39" s="119"/>
      <c r="GCX39" s="119"/>
      <c r="GCY39" s="119"/>
      <c r="GCZ39" s="119"/>
      <c r="GDA39" s="119"/>
      <c r="GDB39" s="119"/>
      <c r="GDC39" s="119"/>
      <c r="GDD39" s="119"/>
      <c r="GDE39" s="119"/>
      <c r="GDF39" s="119"/>
      <c r="GDG39" s="119"/>
      <c r="GDH39" s="119"/>
      <c r="GDI39" s="119"/>
      <c r="GDJ39" s="119"/>
      <c r="GDK39" s="119"/>
      <c r="GDL39" s="119"/>
      <c r="GDM39" s="119"/>
      <c r="GDN39" s="119"/>
      <c r="GDO39" s="119"/>
      <c r="GDP39" s="119"/>
      <c r="GDQ39" s="119"/>
      <c r="GDR39" s="119"/>
      <c r="GDS39" s="119"/>
      <c r="GDT39" s="119"/>
      <c r="GDU39" s="119"/>
      <c r="GDV39" s="119"/>
      <c r="GDW39" s="119"/>
      <c r="GDX39" s="119"/>
      <c r="GDY39" s="119"/>
      <c r="GDZ39" s="119"/>
      <c r="GEA39" s="119"/>
      <c r="GEB39" s="119"/>
      <c r="GEC39" s="119"/>
      <c r="GED39" s="119"/>
      <c r="GEE39" s="119"/>
      <c r="GEF39" s="119"/>
      <c r="GEG39" s="119"/>
      <c r="GEH39" s="119"/>
      <c r="GEI39" s="119"/>
      <c r="GEJ39" s="119"/>
      <c r="GEK39" s="119"/>
      <c r="GEL39" s="119"/>
      <c r="GEM39" s="119"/>
      <c r="GEN39" s="119"/>
      <c r="GEO39" s="119"/>
      <c r="GEP39" s="119"/>
      <c r="GEQ39" s="119"/>
      <c r="GER39" s="119"/>
      <c r="GES39" s="119"/>
      <c r="GET39" s="119"/>
      <c r="GEU39" s="119"/>
      <c r="GEV39" s="119"/>
      <c r="GEW39" s="119"/>
      <c r="GEX39" s="119"/>
      <c r="GEY39" s="119"/>
      <c r="GEZ39" s="119"/>
      <c r="GFA39" s="119"/>
      <c r="GFB39" s="119"/>
      <c r="GFC39" s="119"/>
      <c r="GFD39" s="119"/>
      <c r="GFE39" s="119"/>
      <c r="GFF39" s="119"/>
      <c r="GFG39" s="119"/>
      <c r="GFH39" s="119"/>
      <c r="GFI39" s="119"/>
      <c r="GFJ39" s="119"/>
      <c r="GFK39" s="119"/>
      <c r="GFL39" s="119"/>
      <c r="GFM39" s="119"/>
      <c r="GFN39" s="119"/>
      <c r="GFO39" s="119"/>
      <c r="GFP39" s="119"/>
      <c r="GFQ39" s="119"/>
      <c r="GFR39" s="119"/>
      <c r="GFS39" s="119"/>
      <c r="GFT39" s="119"/>
      <c r="GFU39" s="119"/>
      <c r="GFV39" s="119"/>
      <c r="GFW39" s="119"/>
      <c r="GFX39" s="119"/>
      <c r="GFY39" s="119"/>
      <c r="GFZ39" s="119"/>
      <c r="GGA39" s="119"/>
      <c r="GGB39" s="119"/>
      <c r="GGC39" s="119"/>
      <c r="GGD39" s="119"/>
      <c r="GGE39" s="119"/>
      <c r="GGF39" s="119"/>
      <c r="GGG39" s="119"/>
      <c r="GGH39" s="119"/>
      <c r="GGI39" s="119"/>
      <c r="GGJ39" s="119"/>
      <c r="GGK39" s="119"/>
      <c r="GGL39" s="119"/>
      <c r="GGM39" s="119"/>
      <c r="GGN39" s="119"/>
      <c r="GGO39" s="119"/>
      <c r="GGP39" s="119"/>
      <c r="GGQ39" s="119"/>
      <c r="GGR39" s="119"/>
      <c r="GGS39" s="119"/>
      <c r="GGT39" s="119"/>
      <c r="GGU39" s="119"/>
      <c r="GGV39" s="119"/>
      <c r="GGW39" s="119"/>
      <c r="GGX39" s="119"/>
      <c r="GGY39" s="119"/>
      <c r="GGZ39" s="119"/>
      <c r="GHA39" s="119"/>
      <c r="GHB39" s="119"/>
      <c r="GHC39" s="119"/>
      <c r="GHD39" s="119"/>
      <c r="GHE39" s="119"/>
      <c r="GHF39" s="119"/>
      <c r="GHG39" s="119"/>
      <c r="GHH39" s="119"/>
      <c r="GHI39" s="119"/>
      <c r="GHJ39" s="119"/>
      <c r="GHK39" s="119"/>
      <c r="GHL39" s="119"/>
      <c r="GHM39" s="119"/>
      <c r="GHN39" s="119"/>
      <c r="GHO39" s="119"/>
      <c r="GHP39" s="119"/>
      <c r="GHQ39" s="119"/>
      <c r="GHR39" s="119"/>
      <c r="GHS39" s="119"/>
      <c r="GHT39" s="119"/>
      <c r="GHU39" s="119"/>
      <c r="GHV39" s="119"/>
      <c r="GHW39" s="119"/>
      <c r="GHX39" s="119"/>
      <c r="GHY39" s="119"/>
      <c r="GHZ39" s="119"/>
      <c r="GIA39" s="119"/>
      <c r="GIB39" s="119"/>
      <c r="GIC39" s="119"/>
      <c r="GID39" s="119"/>
      <c r="GIE39" s="119"/>
      <c r="GIF39" s="119"/>
      <c r="GIG39" s="119"/>
      <c r="GIH39" s="119"/>
      <c r="GII39" s="119"/>
      <c r="GIJ39" s="119"/>
      <c r="GIK39" s="119"/>
      <c r="GIL39" s="119"/>
      <c r="GIM39" s="119"/>
      <c r="GIN39" s="119"/>
      <c r="GIO39" s="119"/>
      <c r="GIP39" s="119"/>
      <c r="GIQ39" s="119"/>
      <c r="GIR39" s="119"/>
      <c r="GIS39" s="119"/>
      <c r="GIT39" s="119"/>
      <c r="GIU39" s="119"/>
      <c r="GIV39" s="119"/>
      <c r="GIW39" s="119"/>
      <c r="GIX39" s="119"/>
      <c r="GIY39" s="119"/>
      <c r="GIZ39" s="119"/>
      <c r="GJA39" s="119"/>
      <c r="GJB39" s="119"/>
      <c r="GJC39" s="119"/>
      <c r="GJD39" s="119"/>
      <c r="GJE39" s="119"/>
      <c r="GJF39" s="119"/>
      <c r="GJG39" s="119"/>
      <c r="GJH39" s="119"/>
      <c r="GJI39" s="119"/>
      <c r="GJJ39" s="119"/>
      <c r="GJK39" s="119"/>
      <c r="GJL39" s="119"/>
      <c r="GJM39" s="119"/>
      <c r="GJN39" s="119"/>
      <c r="GJO39" s="119"/>
      <c r="GJP39" s="119"/>
      <c r="GJQ39" s="119"/>
      <c r="GJR39" s="119"/>
      <c r="GJS39" s="119"/>
      <c r="GJT39" s="119"/>
      <c r="GJU39" s="119"/>
      <c r="GJV39" s="119"/>
      <c r="GJW39" s="119"/>
      <c r="GJX39" s="119"/>
      <c r="GJY39" s="119"/>
      <c r="GJZ39" s="119"/>
      <c r="GKA39" s="119"/>
      <c r="GKB39" s="119"/>
      <c r="GKC39" s="119"/>
      <c r="GKD39" s="119"/>
      <c r="GKE39" s="119"/>
      <c r="GKF39" s="119"/>
      <c r="GKG39" s="119"/>
      <c r="GKH39" s="119"/>
      <c r="GKI39" s="119"/>
      <c r="GKJ39" s="119"/>
      <c r="GKK39" s="119"/>
      <c r="GKL39" s="119"/>
      <c r="GKM39" s="119"/>
      <c r="GKN39" s="119"/>
      <c r="GKO39" s="119"/>
      <c r="GKP39" s="119"/>
      <c r="GKQ39" s="119"/>
      <c r="GKR39" s="119"/>
      <c r="GKS39" s="119"/>
      <c r="GKT39" s="119"/>
      <c r="GKU39" s="119"/>
      <c r="GKV39" s="119"/>
      <c r="GKW39" s="119"/>
      <c r="GKX39" s="119"/>
      <c r="GKY39" s="119"/>
      <c r="GKZ39" s="119"/>
      <c r="GLA39" s="119"/>
      <c r="GLB39" s="119"/>
      <c r="GLC39" s="119"/>
      <c r="GLD39" s="119"/>
      <c r="GLE39" s="119"/>
      <c r="GLF39" s="119"/>
      <c r="GLG39" s="119"/>
      <c r="GLH39" s="119"/>
      <c r="GLI39" s="119"/>
      <c r="GLJ39" s="119"/>
      <c r="GLK39" s="119"/>
      <c r="GLL39" s="119"/>
      <c r="GLM39" s="119"/>
      <c r="GLN39" s="119"/>
      <c r="GLO39" s="119"/>
      <c r="GLP39" s="119"/>
      <c r="GLQ39" s="119"/>
      <c r="GLR39" s="119"/>
      <c r="GLS39" s="119"/>
      <c r="GLT39" s="119"/>
      <c r="GLU39" s="119"/>
      <c r="GLV39" s="119"/>
      <c r="GLW39" s="119"/>
      <c r="GLX39" s="119"/>
      <c r="GLY39" s="119"/>
      <c r="GLZ39" s="119"/>
      <c r="GMA39" s="119"/>
      <c r="GMB39" s="119"/>
      <c r="GMC39" s="119"/>
      <c r="GMD39" s="119"/>
      <c r="GME39" s="119"/>
      <c r="GMF39" s="119"/>
      <c r="GMG39" s="119"/>
      <c r="GMH39" s="119"/>
      <c r="GMI39" s="119"/>
      <c r="GMJ39" s="119"/>
      <c r="GMK39" s="119"/>
      <c r="GML39" s="119"/>
      <c r="GMM39" s="119"/>
      <c r="GMN39" s="119"/>
      <c r="GMO39" s="119"/>
      <c r="GMP39" s="119"/>
      <c r="GMQ39" s="119"/>
      <c r="GMR39" s="119"/>
      <c r="GMS39" s="119"/>
      <c r="GMT39" s="119"/>
      <c r="GMU39" s="119"/>
      <c r="GMV39" s="119"/>
      <c r="GMW39" s="119"/>
      <c r="GMX39" s="119"/>
      <c r="GMY39" s="119"/>
      <c r="GMZ39" s="119"/>
      <c r="GNA39" s="119"/>
      <c r="GNB39" s="119"/>
      <c r="GNC39" s="119"/>
      <c r="GND39" s="119"/>
      <c r="GNE39" s="119"/>
      <c r="GNF39" s="119"/>
      <c r="GNG39" s="119"/>
      <c r="GNH39" s="119"/>
      <c r="GNI39" s="119"/>
      <c r="GNJ39" s="119"/>
      <c r="GNK39" s="119"/>
      <c r="GNL39" s="119"/>
      <c r="GNM39" s="119"/>
      <c r="GNN39" s="119"/>
      <c r="GNO39" s="119"/>
      <c r="GNP39" s="119"/>
      <c r="GNQ39" s="119"/>
      <c r="GNR39" s="119"/>
      <c r="GNS39" s="119"/>
      <c r="GNT39" s="119"/>
      <c r="GNU39" s="119"/>
      <c r="GNV39" s="119"/>
      <c r="GNW39" s="119"/>
      <c r="GNX39" s="119"/>
      <c r="GNY39" s="119"/>
      <c r="GNZ39" s="119"/>
      <c r="GOA39" s="119"/>
      <c r="GOB39" s="119"/>
      <c r="GOC39" s="119"/>
      <c r="GOD39" s="119"/>
      <c r="GOE39" s="119"/>
      <c r="GOF39" s="119"/>
      <c r="GOG39" s="119"/>
      <c r="GOH39" s="119"/>
      <c r="GOI39" s="119"/>
      <c r="GOJ39" s="119"/>
      <c r="GOK39" s="119"/>
      <c r="GOL39" s="119"/>
      <c r="GOM39" s="119"/>
      <c r="GON39" s="119"/>
      <c r="GOO39" s="119"/>
      <c r="GOP39" s="119"/>
      <c r="GOQ39" s="119"/>
      <c r="GOR39" s="119"/>
      <c r="GOS39" s="119"/>
      <c r="GOT39" s="119"/>
      <c r="GOU39" s="119"/>
      <c r="GOV39" s="119"/>
      <c r="GOW39" s="119"/>
      <c r="GOX39" s="119"/>
      <c r="GOY39" s="119"/>
      <c r="GOZ39" s="119"/>
      <c r="GPA39" s="119"/>
      <c r="GPB39" s="119"/>
      <c r="GPC39" s="119"/>
      <c r="GPD39" s="119"/>
      <c r="GPE39" s="119"/>
      <c r="GPF39" s="119"/>
      <c r="GPG39" s="119"/>
      <c r="GPH39" s="119"/>
      <c r="GPI39" s="119"/>
      <c r="GPJ39" s="119"/>
      <c r="GPK39" s="119"/>
      <c r="GPL39" s="119"/>
      <c r="GPM39" s="119"/>
      <c r="GPN39" s="119"/>
      <c r="GPO39" s="119"/>
      <c r="GPP39" s="119"/>
      <c r="GPQ39" s="119"/>
      <c r="GPR39" s="119"/>
      <c r="GPS39" s="119"/>
      <c r="GPT39" s="119"/>
      <c r="GPU39" s="119"/>
      <c r="GPV39" s="119"/>
      <c r="GPW39" s="119"/>
      <c r="GPX39" s="119"/>
      <c r="GPY39" s="119"/>
      <c r="GPZ39" s="119"/>
      <c r="GQA39" s="119"/>
      <c r="GQB39" s="119"/>
      <c r="GQC39" s="119"/>
      <c r="GQD39" s="119"/>
      <c r="GQE39" s="119"/>
      <c r="GQF39" s="119"/>
      <c r="GQG39" s="119"/>
      <c r="GQH39" s="119"/>
      <c r="GQI39" s="119"/>
      <c r="GQJ39" s="119"/>
      <c r="GQK39" s="119"/>
      <c r="GQL39" s="119"/>
      <c r="GQM39" s="119"/>
      <c r="GQN39" s="119"/>
      <c r="GQO39" s="119"/>
      <c r="GQP39" s="119"/>
      <c r="GQQ39" s="119"/>
      <c r="GQR39" s="119"/>
      <c r="GQS39" s="119"/>
      <c r="GQT39" s="119"/>
      <c r="GQU39" s="119"/>
      <c r="GQV39" s="119"/>
      <c r="GQW39" s="119"/>
      <c r="GQX39" s="119"/>
      <c r="GQY39" s="119"/>
      <c r="GQZ39" s="119"/>
      <c r="GRA39" s="119"/>
      <c r="GRB39" s="119"/>
      <c r="GRC39" s="119"/>
      <c r="GRD39" s="119"/>
      <c r="GRE39" s="119"/>
      <c r="GRF39" s="119"/>
      <c r="GRG39" s="119"/>
      <c r="GRH39" s="119"/>
      <c r="GRI39" s="119"/>
      <c r="GRJ39" s="119"/>
      <c r="GRK39" s="119"/>
      <c r="GRL39" s="119"/>
      <c r="GRM39" s="119"/>
      <c r="GRN39" s="119"/>
      <c r="GRO39" s="119"/>
      <c r="GRP39" s="119"/>
      <c r="GRQ39" s="119"/>
      <c r="GRR39" s="119"/>
      <c r="GRS39" s="119"/>
      <c r="GRT39" s="119"/>
      <c r="GRU39" s="119"/>
      <c r="GRV39" s="119"/>
      <c r="GRW39" s="119"/>
      <c r="GRX39" s="119"/>
      <c r="GRY39" s="119"/>
      <c r="GRZ39" s="119"/>
      <c r="GSA39" s="119"/>
      <c r="GSB39" s="119"/>
      <c r="GSC39" s="119"/>
      <c r="GSD39" s="119"/>
      <c r="GSE39" s="119"/>
      <c r="GSF39" s="119"/>
      <c r="GSG39" s="119"/>
      <c r="GSH39" s="119"/>
      <c r="GSI39" s="119"/>
      <c r="GSJ39" s="119"/>
      <c r="GSK39" s="119"/>
      <c r="GSL39" s="119"/>
      <c r="GSM39" s="119"/>
      <c r="GSN39" s="119"/>
      <c r="GSO39" s="119"/>
      <c r="GSP39" s="119"/>
      <c r="GSQ39" s="119"/>
      <c r="GSR39" s="119"/>
      <c r="GSS39" s="119"/>
      <c r="GST39" s="119"/>
      <c r="GSU39" s="119"/>
      <c r="GSV39" s="119"/>
      <c r="GSW39" s="119"/>
      <c r="GSX39" s="119"/>
      <c r="GSY39" s="119"/>
      <c r="GSZ39" s="119"/>
      <c r="GTA39" s="119"/>
      <c r="GTB39" s="119"/>
      <c r="GTC39" s="119"/>
      <c r="GTD39" s="119"/>
      <c r="GTE39" s="119"/>
      <c r="GTF39" s="119"/>
      <c r="GTG39" s="119"/>
      <c r="GTH39" s="119"/>
      <c r="GTI39" s="119"/>
      <c r="GTJ39" s="119"/>
      <c r="GTK39" s="119"/>
      <c r="GTL39" s="119"/>
      <c r="GTM39" s="119"/>
      <c r="GTN39" s="119"/>
      <c r="GTO39" s="119"/>
      <c r="GTP39" s="119"/>
      <c r="GTQ39" s="119"/>
      <c r="GTR39" s="119"/>
      <c r="GTS39" s="119"/>
      <c r="GTT39" s="119"/>
      <c r="GTU39" s="119"/>
      <c r="GTV39" s="119"/>
      <c r="GTW39" s="119"/>
      <c r="GTX39" s="119"/>
      <c r="GTY39" s="119"/>
      <c r="GTZ39" s="119"/>
      <c r="GUA39" s="119"/>
      <c r="GUB39" s="119"/>
      <c r="GUC39" s="119"/>
      <c r="GUD39" s="119"/>
      <c r="GUE39" s="119"/>
      <c r="GUF39" s="119"/>
      <c r="GUG39" s="119"/>
      <c r="GUH39" s="119"/>
      <c r="GUI39" s="119"/>
      <c r="GUJ39" s="119"/>
      <c r="GUK39" s="119"/>
      <c r="GUL39" s="119"/>
      <c r="GUM39" s="119"/>
      <c r="GUN39" s="119"/>
      <c r="GUO39" s="119"/>
      <c r="GUP39" s="119"/>
      <c r="GUQ39" s="119"/>
      <c r="GUR39" s="119"/>
      <c r="GUS39" s="119"/>
      <c r="GUT39" s="119"/>
      <c r="GUU39" s="119"/>
      <c r="GUV39" s="119"/>
      <c r="GUW39" s="119"/>
      <c r="GUX39" s="119"/>
      <c r="GUY39" s="119"/>
      <c r="GUZ39" s="119"/>
      <c r="GVA39" s="119"/>
      <c r="GVB39" s="119"/>
      <c r="GVC39" s="119"/>
      <c r="GVD39" s="119"/>
      <c r="GVE39" s="119"/>
      <c r="GVF39" s="119"/>
      <c r="GVG39" s="119"/>
      <c r="GVH39" s="119"/>
      <c r="GVI39" s="119"/>
      <c r="GVJ39" s="119"/>
      <c r="GVK39" s="119"/>
      <c r="GVL39" s="119"/>
      <c r="GVM39" s="119"/>
      <c r="GVN39" s="119"/>
      <c r="GVO39" s="119"/>
      <c r="GVP39" s="119"/>
      <c r="GVQ39" s="119"/>
      <c r="GVR39" s="119"/>
      <c r="GVS39" s="119"/>
      <c r="GVT39" s="119"/>
      <c r="GVU39" s="119"/>
      <c r="GVV39" s="119"/>
      <c r="GVW39" s="119"/>
      <c r="GVX39" s="119"/>
      <c r="GVY39" s="119"/>
      <c r="GVZ39" s="119"/>
      <c r="GWA39" s="119"/>
      <c r="GWB39" s="119"/>
      <c r="GWC39" s="119"/>
      <c r="GWD39" s="119"/>
      <c r="GWE39" s="119"/>
      <c r="GWF39" s="119"/>
      <c r="GWG39" s="119"/>
      <c r="GWH39" s="119"/>
      <c r="GWI39" s="119"/>
      <c r="GWJ39" s="119"/>
      <c r="GWK39" s="119"/>
      <c r="GWL39" s="119"/>
      <c r="GWM39" s="119"/>
      <c r="GWN39" s="119"/>
      <c r="GWO39" s="119"/>
      <c r="GWP39" s="119"/>
      <c r="GWQ39" s="119"/>
      <c r="GWR39" s="119"/>
      <c r="GWS39" s="119"/>
      <c r="GWT39" s="119"/>
      <c r="GWU39" s="119"/>
      <c r="GWV39" s="119"/>
      <c r="GWW39" s="119"/>
      <c r="GWX39" s="119"/>
      <c r="GWY39" s="119"/>
      <c r="GWZ39" s="119"/>
      <c r="GXA39" s="119"/>
      <c r="GXB39" s="119"/>
      <c r="GXC39" s="119"/>
      <c r="GXD39" s="119"/>
      <c r="GXE39" s="119"/>
      <c r="GXF39" s="119"/>
      <c r="GXG39" s="119"/>
      <c r="GXH39" s="119"/>
      <c r="GXI39" s="119"/>
      <c r="GXJ39" s="119"/>
      <c r="GXK39" s="119"/>
      <c r="GXL39" s="119"/>
      <c r="GXM39" s="119"/>
      <c r="GXN39" s="119"/>
      <c r="GXO39" s="119"/>
      <c r="GXP39" s="119"/>
      <c r="GXQ39" s="119"/>
      <c r="GXR39" s="119"/>
      <c r="GXS39" s="119"/>
      <c r="GXT39" s="119"/>
      <c r="GXU39" s="119"/>
      <c r="GXV39" s="119"/>
      <c r="GXW39" s="119"/>
      <c r="GXX39" s="119"/>
      <c r="GXY39" s="119"/>
      <c r="GXZ39" s="119"/>
      <c r="GYA39" s="119"/>
      <c r="GYB39" s="119"/>
      <c r="GYC39" s="119"/>
      <c r="GYD39" s="119"/>
      <c r="GYE39" s="119"/>
      <c r="GYF39" s="119"/>
      <c r="GYG39" s="119"/>
      <c r="GYH39" s="119"/>
      <c r="GYI39" s="119"/>
      <c r="GYJ39" s="119"/>
      <c r="GYK39" s="119"/>
      <c r="GYL39" s="119"/>
      <c r="GYM39" s="119"/>
      <c r="GYN39" s="119"/>
      <c r="GYO39" s="119"/>
      <c r="GYP39" s="119"/>
      <c r="GYQ39" s="119"/>
      <c r="GYR39" s="119"/>
      <c r="GYS39" s="119"/>
      <c r="GYT39" s="119"/>
      <c r="GYU39" s="119"/>
      <c r="GYV39" s="119"/>
      <c r="GYW39" s="119"/>
      <c r="GYX39" s="119"/>
      <c r="GYY39" s="119"/>
      <c r="GYZ39" s="119"/>
      <c r="GZA39" s="119"/>
      <c r="GZB39" s="119"/>
      <c r="GZC39" s="119"/>
      <c r="GZD39" s="119"/>
      <c r="GZE39" s="119"/>
      <c r="GZF39" s="119"/>
      <c r="GZG39" s="119"/>
      <c r="GZH39" s="119"/>
      <c r="GZI39" s="119"/>
      <c r="GZJ39" s="119"/>
      <c r="GZK39" s="119"/>
      <c r="GZL39" s="119"/>
      <c r="GZM39" s="119"/>
      <c r="GZN39" s="119"/>
      <c r="GZO39" s="119"/>
      <c r="GZP39" s="119"/>
      <c r="GZQ39" s="119"/>
      <c r="GZR39" s="119"/>
      <c r="GZS39" s="119"/>
      <c r="GZT39" s="119"/>
      <c r="GZU39" s="119"/>
      <c r="GZV39" s="119"/>
      <c r="GZW39" s="119"/>
      <c r="GZX39" s="119"/>
      <c r="GZY39" s="119"/>
      <c r="GZZ39" s="119"/>
      <c r="HAA39" s="119"/>
      <c r="HAB39" s="119"/>
      <c r="HAC39" s="119"/>
      <c r="HAD39" s="119"/>
      <c r="HAE39" s="119"/>
      <c r="HAF39" s="119"/>
      <c r="HAG39" s="119"/>
      <c r="HAH39" s="119"/>
      <c r="HAI39" s="119"/>
      <c r="HAJ39" s="119"/>
      <c r="HAK39" s="119"/>
      <c r="HAL39" s="119"/>
      <c r="HAM39" s="119"/>
      <c r="HAN39" s="119"/>
      <c r="HAO39" s="119"/>
      <c r="HAP39" s="119"/>
      <c r="HAQ39" s="119"/>
      <c r="HAR39" s="119"/>
      <c r="HAS39" s="119"/>
      <c r="HAT39" s="119"/>
      <c r="HAU39" s="119"/>
      <c r="HAV39" s="119"/>
      <c r="HAW39" s="119"/>
      <c r="HAX39" s="119"/>
      <c r="HAY39" s="119"/>
      <c r="HAZ39" s="119"/>
      <c r="HBA39" s="119"/>
      <c r="HBB39" s="119"/>
      <c r="HBC39" s="119"/>
      <c r="HBD39" s="119"/>
      <c r="HBE39" s="119"/>
      <c r="HBF39" s="119"/>
      <c r="HBG39" s="119"/>
      <c r="HBH39" s="119"/>
      <c r="HBI39" s="119"/>
      <c r="HBJ39" s="119"/>
      <c r="HBK39" s="119"/>
      <c r="HBL39" s="119"/>
      <c r="HBM39" s="119"/>
      <c r="HBN39" s="119"/>
      <c r="HBO39" s="119"/>
      <c r="HBP39" s="119"/>
      <c r="HBQ39" s="119"/>
      <c r="HBR39" s="119"/>
      <c r="HBS39" s="119"/>
      <c r="HBT39" s="119"/>
      <c r="HBU39" s="119"/>
      <c r="HBV39" s="119"/>
      <c r="HBW39" s="119"/>
      <c r="HBX39" s="119"/>
      <c r="HBY39" s="119"/>
      <c r="HBZ39" s="119"/>
      <c r="HCA39" s="119"/>
      <c r="HCB39" s="119"/>
      <c r="HCC39" s="119"/>
      <c r="HCD39" s="119"/>
      <c r="HCE39" s="119"/>
      <c r="HCF39" s="119"/>
      <c r="HCG39" s="119"/>
      <c r="HCH39" s="119"/>
      <c r="HCI39" s="119"/>
      <c r="HCJ39" s="119"/>
      <c r="HCK39" s="119"/>
      <c r="HCL39" s="119"/>
      <c r="HCM39" s="119"/>
      <c r="HCN39" s="119"/>
      <c r="HCO39" s="119"/>
      <c r="HCP39" s="119"/>
      <c r="HCQ39" s="119"/>
      <c r="HCR39" s="119"/>
      <c r="HCS39" s="119"/>
      <c r="HCT39" s="119"/>
      <c r="HCU39" s="119"/>
      <c r="HCV39" s="119"/>
      <c r="HCW39" s="119"/>
      <c r="HCX39" s="119"/>
      <c r="HCY39" s="119"/>
      <c r="HCZ39" s="119"/>
      <c r="HDA39" s="119"/>
      <c r="HDB39" s="119"/>
      <c r="HDC39" s="119"/>
      <c r="HDD39" s="119"/>
      <c r="HDE39" s="119"/>
      <c r="HDF39" s="119"/>
      <c r="HDG39" s="119"/>
      <c r="HDH39" s="119"/>
      <c r="HDI39" s="119"/>
      <c r="HDJ39" s="119"/>
      <c r="HDK39" s="119"/>
      <c r="HDL39" s="119"/>
      <c r="HDM39" s="119"/>
      <c r="HDN39" s="119"/>
      <c r="HDO39" s="119"/>
      <c r="HDP39" s="119"/>
      <c r="HDQ39" s="119"/>
      <c r="HDR39" s="119"/>
      <c r="HDS39" s="119"/>
      <c r="HDT39" s="119"/>
      <c r="HDU39" s="119"/>
      <c r="HDV39" s="119"/>
      <c r="HDW39" s="119"/>
      <c r="HDX39" s="119"/>
      <c r="HDY39" s="119"/>
      <c r="HDZ39" s="119"/>
      <c r="HEA39" s="119"/>
      <c r="HEB39" s="119"/>
      <c r="HEC39" s="119"/>
      <c r="HED39" s="119"/>
      <c r="HEE39" s="119"/>
      <c r="HEF39" s="119"/>
      <c r="HEG39" s="119"/>
      <c r="HEH39" s="119"/>
      <c r="HEI39" s="119"/>
      <c r="HEJ39" s="119"/>
      <c r="HEK39" s="119"/>
      <c r="HEL39" s="119"/>
      <c r="HEM39" s="119"/>
      <c r="HEN39" s="119"/>
      <c r="HEO39" s="119"/>
      <c r="HEP39" s="119"/>
      <c r="HEQ39" s="119"/>
      <c r="HER39" s="119"/>
      <c r="HES39" s="119"/>
      <c r="HET39" s="119"/>
      <c r="HEU39" s="119"/>
      <c r="HEV39" s="119"/>
      <c r="HEW39" s="119"/>
      <c r="HEX39" s="119"/>
      <c r="HEY39" s="119"/>
      <c r="HEZ39" s="119"/>
      <c r="HFA39" s="119"/>
      <c r="HFB39" s="119"/>
      <c r="HFC39" s="119"/>
      <c r="HFD39" s="119"/>
      <c r="HFE39" s="119"/>
      <c r="HFF39" s="119"/>
      <c r="HFG39" s="119"/>
      <c r="HFH39" s="119"/>
      <c r="HFI39" s="119"/>
      <c r="HFJ39" s="119"/>
      <c r="HFK39" s="119"/>
      <c r="HFL39" s="119"/>
      <c r="HFM39" s="119"/>
      <c r="HFN39" s="119"/>
      <c r="HFO39" s="119"/>
      <c r="HFP39" s="119"/>
      <c r="HFQ39" s="119"/>
      <c r="HFR39" s="119"/>
      <c r="HFS39" s="119"/>
      <c r="HFT39" s="119"/>
      <c r="HFU39" s="119"/>
      <c r="HFV39" s="119"/>
      <c r="HFW39" s="119"/>
      <c r="HFX39" s="119"/>
      <c r="HFY39" s="119"/>
      <c r="HFZ39" s="119"/>
      <c r="HGA39" s="119"/>
      <c r="HGB39" s="119"/>
      <c r="HGC39" s="119"/>
      <c r="HGD39" s="119"/>
      <c r="HGE39" s="119"/>
      <c r="HGF39" s="119"/>
      <c r="HGG39" s="119"/>
      <c r="HGH39" s="119"/>
      <c r="HGI39" s="119"/>
      <c r="HGJ39" s="119"/>
      <c r="HGK39" s="119"/>
      <c r="HGL39" s="119"/>
      <c r="HGM39" s="119"/>
      <c r="HGN39" s="119"/>
      <c r="HGO39" s="119"/>
      <c r="HGP39" s="119"/>
      <c r="HGQ39" s="119"/>
      <c r="HGR39" s="119"/>
      <c r="HGS39" s="119"/>
      <c r="HGT39" s="119"/>
      <c r="HGU39" s="119"/>
      <c r="HGV39" s="119"/>
      <c r="HGW39" s="119"/>
      <c r="HGX39" s="119"/>
      <c r="HGY39" s="119"/>
      <c r="HGZ39" s="119"/>
      <c r="HHA39" s="119"/>
      <c r="HHB39" s="119"/>
      <c r="HHC39" s="119"/>
      <c r="HHD39" s="119"/>
      <c r="HHE39" s="119"/>
      <c r="HHF39" s="119"/>
      <c r="HHG39" s="119"/>
      <c r="HHH39" s="119"/>
      <c r="HHI39" s="119"/>
      <c r="HHJ39" s="119"/>
      <c r="HHK39" s="119"/>
      <c r="HHL39" s="119"/>
      <c r="HHM39" s="119"/>
      <c r="HHN39" s="119"/>
      <c r="HHO39" s="119"/>
      <c r="HHP39" s="119"/>
      <c r="HHQ39" s="119"/>
      <c r="HHR39" s="119"/>
      <c r="HHS39" s="119"/>
      <c r="HHT39" s="119"/>
      <c r="HHU39" s="119"/>
      <c r="HHV39" s="119"/>
      <c r="HHW39" s="119"/>
      <c r="HHX39" s="119"/>
      <c r="HHY39" s="119"/>
      <c r="HHZ39" s="119"/>
      <c r="HIA39" s="119"/>
      <c r="HIB39" s="119"/>
      <c r="HIC39" s="119"/>
      <c r="HID39" s="119"/>
      <c r="HIE39" s="119"/>
      <c r="HIF39" s="119"/>
      <c r="HIG39" s="119"/>
      <c r="HIH39" s="119"/>
      <c r="HII39" s="119"/>
      <c r="HIJ39" s="119"/>
      <c r="HIK39" s="119"/>
      <c r="HIL39" s="119"/>
      <c r="HIM39" s="119"/>
      <c r="HIN39" s="119"/>
      <c r="HIO39" s="119"/>
      <c r="HIP39" s="119"/>
      <c r="HIQ39" s="119"/>
      <c r="HIR39" s="119"/>
      <c r="HIS39" s="119"/>
      <c r="HIT39" s="119"/>
      <c r="HIU39" s="119"/>
      <c r="HIV39" s="119"/>
      <c r="HIW39" s="119"/>
      <c r="HIX39" s="119"/>
      <c r="HIY39" s="119"/>
      <c r="HIZ39" s="119"/>
      <c r="HJA39" s="119"/>
      <c r="HJB39" s="119"/>
      <c r="HJC39" s="119"/>
      <c r="HJD39" s="119"/>
      <c r="HJE39" s="119"/>
      <c r="HJF39" s="119"/>
      <c r="HJG39" s="119"/>
      <c r="HJH39" s="119"/>
      <c r="HJI39" s="119"/>
      <c r="HJJ39" s="119"/>
      <c r="HJK39" s="119"/>
      <c r="HJL39" s="119"/>
      <c r="HJM39" s="119"/>
      <c r="HJN39" s="119"/>
      <c r="HJO39" s="119"/>
      <c r="HJP39" s="119"/>
      <c r="HJQ39" s="119"/>
      <c r="HJR39" s="119"/>
      <c r="HJS39" s="119"/>
      <c r="HJT39" s="119"/>
      <c r="HJU39" s="119"/>
      <c r="HJV39" s="119"/>
      <c r="HJW39" s="119"/>
      <c r="HJX39" s="119"/>
      <c r="HJY39" s="119"/>
      <c r="HJZ39" s="119"/>
      <c r="HKA39" s="119"/>
      <c r="HKB39" s="119"/>
      <c r="HKC39" s="119"/>
      <c r="HKD39" s="119"/>
      <c r="HKE39" s="119"/>
      <c r="HKF39" s="119"/>
      <c r="HKG39" s="119"/>
      <c r="HKH39" s="119"/>
      <c r="HKI39" s="119"/>
      <c r="HKJ39" s="119"/>
      <c r="HKK39" s="119"/>
      <c r="HKL39" s="119"/>
      <c r="HKM39" s="119"/>
      <c r="HKN39" s="119"/>
      <c r="HKO39" s="119"/>
      <c r="HKP39" s="119"/>
      <c r="HKQ39" s="119"/>
      <c r="HKR39" s="119"/>
      <c r="HKS39" s="119"/>
      <c r="HKT39" s="119"/>
      <c r="HKU39" s="119"/>
      <c r="HKV39" s="119"/>
      <c r="HKW39" s="119"/>
      <c r="HKX39" s="119"/>
      <c r="HKY39" s="119"/>
      <c r="HKZ39" s="119"/>
      <c r="HLA39" s="119"/>
      <c r="HLB39" s="119"/>
      <c r="HLC39" s="119"/>
      <c r="HLD39" s="119"/>
      <c r="HLE39" s="119"/>
      <c r="HLF39" s="119"/>
      <c r="HLG39" s="119"/>
      <c r="HLH39" s="119"/>
      <c r="HLI39" s="119"/>
      <c r="HLJ39" s="119"/>
      <c r="HLK39" s="119"/>
      <c r="HLL39" s="119"/>
      <c r="HLM39" s="119"/>
      <c r="HLN39" s="119"/>
      <c r="HLO39" s="119"/>
      <c r="HLP39" s="119"/>
      <c r="HLQ39" s="119"/>
      <c r="HLR39" s="119"/>
      <c r="HLS39" s="119"/>
      <c r="HLT39" s="119"/>
      <c r="HLU39" s="119"/>
      <c r="HLV39" s="119"/>
      <c r="HLW39" s="119"/>
      <c r="HLX39" s="119"/>
      <c r="HLY39" s="119"/>
      <c r="HLZ39" s="119"/>
      <c r="HMA39" s="119"/>
      <c r="HMB39" s="119"/>
      <c r="HMC39" s="119"/>
      <c r="HMD39" s="119"/>
      <c r="HME39" s="119"/>
      <c r="HMF39" s="119"/>
      <c r="HMG39" s="119"/>
      <c r="HMH39" s="119"/>
      <c r="HMI39" s="119"/>
      <c r="HMJ39" s="119"/>
      <c r="HMK39" s="119"/>
      <c r="HML39" s="119"/>
      <c r="HMM39" s="119"/>
      <c r="HMN39" s="119"/>
      <c r="HMO39" s="119"/>
      <c r="HMP39" s="119"/>
      <c r="HMQ39" s="119"/>
      <c r="HMR39" s="119"/>
      <c r="HMS39" s="119"/>
      <c r="HMT39" s="119"/>
      <c r="HMU39" s="119"/>
      <c r="HMV39" s="119"/>
      <c r="HMW39" s="119"/>
      <c r="HMX39" s="119"/>
      <c r="HMY39" s="119"/>
      <c r="HMZ39" s="119"/>
      <c r="HNA39" s="119"/>
      <c r="HNB39" s="119"/>
      <c r="HNC39" s="119"/>
      <c r="HND39" s="119"/>
      <c r="HNE39" s="119"/>
      <c r="HNF39" s="119"/>
      <c r="HNG39" s="119"/>
      <c r="HNH39" s="119"/>
      <c r="HNI39" s="119"/>
      <c r="HNJ39" s="119"/>
      <c r="HNK39" s="119"/>
      <c r="HNL39" s="119"/>
      <c r="HNM39" s="119"/>
      <c r="HNN39" s="119"/>
      <c r="HNO39" s="119"/>
      <c r="HNP39" s="119"/>
      <c r="HNQ39" s="119"/>
      <c r="HNR39" s="119"/>
      <c r="HNS39" s="119"/>
      <c r="HNT39" s="119"/>
      <c r="HNU39" s="119"/>
      <c r="HNV39" s="119"/>
      <c r="HNW39" s="119"/>
      <c r="HNX39" s="119"/>
      <c r="HNY39" s="119"/>
      <c r="HNZ39" s="119"/>
      <c r="HOA39" s="119"/>
      <c r="HOB39" s="119"/>
      <c r="HOC39" s="119"/>
      <c r="HOD39" s="119"/>
      <c r="HOE39" s="119"/>
      <c r="HOF39" s="119"/>
      <c r="HOG39" s="119"/>
      <c r="HOH39" s="119"/>
      <c r="HOI39" s="119"/>
      <c r="HOJ39" s="119"/>
      <c r="HOK39" s="119"/>
      <c r="HOL39" s="119"/>
      <c r="HOM39" s="119"/>
      <c r="HON39" s="119"/>
      <c r="HOO39" s="119"/>
      <c r="HOP39" s="119"/>
      <c r="HOQ39" s="119"/>
      <c r="HOR39" s="119"/>
      <c r="HOS39" s="119"/>
      <c r="HOT39" s="119"/>
      <c r="HOU39" s="119"/>
      <c r="HOV39" s="119"/>
      <c r="HOW39" s="119"/>
      <c r="HOX39" s="119"/>
      <c r="HOY39" s="119"/>
      <c r="HOZ39" s="119"/>
      <c r="HPA39" s="119"/>
      <c r="HPB39" s="119"/>
      <c r="HPC39" s="119"/>
      <c r="HPD39" s="119"/>
      <c r="HPE39" s="119"/>
      <c r="HPF39" s="119"/>
      <c r="HPG39" s="119"/>
      <c r="HPH39" s="119"/>
      <c r="HPI39" s="119"/>
      <c r="HPJ39" s="119"/>
      <c r="HPK39" s="119"/>
      <c r="HPL39" s="119"/>
      <c r="HPM39" s="119"/>
      <c r="HPN39" s="119"/>
      <c r="HPO39" s="119"/>
      <c r="HPP39" s="119"/>
      <c r="HPQ39" s="119"/>
      <c r="HPR39" s="119"/>
      <c r="HPS39" s="119"/>
      <c r="HPT39" s="119"/>
      <c r="HPU39" s="119"/>
      <c r="HPV39" s="119"/>
      <c r="HPW39" s="119"/>
      <c r="HPX39" s="119"/>
      <c r="HPY39" s="119"/>
      <c r="HPZ39" s="119"/>
      <c r="HQA39" s="119"/>
      <c r="HQB39" s="119"/>
      <c r="HQC39" s="119"/>
      <c r="HQD39" s="119"/>
      <c r="HQE39" s="119"/>
      <c r="HQF39" s="119"/>
      <c r="HQG39" s="119"/>
      <c r="HQH39" s="119"/>
      <c r="HQI39" s="119"/>
      <c r="HQJ39" s="119"/>
      <c r="HQK39" s="119"/>
      <c r="HQL39" s="119"/>
      <c r="HQM39" s="119"/>
      <c r="HQN39" s="119"/>
      <c r="HQO39" s="119"/>
      <c r="HQP39" s="119"/>
      <c r="HQQ39" s="119"/>
      <c r="HQR39" s="119"/>
      <c r="HQS39" s="119"/>
      <c r="HQT39" s="119"/>
      <c r="HQU39" s="119"/>
      <c r="HQV39" s="119"/>
      <c r="HQW39" s="119"/>
      <c r="HQX39" s="119"/>
      <c r="HQY39" s="119"/>
      <c r="HQZ39" s="119"/>
      <c r="HRA39" s="119"/>
      <c r="HRB39" s="119"/>
      <c r="HRC39" s="119"/>
      <c r="HRD39" s="119"/>
      <c r="HRE39" s="119"/>
      <c r="HRF39" s="119"/>
      <c r="HRG39" s="119"/>
      <c r="HRH39" s="119"/>
      <c r="HRI39" s="119"/>
      <c r="HRJ39" s="119"/>
      <c r="HRK39" s="119"/>
      <c r="HRL39" s="119"/>
      <c r="HRM39" s="119"/>
      <c r="HRN39" s="119"/>
      <c r="HRO39" s="119"/>
      <c r="HRP39" s="119"/>
      <c r="HRQ39" s="119"/>
      <c r="HRR39" s="119"/>
      <c r="HRS39" s="119"/>
      <c r="HRT39" s="119"/>
      <c r="HRU39" s="119"/>
      <c r="HRV39" s="119"/>
      <c r="HRW39" s="119"/>
      <c r="HRX39" s="119"/>
      <c r="HRY39" s="119"/>
      <c r="HRZ39" s="119"/>
      <c r="HSA39" s="119"/>
      <c r="HSB39" s="119"/>
      <c r="HSC39" s="119"/>
      <c r="HSD39" s="119"/>
      <c r="HSE39" s="119"/>
      <c r="HSF39" s="119"/>
      <c r="HSG39" s="119"/>
      <c r="HSH39" s="119"/>
      <c r="HSI39" s="119"/>
      <c r="HSJ39" s="119"/>
      <c r="HSK39" s="119"/>
      <c r="HSL39" s="119"/>
      <c r="HSM39" s="119"/>
      <c r="HSN39" s="119"/>
      <c r="HSO39" s="119"/>
      <c r="HSP39" s="119"/>
      <c r="HSQ39" s="119"/>
      <c r="HSR39" s="119"/>
      <c r="HSS39" s="119"/>
      <c r="HST39" s="119"/>
      <c r="HSU39" s="119"/>
      <c r="HSV39" s="119"/>
      <c r="HSW39" s="119"/>
      <c r="HSX39" s="119"/>
      <c r="HSY39" s="119"/>
      <c r="HSZ39" s="119"/>
      <c r="HTA39" s="119"/>
      <c r="HTB39" s="119"/>
      <c r="HTC39" s="119"/>
      <c r="HTD39" s="119"/>
      <c r="HTE39" s="119"/>
      <c r="HTF39" s="119"/>
      <c r="HTG39" s="119"/>
      <c r="HTH39" s="119"/>
      <c r="HTI39" s="119"/>
      <c r="HTJ39" s="119"/>
      <c r="HTK39" s="119"/>
      <c r="HTL39" s="119"/>
      <c r="HTM39" s="119"/>
      <c r="HTN39" s="119"/>
      <c r="HTO39" s="119"/>
      <c r="HTP39" s="119"/>
      <c r="HTQ39" s="119"/>
      <c r="HTR39" s="119"/>
      <c r="HTS39" s="119"/>
      <c r="HTT39" s="119"/>
      <c r="HTU39" s="119"/>
      <c r="HTV39" s="119"/>
      <c r="HTW39" s="119"/>
      <c r="HTX39" s="119"/>
      <c r="HTY39" s="119"/>
      <c r="HTZ39" s="119"/>
      <c r="HUA39" s="119"/>
      <c r="HUB39" s="119"/>
      <c r="HUC39" s="119"/>
      <c r="HUD39" s="119"/>
      <c r="HUE39" s="119"/>
      <c r="HUF39" s="119"/>
      <c r="HUG39" s="119"/>
      <c r="HUH39" s="119"/>
      <c r="HUI39" s="119"/>
      <c r="HUJ39" s="119"/>
      <c r="HUK39" s="119"/>
      <c r="HUL39" s="119"/>
      <c r="HUM39" s="119"/>
      <c r="HUN39" s="119"/>
      <c r="HUO39" s="119"/>
      <c r="HUP39" s="119"/>
      <c r="HUQ39" s="119"/>
      <c r="HUR39" s="119"/>
      <c r="HUS39" s="119"/>
      <c r="HUT39" s="119"/>
      <c r="HUU39" s="119"/>
      <c r="HUV39" s="119"/>
      <c r="HUW39" s="119"/>
      <c r="HUX39" s="119"/>
      <c r="HUY39" s="119"/>
      <c r="HUZ39" s="119"/>
      <c r="HVA39" s="119"/>
      <c r="HVB39" s="119"/>
      <c r="HVC39" s="119"/>
      <c r="HVD39" s="119"/>
      <c r="HVE39" s="119"/>
      <c r="HVF39" s="119"/>
      <c r="HVG39" s="119"/>
      <c r="HVH39" s="119"/>
      <c r="HVI39" s="119"/>
      <c r="HVJ39" s="119"/>
      <c r="HVK39" s="119"/>
      <c r="HVL39" s="119"/>
      <c r="HVM39" s="119"/>
      <c r="HVN39" s="119"/>
      <c r="HVO39" s="119"/>
      <c r="HVP39" s="119"/>
      <c r="HVQ39" s="119"/>
      <c r="HVR39" s="119"/>
      <c r="HVS39" s="119"/>
      <c r="HVT39" s="119"/>
      <c r="HVU39" s="119"/>
      <c r="HVV39" s="119"/>
      <c r="HVW39" s="119"/>
      <c r="HVX39" s="119"/>
      <c r="HVY39" s="119"/>
      <c r="HVZ39" s="119"/>
      <c r="HWA39" s="119"/>
      <c r="HWB39" s="119"/>
      <c r="HWC39" s="119"/>
      <c r="HWD39" s="119"/>
      <c r="HWE39" s="119"/>
      <c r="HWF39" s="119"/>
      <c r="HWG39" s="119"/>
      <c r="HWH39" s="119"/>
      <c r="HWI39" s="119"/>
      <c r="HWJ39" s="119"/>
      <c r="HWK39" s="119"/>
      <c r="HWL39" s="119"/>
      <c r="HWM39" s="119"/>
      <c r="HWN39" s="119"/>
      <c r="HWO39" s="119"/>
      <c r="HWP39" s="119"/>
      <c r="HWQ39" s="119"/>
      <c r="HWR39" s="119"/>
      <c r="HWS39" s="119"/>
      <c r="HWT39" s="119"/>
      <c r="HWU39" s="119"/>
      <c r="HWV39" s="119"/>
      <c r="HWW39" s="119"/>
      <c r="HWX39" s="119"/>
      <c r="HWY39" s="119"/>
      <c r="HWZ39" s="119"/>
      <c r="HXA39" s="119"/>
      <c r="HXB39" s="119"/>
      <c r="HXC39" s="119"/>
      <c r="HXD39" s="119"/>
      <c r="HXE39" s="119"/>
      <c r="HXF39" s="119"/>
      <c r="HXG39" s="119"/>
      <c r="HXH39" s="119"/>
      <c r="HXI39" s="119"/>
      <c r="HXJ39" s="119"/>
      <c r="HXK39" s="119"/>
      <c r="HXL39" s="119"/>
      <c r="HXM39" s="119"/>
      <c r="HXN39" s="119"/>
      <c r="HXO39" s="119"/>
      <c r="HXP39" s="119"/>
      <c r="HXQ39" s="119"/>
      <c r="HXR39" s="119"/>
      <c r="HXS39" s="119"/>
      <c r="HXT39" s="119"/>
      <c r="HXU39" s="119"/>
      <c r="HXV39" s="119"/>
      <c r="HXW39" s="119"/>
      <c r="HXX39" s="119"/>
      <c r="HXY39" s="119"/>
      <c r="HXZ39" s="119"/>
      <c r="HYA39" s="119"/>
      <c r="HYB39" s="119"/>
      <c r="HYC39" s="119"/>
      <c r="HYD39" s="119"/>
      <c r="HYE39" s="119"/>
      <c r="HYF39" s="119"/>
      <c r="HYG39" s="119"/>
      <c r="HYH39" s="119"/>
      <c r="HYI39" s="119"/>
      <c r="HYJ39" s="119"/>
      <c r="HYK39" s="119"/>
      <c r="HYL39" s="119"/>
      <c r="HYM39" s="119"/>
      <c r="HYN39" s="119"/>
      <c r="HYO39" s="119"/>
      <c r="HYP39" s="119"/>
      <c r="HYQ39" s="119"/>
      <c r="HYR39" s="119"/>
      <c r="HYS39" s="119"/>
      <c r="HYT39" s="119"/>
      <c r="HYU39" s="119"/>
      <c r="HYV39" s="119"/>
      <c r="HYW39" s="119"/>
      <c r="HYX39" s="119"/>
      <c r="HYY39" s="119"/>
      <c r="HYZ39" s="119"/>
      <c r="HZA39" s="119"/>
      <c r="HZB39" s="119"/>
      <c r="HZC39" s="119"/>
      <c r="HZD39" s="119"/>
      <c r="HZE39" s="119"/>
      <c r="HZF39" s="119"/>
      <c r="HZG39" s="119"/>
      <c r="HZH39" s="119"/>
      <c r="HZI39" s="119"/>
      <c r="HZJ39" s="119"/>
      <c r="HZK39" s="119"/>
      <c r="HZL39" s="119"/>
      <c r="HZM39" s="119"/>
      <c r="HZN39" s="119"/>
      <c r="HZO39" s="119"/>
      <c r="HZP39" s="119"/>
      <c r="HZQ39" s="119"/>
      <c r="HZR39" s="119"/>
      <c r="HZS39" s="119"/>
      <c r="HZT39" s="119"/>
      <c r="HZU39" s="119"/>
      <c r="HZV39" s="119"/>
      <c r="HZW39" s="119"/>
      <c r="HZX39" s="119"/>
      <c r="HZY39" s="119"/>
      <c r="HZZ39" s="119"/>
      <c r="IAA39" s="119"/>
      <c r="IAB39" s="119"/>
      <c r="IAC39" s="119"/>
      <c r="IAD39" s="119"/>
      <c r="IAE39" s="119"/>
      <c r="IAF39" s="119"/>
      <c r="IAG39" s="119"/>
      <c r="IAH39" s="119"/>
      <c r="IAI39" s="119"/>
      <c r="IAJ39" s="119"/>
      <c r="IAK39" s="119"/>
      <c r="IAL39" s="119"/>
      <c r="IAM39" s="119"/>
      <c r="IAN39" s="119"/>
      <c r="IAO39" s="119"/>
      <c r="IAP39" s="119"/>
      <c r="IAQ39" s="119"/>
      <c r="IAR39" s="119"/>
      <c r="IAS39" s="119"/>
      <c r="IAT39" s="119"/>
      <c r="IAU39" s="119"/>
      <c r="IAV39" s="119"/>
      <c r="IAW39" s="119"/>
      <c r="IAX39" s="119"/>
      <c r="IAY39" s="119"/>
      <c r="IAZ39" s="119"/>
      <c r="IBA39" s="119"/>
      <c r="IBB39" s="119"/>
      <c r="IBC39" s="119"/>
      <c r="IBD39" s="119"/>
      <c r="IBE39" s="119"/>
      <c r="IBF39" s="119"/>
      <c r="IBG39" s="119"/>
      <c r="IBH39" s="119"/>
      <c r="IBI39" s="119"/>
      <c r="IBJ39" s="119"/>
      <c r="IBK39" s="119"/>
      <c r="IBL39" s="119"/>
      <c r="IBM39" s="119"/>
      <c r="IBN39" s="119"/>
      <c r="IBO39" s="119"/>
      <c r="IBP39" s="119"/>
      <c r="IBQ39" s="119"/>
      <c r="IBR39" s="119"/>
      <c r="IBS39" s="119"/>
      <c r="IBT39" s="119"/>
      <c r="IBU39" s="119"/>
      <c r="IBV39" s="119"/>
      <c r="IBW39" s="119"/>
      <c r="IBX39" s="119"/>
      <c r="IBY39" s="119"/>
      <c r="IBZ39" s="119"/>
      <c r="ICA39" s="119"/>
      <c r="ICB39" s="119"/>
      <c r="ICC39" s="119"/>
      <c r="ICD39" s="119"/>
      <c r="ICE39" s="119"/>
      <c r="ICF39" s="119"/>
      <c r="ICG39" s="119"/>
      <c r="ICH39" s="119"/>
      <c r="ICI39" s="119"/>
      <c r="ICJ39" s="119"/>
      <c r="ICK39" s="119"/>
      <c r="ICL39" s="119"/>
      <c r="ICM39" s="119"/>
      <c r="ICN39" s="119"/>
      <c r="ICO39" s="119"/>
      <c r="ICP39" s="119"/>
      <c r="ICQ39" s="119"/>
      <c r="ICR39" s="119"/>
      <c r="ICS39" s="119"/>
      <c r="ICT39" s="119"/>
      <c r="ICU39" s="119"/>
      <c r="ICV39" s="119"/>
      <c r="ICW39" s="119"/>
      <c r="ICX39" s="119"/>
      <c r="ICY39" s="119"/>
      <c r="ICZ39" s="119"/>
      <c r="IDA39" s="119"/>
      <c r="IDB39" s="119"/>
      <c r="IDC39" s="119"/>
      <c r="IDD39" s="119"/>
      <c r="IDE39" s="119"/>
      <c r="IDF39" s="119"/>
      <c r="IDG39" s="119"/>
      <c r="IDH39" s="119"/>
      <c r="IDI39" s="119"/>
      <c r="IDJ39" s="119"/>
      <c r="IDK39" s="119"/>
      <c r="IDL39" s="119"/>
      <c r="IDM39" s="119"/>
      <c r="IDN39" s="119"/>
      <c r="IDO39" s="119"/>
      <c r="IDP39" s="119"/>
      <c r="IDQ39" s="119"/>
      <c r="IDR39" s="119"/>
      <c r="IDS39" s="119"/>
      <c r="IDT39" s="119"/>
      <c r="IDU39" s="119"/>
      <c r="IDV39" s="119"/>
      <c r="IDW39" s="119"/>
      <c r="IDX39" s="119"/>
      <c r="IDY39" s="119"/>
      <c r="IDZ39" s="119"/>
      <c r="IEA39" s="119"/>
      <c r="IEB39" s="119"/>
      <c r="IEC39" s="119"/>
      <c r="IED39" s="119"/>
      <c r="IEE39" s="119"/>
      <c r="IEF39" s="119"/>
      <c r="IEG39" s="119"/>
      <c r="IEH39" s="119"/>
      <c r="IEI39" s="119"/>
      <c r="IEJ39" s="119"/>
      <c r="IEK39" s="119"/>
      <c r="IEL39" s="119"/>
      <c r="IEM39" s="119"/>
      <c r="IEN39" s="119"/>
      <c r="IEO39" s="119"/>
      <c r="IEP39" s="119"/>
      <c r="IEQ39" s="119"/>
      <c r="IER39" s="119"/>
      <c r="IES39" s="119"/>
      <c r="IET39" s="119"/>
      <c r="IEU39" s="119"/>
      <c r="IEV39" s="119"/>
      <c r="IEW39" s="119"/>
      <c r="IEX39" s="119"/>
      <c r="IEY39" s="119"/>
      <c r="IEZ39" s="119"/>
      <c r="IFA39" s="119"/>
      <c r="IFB39" s="119"/>
      <c r="IFC39" s="119"/>
      <c r="IFD39" s="119"/>
      <c r="IFE39" s="119"/>
      <c r="IFF39" s="119"/>
      <c r="IFG39" s="119"/>
      <c r="IFH39" s="119"/>
      <c r="IFI39" s="119"/>
      <c r="IFJ39" s="119"/>
      <c r="IFK39" s="119"/>
      <c r="IFL39" s="119"/>
      <c r="IFM39" s="119"/>
      <c r="IFN39" s="119"/>
      <c r="IFO39" s="119"/>
      <c r="IFP39" s="119"/>
      <c r="IFQ39" s="119"/>
      <c r="IFR39" s="119"/>
      <c r="IFS39" s="119"/>
      <c r="IFT39" s="119"/>
      <c r="IFU39" s="119"/>
      <c r="IFV39" s="119"/>
      <c r="IFW39" s="119"/>
      <c r="IFX39" s="119"/>
      <c r="IFY39" s="119"/>
      <c r="IFZ39" s="119"/>
      <c r="IGA39" s="119"/>
      <c r="IGB39" s="119"/>
      <c r="IGC39" s="119"/>
      <c r="IGD39" s="119"/>
      <c r="IGE39" s="119"/>
      <c r="IGF39" s="119"/>
      <c r="IGG39" s="119"/>
      <c r="IGH39" s="119"/>
      <c r="IGI39" s="119"/>
      <c r="IGJ39" s="119"/>
      <c r="IGK39" s="119"/>
      <c r="IGL39" s="119"/>
      <c r="IGM39" s="119"/>
      <c r="IGN39" s="119"/>
      <c r="IGO39" s="119"/>
      <c r="IGP39" s="119"/>
      <c r="IGQ39" s="119"/>
      <c r="IGR39" s="119"/>
      <c r="IGS39" s="119"/>
      <c r="IGT39" s="119"/>
      <c r="IGU39" s="119"/>
      <c r="IGV39" s="119"/>
      <c r="IGW39" s="119"/>
      <c r="IGX39" s="119"/>
      <c r="IGY39" s="119"/>
      <c r="IGZ39" s="119"/>
      <c r="IHA39" s="119"/>
      <c r="IHB39" s="119"/>
      <c r="IHC39" s="119"/>
      <c r="IHD39" s="119"/>
      <c r="IHE39" s="119"/>
      <c r="IHF39" s="119"/>
      <c r="IHG39" s="119"/>
      <c r="IHH39" s="119"/>
      <c r="IHI39" s="119"/>
      <c r="IHJ39" s="119"/>
      <c r="IHK39" s="119"/>
      <c r="IHL39" s="119"/>
      <c r="IHM39" s="119"/>
      <c r="IHN39" s="119"/>
      <c r="IHO39" s="119"/>
      <c r="IHP39" s="119"/>
      <c r="IHQ39" s="119"/>
      <c r="IHR39" s="119"/>
      <c r="IHS39" s="119"/>
      <c r="IHT39" s="119"/>
      <c r="IHU39" s="119"/>
      <c r="IHV39" s="119"/>
      <c r="IHW39" s="119"/>
      <c r="IHX39" s="119"/>
      <c r="IHY39" s="119"/>
      <c r="IHZ39" s="119"/>
      <c r="IIA39" s="119"/>
      <c r="IIB39" s="119"/>
      <c r="IIC39" s="119"/>
      <c r="IID39" s="119"/>
      <c r="IIE39" s="119"/>
      <c r="IIF39" s="119"/>
      <c r="IIG39" s="119"/>
      <c r="IIH39" s="119"/>
      <c r="III39" s="119"/>
      <c r="IIJ39" s="119"/>
      <c r="IIK39" s="119"/>
      <c r="IIL39" s="119"/>
      <c r="IIM39" s="119"/>
      <c r="IIN39" s="119"/>
      <c r="IIO39" s="119"/>
      <c r="IIP39" s="119"/>
      <c r="IIQ39" s="119"/>
      <c r="IIR39" s="119"/>
      <c r="IIS39" s="119"/>
      <c r="IIT39" s="119"/>
      <c r="IIU39" s="119"/>
      <c r="IIV39" s="119"/>
      <c r="IIW39" s="119"/>
      <c r="IIX39" s="119"/>
      <c r="IIY39" s="119"/>
      <c r="IIZ39" s="119"/>
      <c r="IJA39" s="119"/>
      <c r="IJB39" s="119"/>
      <c r="IJC39" s="119"/>
      <c r="IJD39" s="119"/>
      <c r="IJE39" s="119"/>
      <c r="IJF39" s="119"/>
      <c r="IJG39" s="119"/>
      <c r="IJH39" s="119"/>
      <c r="IJI39" s="119"/>
      <c r="IJJ39" s="119"/>
      <c r="IJK39" s="119"/>
      <c r="IJL39" s="119"/>
      <c r="IJM39" s="119"/>
      <c r="IJN39" s="119"/>
      <c r="IJO39" s="119"/>
      <c r="IJP39" s="119"/>
      <c r="IJQ39" s="119"/>
      <c r="IJR39" s="119"/>
      <c r="IJS39" s="119"/>
      <c r="IJT39" s="119"/>
      <c r="IJU39" s="119"/>
      <c r="IJV39" s="119"/>
      <c r="IJW39" s="119"/>
      <c r="IJX39" s="119"/>
      <c r="IJY39" s="119"/>
      <c r="IJZ39" s="119"/>
      <c r="IKA39" s="119"/>
      <c r="IKB39" s="119"/>
      <c r="IKC39" s="119"/>
      <c r="IKD39" s="119"/>
      <c r="IKE39" s="119"/>
      <c r="IKF39" s="119"/>
      <c r="IKG39" s="119"/>
      <c r="IKH39" s="119"/>
      <c r="IKI39" s="119"/>
      <c r="IKJ39" s="119"/>
      <c r="IKK39" s="119"/>
      <c r="IKL39" s="119"/>
      <c r="IKM39" s="119"/>
      <c r="IKN39" s="119"/>
      <c r="IKO39" s="119"/>
      <c r="IKP39" s="119"/>
      <c r="IKQ39" s="119"/>
      <c r="IKR39" s="119"/>
      <c r="IKS39" s="119"/>
      <c r="IKT39" s="119"/>
      <c r="IKU39" s="119"/>
      <c r="IKV39" s="119"/>
      <c r="IKW39" s="119"/>
      <c r="IKX39" s="119"/>
      <c r="IKY39" s="119"/>
      <c r="IKZ39" s="119"/>
      <c r="ILA39" s="119"/>
      <c r="ILB39" s="119"/>
      <c r="ILC39" s="119"/>
      <c r="ILD39" s="119"/>
      <c r="ILE39" s="119"/>
      <c r="ILF39" s="119"/>
      <c r="ILG39" s="119"/>
      <c r="ILH39" s="119"/>
      <c r="ILI39" s="119"/>
      <c r="ILJ39" s="119"/>
      <c r="ILK39" s="119"/>
      <c r="ILL39" s="119"/>
      <c r="ILM39" s="119"/>
      <c r="ILN39" s="119"/>
      <c r="ILO39" s="119"/>
      <c r="ILP39" s="119"/>
      <c r="ILQ39" s="119"/>
      <c r="ILR39" s="119"/>
      <c r="ILS39" s="119"/>
      <c r="ILT39" s="119"/>
      <c r="ILU39" s="119"/>
      <c r="ILV39" s="119"/>
      <c r="ILW39" s="119"/>
      <c r="ILX39" s="119"/>
      <c r="ILY39" s="119"/>
      <c r="ILZ39" s="119"/>
      <c r="IMA39" s="119"/>
      <c r="IMB39" s="119"/>
      <c r="IMC39" s="119"/>
      <c r="IMD39" s="119"/>
      <c r="IME39" s="119"/>
      <c r="IMF39" s="119"/>
      <c r="IMG39" s="119"/>
      <c r="IMH39" s="119"/>
      <c r="IMI39" s="119"/>
      <c r="IMJ39" s="119"/>
      <c r="IMK39" s="119"/>
      <c r="IML39" s="119"/>
      <c r="IMM39" s="119"/>
      <c r="IMN39" s="119"/>
      <c r="IMO39" s="119"/>
      <c r="IMP39" s="119"/>
      <c r="IMQ39" s="119"/>
      <c r="IMR39" s="119"/>
      <c r="IMS39" s="119"/>
      <c r="IMT39" s="119"/>
      <c r="IMU39" s="119"/>
      <c r="IMV39" s="119"/>
      <c r="IMW39" s="119"/>
      <c r="IMX39" s="119"/>
      <c r="IMY39" s="119"/>
      <c r="IMZ39" s="119"/>
      <c r="INA39" s="119"/>
      <c r="INB39" s="119"/>
      <c r="INC39" s="119"/>
      <c r="IND39" s="119"/>
      <c r="INE39" s="119"/>
      <c r="INF39" s="119"/>
      <c r="ING39" s="119"/>
      <c r="INH39" s="119"/>
      <c r="INI39" s="119"/>
      <c r="INJ39" s="119"/>
      <c r="INK39" s="119"/>
      <c r="INL39" s="119"/>
      <c r="INM39" s="119"/>
      <c r="INN39" s="119"/>
      <c r="INO39" s="119"/>
      <c r="INP39" s="119"/>
      <c r="INQ39" s="119"/>
      <c r="INR39" s="119"/>
      <c r="INS39" s="119"/>
      <c r="INT39" s="119"/>
      <c r="INU39" s="119"/>
      <c r="INV39" s="119"/>
      <c r="INW39" s="119"/>
      <c r="INX39" s="119"/>
      <c r="INY39" s="119"/>
      <c r="INZ39" s="119"/>
      <c r="IOA39" s="119"/>
      <c r="IOB39" s="119"/>
      <c r="IOC39" s="119"/>
      <c r="IOD39" s="119"/>
      <c r="IOE39" s="119"/>
      <c r="IOF39" s="119"/>
      <c r="IOG39" s="119"/>
      <c r="IOH39" s="119"/>
      <c r="IOI39" s="119"/>
      <c r="IOJ39" s="119"/>
      <c r="IOK39" s="119"/>
      <c r="IOL39" s="119"/>
      <c r="IOM39" s="119"/>
      <c r="ION39" s="119"/>
      <c r="IOO39" s="119"/>
      <c r="IOP39" s="119"/>
      <c r="IOQ39" s="119"/>
      <c r="IOR39" s="119"/>
      <c r="IOS39" s="119"/>
      <c r="IOT39" s="119"/>
      <c r="IOU39" s="119"/>
      <c r="IOV39" s="119"/>
      <c r="IOW39" s="119"/>
      <c r="IOX39" s="119"/>
      <c r="IOY39" s="119"/>
      <c r="IOZ39" s="119"/>
      <c r="IPA39" s="119"/>
      <c r="IPB39" s="119"/>
      <c r="IPC39" s="119"/>
      <c r="IPD39" s="119"/>
      <c r="IPE39" s="119"/>
      <c r="IPF39" s="119"/>
      <c r="IPG39" s="119"/>
      <c r="IPH39" s="119"/>
      <c r="IPI39" s="119"/>
      <c r="IPJ39" s="119"/>
      <c r="IPK39" s="119"/>
      <c r="IPL39" s="119"/>
      <c r="IPM39" s="119"/>
      <c r="IPN39" s="119"/>
      <c r="IPO39" s="119"/>
      <c r="IPP39" s="119"/>
      <c r="IPQ39" s="119"/>
      <c r="IPR39" s="119"/>
      <c r="IPS39" s="119"/>
      <c r="IPT39" s="119"/>
      <c r="IPU39" s="119"/>
      <c r="IPV39" s="119"/>
      <c r="IPW39" s="119"/>
      <c r="IPX39" s="119"/>
      <c r="IPY39" s="119"/>
      <c r="IPZ39" s="119"/>
      <c r="IQA39" s="119"/>
      <c r="IQB39" s="119"/>
      <c r="IQC39" s="119"/>
      <c r="IQD39" s="119"/>
      <c r="IQE39" s="119"/>
      <c r="IQF39" s="119"/>
      <c r="IQG39" s="119"/>
      <c r="IQH39" s="119"/>
      <c r="IQI39" s="119"/>
      <c r="IQJ39" s="119"/>
      <c r="IQK39" s="119"/>
      <c r="IQL39" s="119"/>
      <c r="IQM39" s="119"/>
      <c r="IQN39" s="119"/>
      <c r="IQO39" s="119"/>
      <c r="IQP39" s="119"/>
      <c r="IQQ39" s="119"/>
      <c r="IQR39" s="119"/>
      <c r="IQS39" s="119"/>
      <c r="IQT39" s="119"/>
      <c r="IQU39" s="119"/>
      <c r="IQV39" s="119"/>
      <c r="IQW39" s="119"/>
      <c r="IQX39" s="119"/>
      <c r="IQY39" s="119"/>
      <c r="IQZ39" s="119"/>
      <c r="IRA39" s="119"/>
      <c r="IRB39" s="119"/>
      <c r="IRC39" s="119"/>
      <c r="IRD39" s="119"/>
      <c r="IRE39" s="119"/>
      <c r="IRF39" s="119"/>
      <c r="IRG39" s="119"/>
      <c r="IRH39" s="119"/>
      <c r="IRI39" s="119"/>
      <c r="IRJ39" s="119"/>
      <c r="IRK39" s="119"/>
      <c r="IRL39" s="119"/>
      <c r="IRM39" s="119"/>
      <c r="IRN39" s="119"/>
      <c r="IRO39" s="119"/>
      <c r="IRP39" s="119"/>
      <c r="IRQ39" s="119"/>
      <c r="IRR39" s="119"/>
      <c r="IRS39" s="119"/>
      <c r="IRT39" s="119"/>
      <c r="IRU39" s="119"/>
      <c r="IRV39" s="119"/>
      <c r="IRW39" s="119"/>
      <c r="IRX39" s="119"/>
      <c r="IRY39" s="119"/>
      <c r="IRZ39" s="119"/>
      <c r="ISA39" s="119"/>
      <c r="ISB39" s="119"/>
      <c r="ISC39" s="119"/>
      <c r="ISD39" s="119"/>
      <c r="ISE39" s="119"/>
      <c r="ISF39" s="119"/>
      <c r="ISG39" s="119"/>
      <c r="ISH39" s="119"/>
      <c r="ISI39" s="119"/>
      <c r="ISJ39" s="119"/>
      <c r="ISK39" s="119"/>
      <c r="ISL39" s="119"/>
      <c r="ISM39" s="119"/>
      <c r="ISN39" s="119"/>
      <c r="ISO39" s="119"/>
      <c r="ISP39" s="119"/>
      <c r="ISQ39" s="119"/>
      <c r="ISR39" s="119"/>
      <c r="ISS39" s="119"/>
      <c r="IST39" s="119"/>
      <c r="ISU39" s="119"/>
      <c r="ISV39" s="119"/>
      <c r="ISW39" s="119"/>
      <c r="ISX39" s="119"/>
      <c r="ISY39" s="119"/>
      <c r="ISZ39" s="119"/>
      <c r="ITA39" s="119"/>
      <c r="ITB39" s="119"/>
      <c r="ITC39" s="119"/>
      <c r="ITD39" s="119"/>
      <c r="ITE39" s="119"/>
      <c r="ITF39" s="119"/>
      <c r="ITG39" s="119"/>
      <c r="ITH39" s="119"/>
      <c r="ITI39" s="119"/>
      <c r="ITJ39" s="119"/>
      <c r="ITK39" s="119"/>
      <c r="ITL39" s="119"/>
      <c r="ITM39" s="119"/>
      <c r="ITN39" s="119"/>
      <c r="ITO39" s="119"/>
      <c r="ITP39" s="119"/>
      <c r="ITQ39" s="119"/>
      <c r="ITR39" s="119"/>
      <c r="ITS39" s="119"/>
      <c r="ITT39" s="119"/>
      <c r="ITU39" s="119"/>
      <c r="ITV39" s="119"/>
      <c r="ITW39" s="119"/>
      <c r="ITX39" s="119"/>
      <c r="ITY39" s="119"/>
      <c r="ITZ39" s="119"/>
      <c r="IUA39" s="119"/>
      <c r="IUB39" s="119"/>
      <c r="IUC39" s="119"/>
      <c r="IUD39" s="119"/>
      <c r="IUE39" s="119"/>
      <c r="IUF39" s="119"/>
      <c r="IUG39" s="119"/>
      <c r="IUH39" s="119"/>
      <c r="IUI39" s="119"/>
      <c r="IUJ39" s="119"/>
      <c r="IUK39" s="119"/>
      <c r="IUL39" s="119"/>
      <c r="IUM39" s="119"/>
      <c r="IUN39" s="119"/>
      <c r="IUO39" s="119"/>
      <c r="IUP39" s="119"/>
      <c r="IUQ39" s="119"/>
      <c r="IUR39" s="119"/>
      <c r="IUS39" s="119"/>
      <c r="IUT39" s="119"/>
      <c r="IUU39" s="119"/>
      <c r="IUV39" s="119"/>
      <c r="IUW39" s="119"/>
      <c r="IUX39" s="119"/>
      <c r="IUY39" s="119"/>
      <c r="IUZ39" s="119"/>
      <c r="IVA39" s="119"/>
      <c r="IVB39" s="119"/>
      <c r="IVC39" s="119"/>
      <c r="IVD39" s="119"/>
      <c r="IVE39" s="119"/>
      <c r="IVF39" s="119"/>
      <c r="IVG39" s="119"/>
      <c r="IVH39" s="119"/>
      <c r="IVI39" s="119"/>
      <c r="IVJ39" s="119"/>
      <c r="IVK39" s="119"/>
      <c r="IVL39" s="119"/>
      <c r="IVM39" s="119"/>
      <c r="IVN39" s="119"/>
      <c r="IVO39" s="119"/>
      <c r="IVP39" s="119"/>
      <c r="IVQ39" s="119"/>
      <c r="IVR39" s="119"/>
      <c r="IVS39" s="119"/>
      <c r="IVT39" s="119"/>
      <c r="IVU39" s="119"/>
      <c r="IVV39" s="119"/>
      <c r="IVW39" s="119"/>
      <c r="IVX39" s="119"/>
      <c r="IVY39" s="119"/>
      <c r="IVZ39" s="119"/>
      <c r="IWA39" s="119"/>
      <c r="IWB39" s="119"/>
      <c r="IWC39" s="119"/>
      <c r="IWD39" s="119"/>
      <c r="IWE39" s="119"/>
      <c r="IWF39" s="119"/>
      <c r="IWG39" s="119"/>
      <c r="IWH39" s="119"/>
      <c r="IWI39" s="119"/>
      <c r="IWJ39" s="119"/>
      <c r="IWK39" s="119"/>
      <c r="IWL39" s="119"/>
      <c r="IWM39" s="119"/>
      <c r="IWN39" s="119"/>
      <c r="IWO39" s="119"/>
      <c r="IWP39" s="119"/>
      <c r="IWQ39" s="119"/>
      <c r="IWR39" s="119"/>
      <c r="IWS39" s="119"/>
      <c r="IWT39" s="119"/>
      <c r="IWU39" s="119"/>
      <c r="IWV39" s="119"/>
      <c r="IWW39" s="119"/>
      <c r="IWX39" s="119"/>
      <c r="IWY39" s="119"/>
      <c r="IWZ39" s="119"/>
      <c r="IXA39" s="119"/>
      <c r="IXB39" s="119"/>
      <c r="IXC39" s="119"/>
      <c r="IXD39" s="119"/>
      <c r="IXE39" s="119"/>
      <c r="IXF39" s="119"/>
      <c r="IXG39" s="119"/>
      <c r="IXH39" s="119"/>
      <c r="IXI39" s="119"/>
      <c r="IXJ39" s="119"/>
      <c r="IXK39" s="119"/>
      <c r="IXL39" s="119"/>
      <c r="IXM39" s="119"/>
      <c r="IXN39" s="119"/>
      <c r="IXO39" s="119"/>
      <c r="IXP39" s="119"/>
      <c r="IXQ39" s="119"/>
      <c r="IXR39" s="119"/>
      <c r="IXS39" s="119"/>
      <c r="IXT39" s="119"/>
      <c r="IXU39" s="119"/>
      <c r="IXV39" s="119"/>
      <c r="IXW39" s="119"/>
      <c r="IXX39" s="119"/>
      <c r="IXY39" s="119"/>
      <c r="IXZ39" s="119"/>
      <c r="IYA39" s="119"/>
      <c r="IYB39" s="119"/>
      <c r="IYC39" s="119"/>
      <c r="IYD39" s="119"/>
      <c r="IYE39" s="119"/>
      <c r="IYF39" s="119"/>
      <c r="IYG39" s="119"/>
      <c r="IYH39" s="119"/>
      <c r="IYI39" s="119"/>
      <c r="IYJ39" s="119"/>
      <c r="IYK39" s="119"/>
      <c r="IYL39" s="119"/>
      <c r="IYM39" s="119"/>
      <c r="IYN39" s="119"/>
      <c r="IYO39" s="119"/>
      <c r="IYP39" s="119"/>
      <c r="IYQ39" s="119"/>
      <c r="IYR39" s="119"/>
      <c r="IYS39" s="119"/>
      <c r="IYT39" s="119"/>
      <c r="IYU39" s="119"/>
      <c r="IYV39" s="119"/>
      <c r="IYW39" s="119"/>
      <c r="IYX39" s="119"/>
      <c r="IYY39" s="119"/>
      <c r="IYZ39" s="119"/>
      <c r="IZA39" s="119"/>
      <c r="IZB39" s="119"/>
      <c r="IZC39" s="119"/>
      <c r="IZD39" s="119"/>
      <c r="IZE39" s="119"/>
      <c r="IZF39" s="119"/>
      <c r="IZG39" s="119"/>
      <c r="IZH39" s="119"/>
      <c r="IZI39" s="119"/>
      <c r="IZJ39" s="119"/>
      <c r="IZK39" s="119"/>
      <c r="IZL39" s="119"/>
      <c r="IZM39" s="119"/>
      <c r="IZN39" s="119"/>
      <c r="IZO39" s="119"/>
      <c r="IZP39" s="119"/>
      <c r="IZQ39" s="119"/>
      <c r="IZR39" s="119"/>
      <c r="IZS39" s="119"/>
      <c r="IZT39" s="119"/>
      <c r="IZU39" s="119"/>
      <c r="IZV39" s="119"/>
      <c r="IZW39" s="119"/>
      <c r="IZX39" s="119"/>
      <c r="IZY39" s="119"/>
      <c r="IZZ39" s="119"/>
      <c r="JAA39" s="119"/>
      <c r="JAB39" s="119"/>
      <c r="JAC39" s="119"/>
      <c r="JAD39" s="119"/>
      <c r="JAE39" s="119"/>
      <c r="JAF39" s="119"/>
      <c r="JAG39" s="119"/>
      <c r="JAH39" s="119"/>
      <c r="JAI39" s="119"/>
      <c r="JAJ39" s="119"/>
      <c r="JAK39" s="119"/>
      <c r="JAL39" s="119"/>
      <c r="JAM39" s="119"/>
      <c r="JAN39" s="119"/>
      <c r="JAO39" s="119"/>
      <c r="JAP39" s="119"/>
      <c r="JAQ39" s="119"/>
      <c r="JAR39" s="119"/>
      <c r="JAS39" s="119"/>
      <c r="JAT39" s="119"/>
      <c r="JAU39" s="119"/>
      <c r="JAV39" s="119"/>
      <c r="JAW39" s="119"/>
      <c r="JAX39" s="119"/>
      <c r="JAY39" s="119"/>
      <c r="JAZ39" s="119"/>
      <c r="JBA39" s="119"/>
      <c r="JBB39" s="119"/>
      <c r="JBC39" s="119"/>
      <c r="JBD39" s="119"/>
      <c r="JBE39" s="119"/>
      <c r="JBF39" s="119"/>
      <c r="JBG39" s="119"/>
      <c r="JBH39" s="119"/>
      <c r="JBI39" s="119"/>
      <c r="JBJ39" s="119"/>
      <c r="JBK39" s="119"/>
      <c r="JBL39" s="119"/>
      <c r="JBM39" s="119"/>
      <c r="JBN39" s="119"/>
      <c r="JBO39" s="119"/>
      <c r="JBP39" s="119"/>
      <c r="JBQ39" s="119"/>
      <c r="JBR39" s="119"/>
      <c r="JBS39" s="119"/>
      <c r="JBT39" s="119"/>
      <c r="JBU39" s="119"/>
      <c r="JBV39" s="119"/>
      <c r="JBW39" s="119"/>
      <c r="JBX39" s="119"/>
      <c r="JBY39" s="119"/>
      <c r="JBZ39" s="119"/>
      <c r="JCA39" s="119"/>
      <c r="JCB39" s="119"/>
      <c r="JCC39" s="119"/>
      <c r="JCD39" s="119"/>
      <c r="JCE39" s="119"/>
      <c r="JCF39" s="119"/>
      <c r="JCG39" s="119"/>
      <c r="JCH39" s="119"/>
      <c r="JCI39" s="119"/>
      <c r="JCJ39" s="119"/>
      <c r="JCK39" s="119"/>
      <c r="JCL39" s="119"/>
      <c r="JCM39" s="119"/>
      <c r="JCN39" s="119"/>
      <c r="JCO39" s="119"/>
      <c r="JCP39" s="119"/>
      <c r="JCQ39" s="119"/>
      <c r="JCR39" s="119"/>
      <c r="JCS39" s="119"/>
      <c r="JCT39" s="119"/>
      <c r="JCU39" s="119"/>
      <c r="JCV39" s="119"/>
      <c r="JCW39" s="119"/>
      <c r="JCX39" s="119"/>
      <c r="JCY39" s="119"/>
      <c r="JCZ39" s="119"/>
      <c r="JDA39" s="119"/>
      <c r="JDB39" s="119"/>
      <c r="JDC39" s="119"/>
      <c r="JDD39" s="119"/>
      <c r="JDE39" s="119"/>
      <c r="JDF39" s="119"/>
      <c r="JDG39" s="119"/>
      <c r="JDH39" s="119"/>
      <c r="JDI39" s="119"/>
      <c r="JDJ39" s="119"/>
      <c r="JDK39" s="119"/>
      <c r="JDL39" s="119"/>
      <c r="JDM39" s="119"/>
      <c r="JDN39" s="119"/>
      <c r="JDO39" s="119"/>
      <c r="JDP39" s="119"/>
      <c r="JDQ39" s="119"/>
      <c r="JDR39" s="119"/>
      <c r="JDS39" s="119"/>
      <c r="JDT39" s="119"/>
      <c r="JDU39" s="119"/>
      <c r="JDV39" s="119"/>
      <c r="JDW39" s="119"/>
      <c r="JDX39" s="119"/>
      <c r="JDY39" s="119"/>
      <c r="JDZ39" s="119"/>
      <c r="JEA39" s="119"/>
      <c r="JEB39" s="119"/>
      <c r="JEC39" s="119"/>
      <c r="JED39" s="119"/>
      <c r="JEE39" s="119"/>
      <c r="JEF39" s="119"/>
      <c r="JEG39" s="119"/>
      <c r="JEH39" s="119"/>
      <c r="JEI39" s="119"/>
      <c r="JEJ39" s="119"/>
      <c r="JEK39" s="119"/>
      <c r="JEL39" s="119"/>
      <c r="JEM39" s="119"/>
      <c r="JEN39" s="119"/>
      <c r="JEO39" s="119"/>
      <c r="JEP39" s="119"/>
      <c r="JEQ39" s="119"/>
      <c r="JER39" s="119"/>
      <c r="JES39" s="119"/>
      <c r="JET39" s="119"/>
      <c r="JEU39" s="119"/>
      <c r="JEV39" s="119"/>
      <c r="JEW39" s="119"/>
      <c r="JEX39" s="119"/>
      <c r="JEY39" s="119"/>
      <c r="JEZ39" s="119"/>
      <c r="JFA39" s="119"/>
      <c r="JFB39" s="119"/>
      <c r="JFC39" s="119"/>
      <c r="JFD39" s="119"/>
      <c r="JFE39" s="119"/>
      <c r="JFF39" s="119"/>
      <c r="JFG39" s="119"/>
      <c r="JFH39" s="119"/>
      <c r="JFI39" s="119"/>
      <c r="JFJ39" s="119"/>
      <c r="JFK39" s="119"/>
      <c r="JFL39" s="119"/>
      <c r="JFM39" s="119"/>
      <c r="JFN39" s="119"/>
      <c r="JFO39" s="119"/>
      <c r="JFP39" s="119"/>
      <c r="JFQ39" s="119"/>
      <c r="JFR39" s="119"/>
      <c r="JFS39" s="119"/>
      <c r="JFT39" s="119"/>
      <c r="JFU39" s="119"/>
      <c r="JFV39" s="119"/>
      <c r="JFW39" s="119"/>
      <c r="JFX39" s="119"/>
      <c r="JFY39" s="119"/>
      <c r="JFZ39" s="119"/>
      <c r="JGA39" s="119"/>
      <c r="JGB39" s="119"/>
      <c r="JGC39" s="119"/>
      <c r="JGD39" s="119"/>
      <c r="JGE39" s="119"/>
      <c r="JGF39" s="119"/>
      <c r="JGG39" s="119"/>
      <c r="JGH39" s="119"/>
      <c r="JGI39" s="119"/>
      <c r="JGJ39" s="119"/>
      <c r="JGK39" s="119"/>
      <c r="JGL39" s="119"/>
      <c r="JGM39" s="119"/>
      <c r="JGN39" s="119"/>
      <c r="JGO39" s="119"/>
      <c r="JGP39" s="119"/>
      <c r="JGQ39" s="119"/>
      <c r="JGR39" s="119"/>
      <c r="JGS39" s="119"/>
      <c r="JGT39" s="119"/>
      <c r="JGU39" s="119"/>
      <c r="JGV39" s="119"/>
      <c r="JGW39" s="119"/>
      <c r="JGX39" s="119"/>
      <c r="JGY39" s="119"/>
      <c r="JGZ39" s="119"/>
      <c r="JHA39" s="119"/>
      <c r="JHB39" s="119"/>
      <c r="JHC39" s="119"/>
      <c r="JHD39" s="119"/>
      <c r="JHE39" s="119"/>
      <c r="JHF39" s="119"/>
      <c r="JHG39" s="119"/>
      <c r="JHH39" s="119"/>
      <c r="JHI39" s="119"/>
      <c r="JHJ39" s="119"/>
      <c r="JHK39" s="119"/>
      <c r="JHL39" s="119"/>
      <c r="JHM39" s="119"/>
      <c r="JHN39" s="119"/>
      <c r="JHO39" s="119"/>
      <c r="JHP39" s="119"/>
      <c r="JHQ39" s="119"/>
      <c r="JHR39" s="119"/>
      <c r="JHS39" s="119"/>
      <c r="JHT39" s="119"/>
      <c r="JHU39" s="119"/>
      <c r="JHV39" s="119"/>
      <c r="JHW39" s="119"/>
      <c r="JHX39" s="119"/>
      <c r="JHY39" s="119"/>
      <c r="JHZ39" s="119"/>
      <c r="JIA39" s="119"/>
      <c r="JIB39" s="119"/>
      <c r="JIC39" s="119"/>
      <c r="JID39" s="119"/>
      <c r="JIE39" s="119"/>
      <c r="JIF39" s="119"/>
      <c r="JIG39" s="119"/>
      <c r="JIH39" s="119"/>
      <c r="JII39" s="119"/>
      <c r="JIJ39" s="119"/>
      <c r="JIK39" s="119"/>
      <c r="JIL39" s="119"/>
      <c r="JIM39" s="119"/>
      <c r="JIN39" s="119"/>
      <c r="JIO39" s="119"/>
      <c r="JIP39" s="119"/>
      <c r="JIQ39" s="119"/>
      <c r="JIR39" s="119"/>
      <c r="JIS39" s="119"/>
      <c r="JIT39" s="119"/>
      <c r="JIU39" s="119"/>
      <c r="JIV39" s="119"/>
      <c r="JIW39" s="119"/>
      <c r="JIX39" s="119"/>
      <c r="JIY39" s="119"/>
      <c r="JIZ39" s="119"/>
      <c r="JJA39" s="119"/>
      <c r="JJB39" s="119"/>
      <c r="JJC39" s="119"/>
      <c r="JJD39" s="119"/>
      <c r="JJE39" s="119"/>
      <c r="JJF39" s="119"/>
      <c r="JJG39" s="119"/>
      <c r="JJH39" s="119"/>
      <c r="JJI39" s="119"/>
      <c r="JJJ39" s="119"/>
      <c r="JJK39" s="119"/>
      <c r="JJL39" s="119"/>
      <c r="JJM39" s="119"/>
      <c r="JJN39" s="119"/>
      <c r="JJO39" s="119"/>
      <c r="JJP39" s="119"/>
      <c r="JJQ39" s="119"/>
      <c r="JJR39" s="119"/>
      <c r="JJS39" s="119"/>
      <c r="JJT39" s="119"/>
      <c r="JJU39" s="119"/>
      <c r="JJV39" s="119"/>
      <c r="JJW39" s="119"/>
      <c r="JJX39" s="119"/>
      <c r="JJY39" s="119"/>
      <c r="JJZ39" s="119"/>
      <c r="JKA39" s="119"/>
      <c r="JKB39" s="119"/>
      <c r="JKC39" s="119"/>
      <c r="JKD39" s="119"/>
      <c r="JKE39" s="119"/>
      <c r="JKF39" s="119"/>
      <c r="JKG39" s="119"/>
      <c r="JKH39" s="119"/>
      <c r="JKI39" s="119"/>
      <c r="JKJ39" s="119"/>
      <c r="JKK39" s="119"/>
      <c r="JKL39" s="119"/>
      <c r="JKM39" s="119"/>
      <c r="JKN39" s="119"/>
      <c r="JKO39" s="119"/>
      <c r="JKP39" s="119"/>
      <c r="JKQ39" s="119"/>
      <c r="JKR39" s="119"/>
      <c r="JKS39" s="119"/>
      <c r="JKT39" s="119"/>
      <c r="JKU39" s="119"/>
      <c r="JKV39" s="119"/>
      <c r="JKW39" s="119"/>
      <c r="JKX39" s="119"/>
      <c r="JKY39" s="119"/>
      <c r="JKZ39" s="119"/>
      <c r="JLA39" s="119"/>
      <c r="JLB39" s="119"/>
      <c r="JLC39" s="119"/>
      <c r="JLD39" s="119"/>
      <c r="JLE39" s="119"/>
      <c r="JLF39" s="119"/>
      <c r="JLG39" s="119"/>
      <c r="JLH39" s="119"/>
      <c r="JLI39" s="119"/>
      <c r="JLJ39" s="119"/>
      <c r="JLK39" s="119"/>
      <c r="JLL39" s="119"/>
      <c r="JLM39" s="119"/>
      <c r="JLN39" s="119"/>
      <c r="JLO39" s="119"/>
      <c r="JLP39" s="119"/>
      <c r="JLQ39" s="119"/>
      <c r="JLR39" s="119"/>
      <c r="JLS39" s="119"/>
      <c r="JLT39" s="119"/>
      <c r="JLU39" s="119"/>
      <c r="JLV39" s="119"/>
      <c r="JLW39" s="119"/>
      <c r="JLX39" s="119"/>
      <c r="JLY39" s="119"/>
      <c r="JLZ39" s="119"/>
      <c r="JMA39" s="119"/>
      <c r="JMB39" s="119"/>
      <c r="JMC39" s="119"/>
      <c r="JMD39" s="119"/>
      <c r="JME39" s="119"/>
      <c r="JMF39" s="119"/>
      <c r="JMG39" s="119"/>
      <c r="JMH39" s="119"/>
      <c r="JMI39" s="119"/>
      <c r="JMJ39" s="119"/>
      <c r="JMK39" s="119"/>
      <c r="JML39" s="119"/>
      <c r="JMM39" s="119"/>
      <c r="JMN39" s="119"/>
      <c r="JMO39" s="119"/>
      <c r="JMP39" s="119"/>
      <c r="JMQ39" s="119"/>
      <c r="JMR39" s="119"/>
      <c r="JMS39" s="119"/>
      <c r="JMT39" s="119"/>
      <c r="JMU39" s="119"/>
      <c r="JMV39" s="119"/>
      <c r="JMW39" s="119"/>
      <c r="JMX39" s="119"/>
      <c r="JMY39" s="119"/>
      <c r="JMZ39" s="119"/>
      <c r="JNA39" s="119"/>
      <c r="JNB39" s="119"/>
      <c r="JNC39" s="119"/>
      <c r="JND39" s="119"/>
      <c r="JNE39" s="119"/>
      <c r="JNF39" s="119"/>
      <c r="JNG39" s="119"/>
      <c r="JNH39" s="119"/>
      <c r="JNI39" s="119"/>
      <c r="JNJ39" s="119"/>
      <c r="JNK39" s="119"/>
      <c r="JNL39" s="119"/>
      <c r="JNM39" s="119"/>
      <c r="JNN39" s="119"/>
      <c r="JNO39" s="119"/>
      <c r="JNP39" s="119"/>
      <c r="JNQ39" s="119"/>
      <c r="JNR39" s="119"/>
      <c r="JNS39" s="119"/>
      <c r="JNT39" s="119"/>
      <c r="JNU39" s="119"/>
      <c r="JNV39" s="119"/>
      <c r="JNW39" s="119"/>
      <c r="JNX39" s="119"/>
      <c r="JNY39" s="119"/>
      <c r="JNZ39" s="119"/>
      <c r="JOA39" s="119"/>
      <c r="JOB39" s="119"/>
      <c r="JOC39" s="119"/>
      <c r="JOD39" s="119"/>
      <c r="JOE39" s="119"/>
      <c r="JOF39" s="119"/>
      <c r="JOG39" s="119"/>
      <c r="JOH39" s="119"/>
      <c r="JOI39" s="119"/>
      <c r="JOJ39" s="119"/>
      <c r="JOK39" s="119"/>
      <c r="JOL39" s="119"/>
      <c r="JOM39" s="119"/>
      <c r="JON39" s="119"/>
      <c r="JOO39" s="119"/>
      <c r="JOP39" s="119"/>
      <c r="JOQ39" s="119"/>
      <c r="JOR39" s="119"/>
      <c r="JOS39" s="119"/>
      <c r="JOT39" s="119"/>
      <c r="JOU39" s="119"/>
      <c r="JOV39" s="119"/>
      <c r="JOW39" s="119"/>
      <c r="JOX39" s="119"/>
      <c r="JOY39" s="119"/>
      <c r="JOZ39" s="119"/>
      <c r="JPA39" s="119"/>
      <c r="JPB39" s="119"/>
      <c r="JPC39" s="119"/>
      <c r="JPD39" s="119"/>
      <c r="JPE39" s="119"/>
      <c r="JPF39" s="119"/>
      <c r="JPG39" s="119"/>
      <c r="JPH39" s="119"/>
      <c r="JPI39" s="119"/>
      <c r="JPJ39" s="119"/>
      <c r="JPK39" s="119"/>
      <c r="JPL39" s="119"/>
      <c r="JPM39" s="119"/>
      <c r="JPN39" s="119"/>
      <c r="JPO39" s="119"/>
      <c r="JPP39" s="119"/>
      <c r="JPQ39" s="119"/>
      <c r="JPR39" s="119"/>
      <c r="JPS39" s="119"/>
      <c r="JPT39" s="119"/>
      <c r="JPU39" s="119"/>
      <c r="JPV39" s="119"/>
      <c r="JPW39" s="119"/>
      <c r="JPX39" s="119"/>
      <c r="JPY39" s="119"/>
      <c r="JPZ39" s="119"/>
      <c r="JQA39" s="119"/>
      <c r="JQB39" s="119"/>
      <c r="JQC39" s="119"/>
      <c r="JQD39" s="119"/>
      <c r="JQE39" s="119"/>
      <c r="JQF39" s="119"/>
      <c r="JQG39" s="119"/>
      <c r="JQH39" s="119"/>
      <c r="JQI39" s="119"/>
      <c r="JQJ39" s="119"/>
      <c r="JQK39" s="119"/>
      <c r="JQL39" s="119"/>
      <c r="JQM39" s="119"/>
      <c r="JQN39" s="119"/>
      <c r="JQO39" s="119"/>
      <c r="JQP39" s="119"/>
      <c r="JQQ39" s="119"/>
      <c r="JQR39" s="119"/>
      <c r="JQS39" s="119"/>
      <c r="JQT39" s="119"/>
      <c r="JQU39" s="119"/>
      <c r="JQV39" s="119"/>
      <c r="JQW39" s="119"/>
      <c r="JQX39" s="119"/>
      <c r="JQY39" s="119"/>
      <c r="JQZ39" s="119"/>
      <c r="JRA39" s="119"/>
      <c r="JRB39" s="119"/>
      <c r="JRC39" s="119"/>
      <c r="JRD39" s="119"/>
      <c r="JRE39" s="119"/>
      <c r="JRF39" s="119"/>
      <c r="JRG39" s="119"/>
      <c r="JRH39" s="119"/>
      <c r="JRI39" s="119"/>
      <c r="JRJ39" s="119"/>
      <c r="JRK39" s="119"/>
      <c r="JRL39" s="119"/>
      <c r="JRM39" s="119"/>
      <c r="JRN39" s="119"/>
      <c r="JRO39" s="119"/>
      <c r="JRP39" s="119"/>
      <c r="JRQ39" s="119"/>
      <c r="JRR39" s="119"/>
      <c r="JRS39" s="119"/>
      <c r="JRT39" s="119"/>
      <c r="JRU39" s="119"/>
      <c r="JRV39" s="119"/>
      <c r="JRW39" s="119"/>
      <c r="JRX39" s="119"/>
      <c r="JRY39" s="119"/>
      <c r="JRZ39" s="119"/>
      <c r="JSA39" s="119"/>
      <c r="JSB39" s="119"/>
      <c r="JSC39" s="119"/>
      <c r="JSD39" s="119"/>
      <c r="JSE39" s="119"/>
      <c r="JSF39" s="119"/>
      <c r="JSG39" s="119"/>
      <c r="JSH39" s="119"/>
      <c r="JSI39" s="119"/>
      <c r="JSJ39" s="119"/>
      <c r="JSK39" s="119"/>
      <c r="JSL39" s="119"/>
      <c r="JSM39" s="119"/>
      <c r="JSN39" s="119"/>
      <c r="JSO39" s="119"/>
      <c r="JSP39" s="119"/>
      <c r="JSQ39" s="119"/>
      <c r="JSR39" s="119"/>
      <c r="JSS39" s="119"/>
      <c r="JST39" s="119"/>
      <c r="JSU39" s="119"/>
      <c r="JSV39" s="119"/>
      <c r="JSW39" s="119"/>
      <c r="JSX39" s="119"/>
      <c r="JSY39" s="119"/>
      <c r="JSZ39" s="119"/>
      <c r="JTA39" s="119"/>
      <c r="JTB39" s="119"/>
      <c r="JTC39" s="119"/>
      <c r="JTD39" s="119"/>
      <c r="JTE39" s="119"/>
      <c r="JTF39" s="119"/>
      <c r="JTG39" s="119"/>
      <c r="JTH39" s="119"/>
      <c r="JTI39" s="119"/>
      <c r="JTJ39" s="119"/>
      <c r="JTK39" s="119"/>
      <c r="JTL39" s="119"/>
      <c r="JTM39" s="119"/>
      <c r="JTN39" s="119"/>
      <c r="JTO39" s="119"/>
      <c r="JTP39" s="119"/>
      <c r="JTQ39" s="119"/>
      <c r="JTR39" s="119"/>
      <c r="JTS39" s="119"/>
      <c r="JTT39" s="119"/>
      <c r="JTU39" s="119"/>
      <c r="JTV39" s="119"/>
      <c r="JTW39" s="119"/>
      <c r="JTX39" s="119"/>
      <c r="JTY39" s="119"/>
      <c r="JTZ39" s="119"/>
      <c r="JUA39" s="119"/>
      <c r="JUB39" s="119"/>
      <c r="JUC39" s="119"/>
      <c r="JUD39" s="119"/>
      <c r="JUE39" s="119"/>
      <c r="JUF39" s="119"/>
      <c r="JUG39" s="119"/>
      <c r="JUH39" s="119"/>
      <c r="JUI39" s="119"/>
      <c r="JUJ39" s="119"/>
      <c r="JUK39" s="119"/>
      <c r="JUL39" s="119"/>
      <c r="JUM39" s="119"/>
      <c r="JUN39" s="119"/>
      <c r="JUO39" s="119"/>
      <c r="JUP39" s="119"/>
      <c r="JUQ39" s="119"/>
      <c r="JUR39" s="119"/>
      <c r="JUS39" s="119"/>
      <c r="JUT39" s="119"/>
      <c r="JUU39" s="119"/>
      <c r="JUV39" s="119"/>
      <c r="JUW39" s="119"/>
      <c r="JUX39" s="119"/>
      <c r="JUY39" s="119"/>
      <c r="JUZ39" s="119"/>
      <c r="JVA39" s="119"/>
      <c r="JVB39" s="119"/>
      <c r="JVC39" s="119"/>
      <c r="JVD39" s="119"/>
      <c r="JVE39" s="119"/>
      <c r="JVF39" s="119"/>
      <c r="JVG39" s="119"/>
      <c r="JVH39" s="119"/>
      <c r="JVI39" s="119"/>
      <c r="JVJ39" s="119"/>
      <c r="JVK39" s="119"/>
      <c r="JVL39" s="119"/>
      <c r="JVM39" s="119"/>
      <c r="JVN39" s="119"/>
      <c r="JVO39" s="119"/>
      <c r="JVP39" s="119"/>
      <c r="JVQ39" s="119"/>
      <c r="JVR39" s="119"/>
      <c r="JVS39" s="119"/>
      <c r="JVT39" s="119"/>
      <c r="JVU39" s="119"/>
      <c r="JVV39" s="119"/>
      <c r="JVW39" s="119"/>
      <c r="JVX39" s="119"/>
      <c r="JVY39" s="119"/>
      <c r="JVZ39" s="119"/>
      <c r="JWA39" s="119"/>
      <c r="JWB39" s="119"/>
      <c r="JWC39" s="119"/>
      <c r="JWD39" s="119"/>
      <c r="JWE39" s="119"/>
      <c r="JWF39" s="119"/>
      <c r="JWG39" s="119"/>
      <c r="JWH39" s="119"/>
      <c r="JWI39" s="119"/>
      <c r="JWJ39" s="119"/>
      <c r="JWK39" s="119"/>
      <c r="JWL39" s="119"/>
      <c r="JWM39" s="119"/>
      <c r="JWN39" s="119"/>
      <c r="JWO39" s="119"/>
      <c r="JWP39" s="119"/>
      <c r="JWQ39" s="119"/>
      <c r="JWR39" s="119"/>
      <c r="JWS39" s="119"/>
      <c r="JWT39" s="119"/>
      <c r="JWU39" s="119"/>
      <c r="JWV39" s="119"/>
      <c r="JWW39" s="119"/>
      <c r="JWX39" s="119"/>
      <c r="JWY39" s="119"/>
      <c r="JWZ39" s="119"/>
      <c r="JXA39" s="119"/>
      <c r="JXB39" s="119"/>
      <c r="JXC39" s="119"/>
      <c r="JXD39" s="119"/>
      <c r="JXE39" s="119"/>
      <c r="JXF39" s="119"/>
      <c r="JXG39" s="119"/>
      <c r="JXH39" s="119"/>
      <c r="JXI39" s="119"/>
      <c r="JXJ39" s="119"/>
      <c r="JXK39" s="119"/>
      <c r="JXL39" s="119"/>
      <c r="JXM39" s="119"/>
      <c r="JXN39" s="119"/>
      <c r="JXO39" s="119"/>
      <c r="JXP39" s="119"/>
      <c r="JXQ39" s="119"/>
      <c r="JXR39" s="119"/>
      <c r="JXS39" s="119"/>
      <c r="JXT39" s="119"/>
      <c r="JXU39" s="119"/>
      <c r="JXV39" s="119"/>
      <c r="JXW39" s="119"/>
      <c r="JXX39" s="119"/>
      <c r="JXY39" s="119"/>
      <c r="JXZ39" s="119"/>
      <c r="JYA39" s="119"/>
      <c r="JYB39" s="119"/>
      <c r="JYC39" s="119"/>
      <c r="JYD39" s="119"/>
      <c r="JYE39" s="119"/>
      <c r="JYF39" s="119"/>
      <c r="JYG39" s="119"/>
      <c r="JYH39" s="119"/>
      <c r="JYI39" s="119"/>
      <c r="JYJ39" s="119"/>
      <c r="JYK39" s="119"/>
      <c r="JYL39" s="119"/>
      <c r="JYM39" s="119"/>
      <c r="JYN39" s="119"/>
      <c r="JYO39" s="119"/>
      <c r="JYP39" s="119"/>
      <c r="JYQ39" s="119"/>
      <c r="JYR39" s="119"/>
      <c r="JYS39" s="119"/>
      <c r="JYT39" s="119"/>
      <c r="JYU39" s="119"/>
      <c r="JYV39" s="119"/>
      <c r="JYW39" s="119"/>
      <c r="JYX39" s="119"/>
      <c r="JYY39" s="119"/>
      <c r="JYZ39" s="119"/>
      <c r="JZA39" s="119"/>
      <c r="JZB39" s="119"/>
      <c r="JZC39" s="119"/>
      <c r="JZD39" s="119"/>
      <c r="JZE39" s="119"/>
      <c r="JZF39" s="119"/>
      <c r="JZG39" s="119"/>
      <c r="JZH39" s="119"/>
      <c r="JZI39" s="119"/>
      <c r="JZJ39" s="119"/>
      <c r="JZK39" s="119"/>
      <c r="JZL39" s="119"/>
      <c r="JZM39" s="119"/>
      <c r="JZN39" s="119"/>
      <c r="JZO39" s="119"/>
      <c r="JZP39" s="119"/>
      <c r="JZQ39" s="119"/>
      <c r="JZR39" s="119"/>
      <c r="JZS39" s="119"/>
      <c r="JZT39" s="119"/>
      <c r="JZU39" s="119"/>
      <c r="JZV39" s="119"/>
      <c r="JZW39" s="119"/>
      <c r="JZX39" s="119"/>
      <c r="JZY39" s="119"/>
      <c r="JZZ39" s="119"/>
      <c r="KAA39" s="119"/>
      <c r="KAB39" s="119"/>
      <c r="KAC39" s="119"/>
      <c r="KAD39" s="119"/>
      <c r="KAE39" s="119"/>
      <c r="KAF39" s="119"/>
      <c r="KAG39" s="119"/>
      <c r="KAH39" s="119"/>
      <c r="KAI39" s="119"/>
      <c r="KAJ39" s="119"/>
      <c r="KAK39" s="119"/>
      <c r="KAL39" s="119"/>
      <c r="KAM39" s="119"/>
      <c r="KAN39" s="119"/>
      <c r="KAO39" s="119"/>
      <c r="KAP39" s="119"/>
      <c r="KAQ39" s="119"/>
      <c r="KAR39" s="119"/>
      <c r="KAS39" s="119"/>
      <c r="KAT39" s="119"/>
      <c r="KAU39" s="119"/>
      <c r="KAV39" s="119"/>
      <c r="KAW39" s="119"/>
      <c r="KAX39" s="119"/>
      <c r="KAY39" s="119"/>
      <c r="KAZ39" s="119"/>
      <c r="KBA39" s="119"/>
      <c r="KBB39" s="119"/>
      <c r="KBC39" s="119"/>
      <c r="KBD39" s="119"/>
      <c r="KBE39" s="119"/>
      <c r="KBF39" s="119"/>
      <c r="KBG39" s="119"/>
      <c r="KBH39" s="119"/>
      <c r="KBI39" s="119"/>
      <c r="KBJ39" s="119"/>
      <c r="KBK39" s="119"/>
      <c r="KBL39" s="119"/>
      <c r="KBM39" s="119"/>
      <c r="KBN39" s="119"/>
      <c r="KBO39" s="119"/>
      <c r="KBP39" s="119"/>
      <c r="KBQ39" s="119"/>
      <c r="KBR39" s="119"/>
      <c r="KBS39" s="119"/>
      <c r="KBT39" s="119"/>
      <c r="KBU39" s="119"/>
      <c r="KBV39" s="119"/>
      <c r="KBW39" s="119"/>
      <c r="KBX39" s="119"/>
      <c r="KBY39" s="119"/>
      <c r="KBZ39" s="119"/>
      <c r="KCA39" s="119"/>
      <c r="KCB39" s="119"/>
      <c r="KCC39" s="119"/>
      <c r="KCD39" s="119"/>
      <c r="KCE39" s="119"/>
      <c r="KCF39" s="119"/>
      <c r="KCG39" s="119"/>
      <c r="KCH39" s="119"/>
      <c r="KCI39" s="119"/>
      <c r="KCJ39" s="119"/>
      <c r="KCK39" s="119"/>
      <c r="KCL39" s="119"/>
      <c r="KCM39" s="119"/>
      <c r="KCN39" s="119"/>
      <c r="KCO39" s="119"/>
      <c r="KCP39" s="119"/>
      <c r="KCQ39" s="119"/>
      <c r="KCR39" s="119"/>
      <c r="KCS39" s="119"/>
      <c r="KCT39" s="119"/>
      <c r="KCU39" s="119"/>
      <c r="KCV39" s="119"/>
      <c r="KCW39" s="119"/>
      <c r="KCX39" s="119"/>
      <c r="KCY39" s="119"/>
      <c r="KCZ39" s="119"/>
      <c r="KDA39" s="119"/>
      <c r="KDB39" s="119"/>
      <c r="KDC39" s="119"/>
      <c r="KDD39" s="119"/>
      <c r="KDE39" s="119"/>
      <c r="KDF39" s="119"/>
      <c r="KDG39" s="119"/>
      <c r="KDH39" s="119"/>
      <c r="KDI39" s="119"/>
      <c r="KDJ39" s="119"/>
      <c r="KDK39" s="119"/>
      <c r="KDL39" s="119"/>
      <c r="KDM39" s="119"/>
      <c r="KDN39" s="119"/>
      <c r="KDO39" s="119"/>
      <c r="KDP39" s="119"/>
      <c r="KDQ39" s="119"/>
      <c r="KDR39" s="119"/>
      <c r="KDS39" s="119"/>
      <c r="KDT39" s="119"/>
      <c r="KDU39" s="119"/>
      <c r="KDV39" s="119"/>
      <c r="KDW39" s="119"/>
      <c r="KDX39" s="119"/>
      <c r="KDY39" s="119"/>
      <c r="KDZ39" s="119"/>
      <c r="KEA39" s="119"/>
      <c r="KEB39" s="119"/>
      <c r="KEC39" s="119"/>
      <c r="KED39" s="119"/>
      <c r="KEE39" s="119"/>
      <c r="KEF39" s="119"/>
      <c r="KEG39" s="119"/>
      <c r="KEH39" s="119"/>
      <c r="KEI39" s="119"/>
      <c r="KEJ39" s="119"/>
      <c r="KEK39" s="119"/>
      <c r="KEL39" s="119"/>
      <c r="KEM39" s="119"/>
      <c r="KEN39" s="119"/>
      <c r="KEO39" s="119"/>
      <c r="KEP39" s="119"/>
      <c r="KEQ39" s="119"/>
      <c r="KER39" s="119"/>
      <c r="KES39" s="119"/>
      <c r="KET39" s="119"/>
      <c r="KEU39" s="119"/>
      <c r="KEV39" s="119"/>
      <c r="KEW39" s="119"/>
      <c r="KEX39" s="119"/>
      <c r="KEY39" s="119"/>
      <c r="KEZ39" s="119"/>
      <c r="KFA39" s="119"/>
      <c r="KFB39" s="119"/>
      <c r="KFC39" s="119"/>
      <c r="KFD39" s="119"/>
      <c r="KFE39" s="119"/>
      <c r="KFF39" s="119"/>
      <c r="KFG39" s="119"/>
      <c r="KFH39" s="119"/>
      <c r="KFI39" s="119"/>
      <c r="KFJ39" s="119"/>
      <c r="KFK39" s="119"/>
      <c r="KFL39" s="119"/>
      <c r="KFM39" s="119"/>
      <c r="KFN39" s="119"/>
      <c r="KFO39" s="119"/>
      <c r="KFP39" s="119"/>
      <c r="KFQ39" s="119"/>
      <c r="KFR39" s="119"/>
      <c r="KFS39" s="119"/>
      <c r="KFT39" s="119"/>
      <c r="KFU39" s="119"/>
      <c r="KFV39" s="119"/>
      <c r="KFW39" s="119"/>
      <c r="KFX39" s="119"/>
      <c r="KFY39" s="119"/>
      <c r="KFZ39" s="119"/>
      <c r="KGA39" s="119"/>
      <c r="KGB39" s="119"/>
      <c r="KGC39" s="119"/>
      <c r="KGD39" s="119"/>
      <c r="KGE39" s="119"/>
      <c r="KGF39" s="119"/>
      <c r="KGG39" s="119"/>
      <c r="KGH39" s="119"/>
      <c r="KGI39" s="119"/>
      <c r="KGJ39" s="119"/>
      <c r="KGK39" s="119"/>
      <c r="KGL39" s="119"/>
      <c r="KGM39" s="119"/>
      <c r="KGN39" s="119"/>
      <c r="KGO39" s="119"/>
      <c r="KGP39" s="119"/>
      <c r="KGQ39" s="119"/>
      <c r="KGR39" s="119"/>
      <c r="KGS39" s="119"/>
      <c r="KGT39" s="119"/>
      <c r="KGU39" s="119"/>
      <c r="KGV39" s="119"/>
      <c r="KGW39" s="119"/>
      <c r="KGX39" s="119"/>
      <c r="KGY39" s="119"/>
      <c r="KGZ39" s="119"/>
      <c r="KHA39" s="119"/>
      <c r="KHB39" s="119"/>
      <c r="KHC39" s="119"/>
      <c r="KHD39" s="119"/>
      <c r="KHE39" s="119"/>
      <c r="KHF39" s="119"/>
      <c r="KHG39" s="119"/>
      <c r="KHH39" s="119"/>
      <c r="KHI39" s="119"/>
      <c r="KHJ39" s="119"/>
      <c r="KHK39" s="119"/>
      <c r="KHL39" s="119"/>
      <c r="KHM39" s="119"/>
      <c r="KHN39" s="119"/>
      <c r="KHO39" s="119"/>
      <c r="KHP39" s="119"/>
      <c r="KHQ39" s="119"/>
      <c r="KHR39" s="119"/>
      <c r="KHS39" s="119"/>
      <c r="KHT39" s="119"/>
      <c r="KHU39" s="119"/>
      <c r="KHV39" s="119"/>
      <c r="KHW39" s="119"/>
      <c r="KHX39" s="119"/>
      <c r="KHY39" s="119"/>
      <c r="KHZ39" s="119"/>
      <c r="KIA39" s="119"/>
      <c r="KIB39" s="119"/>
      <c r="KIC39" s="119"/>
      <c r="KID39" s="119"/>
      <c r="KIE39" s="119"/>
      <c r="KIF39" s="119"/>
      <c r="KIG39" s="119"/>
      <c r="KIH39" s="119"/>
      <c r="KII39" s="119"/>
      <c r="KIJ39" s="119"/>
      <c r="KIK39" s="119"/>
      <c r="KIL39" s="119"/>
      <c r="KIM39" s="119"/>
      <c r="KIN39" s="119"/>
      <c r="KIO39" s="119"/>
      <c r="KIP39" s="119"/>
      <c r="KIQ39" s="119"/>
      <c r="KIR39" s="119"/>
      <c r="KIS39" s="119"/>
      <c r="KIT39" s="119"/>
      <c r="KIU39" s="119"/>
      <c r="KIV39" s="119"/>
      <c r="KIW39" s="119"/>
      <c r="KIX39" s="119"/>
      <c r="KIY39" s="119"/>
      <c r="KIZ39" s="119"/>
      <c r="KJA39" s="119"/>
      <c r="KJB39" s="119"/>
      <c r="KJC39" s="119"/>
      <c r="KJD39" s="119"/>
      <c r="KJE39" s="119"/>
      <c r="KJF39" s="119"/>
      <c r="KJG39" s="119"/>
      <c r="KJH39" s="119"/>
      <c r="KJI39" s="119"/>
      <c r="KJJ39" s="119"/>
      <c r="KJK39" s="119"/>
      <c r="KJL39" s="119"/>
      <c r="KJM39" s="119"/>
      <c r="KJN39" s="119"/>
      <c r="KJO39" s="119"/>
      <c r="KJP39" s="119"/>
      <c r="KJQ39" s="119"/>
      <c r="KJR39" s="119"/>
      <c r="KJS39" s="119"/>
      <c r="KJT39" s="119"/>
      <c r="KJU39" s="119"/>
      <c r="KJV39" s="119"/>
      <c r="KJW39" s="119"/>
      <c r="KJX39" s="119"/>
      <c r="KJY39" s="119"/>
      <c r="KJZ39" s="119"/>
      <c r="KKA39" s="119"/>
      <c r="KKB39" s="119"/>
      <c r="KKC39" s="119"/>
      <c r="KKD39" s="119"/>
      <c r="KKE39" s="119"/>
      <c r="KKF39" s="119"/>
      <c r="KKG39" s="119"/>
      <c r="KKH39" s="119"/>
      <c r="KKI39" s="119"/>
      <c r="KKJ39" s="119"/>
      <c r="KKK39" s="119"/>
      <c r="KKL39" s="119"/>
      <c r="KKM39" s="119"/>
      <c r="KKN39" s="119"/>
      <c r="KKO39" s="119"/>
      <c r="KKP39" s="119"/>
      <c r="KKQ39" s="119"/>
      <c r="KKR39" s="119"/>
      <c r="KKS39" s="119"/>
      <c r="KKT39" s="119"/>
      <c r="KKU39" s="119"/>
      <c r="KKV39" s="119"/>
      <c r="KKW39" s="119"/>
      <c r="KKX39" s="119"/>
      <c r="KKY39" s="119"/>
      <c r="KKZ39" s="119"/>
      <c r="KLA39" s="119"/>
      <c r="KLB39" s="119"/>
      <c r="KLC39" s="119"/>
      <c r="KLD39" s="119"/>
      <c r="KLE39" s="119"/>
      <c r="KLF39" s="119"/>
      <c r="KLG39" s="119"/>
      <c r="KLH39" s="119"/>
      <c r="KLI39" s="119"/>
      <c r="KLJ39" s="119"/>
      <c r="KLK39" s="119"/>
      <c r="KLL39" s="119"/>
      <c r="KLM39" s="119"/>
      <c r="KLN39" s="119"/>
      <c r="KLO39" s="119"/>
      <c r="KLP39" s="119"/>
      <c r="KLQ39" s="119"/>
      <c r="KLR39" s="119"/>
      <c r="KLS39" s="119"/>
      <c r="KLT39" s="119"/>
      <c r="KLU39" s="119"/>
      <c r="KLV39" s="119"/>
      <c r="KLW39" s="119"/>
      <c r="KLX39" s="119"/>
      <c r="KLY39" s="119"/>
      <c r="KLZ39" s="119"/>
      <c r="KMA39" s="119"/>
      <c r="KMB39" s="119"/>
      <c r="KMC39" s="119"/>
      <c r="KMD39" s="119"/>
      <c r="KME39" s="119"/>
      <c r="KMF39" s="119"/>
      <c r="KMG39" s="119"/>
      <c r="KMH39" s="119"/>
      <c r="KMI39" s="119"/>
      <c r="KMJ39" s="119"/>
      <c r="KMK39" s="119"/>
      <c r="KML39" s="119"/>
      <c r="KMM39" s="119"/>
      <c r="KMN39" s="119"/>
      <c r="KMO39" s="119"/>
      <c r="KMP39" s="119"/>
      <c r="KMQ39" s="119"/>
      <c r="KMR39" s="119"/>
      <c r="KMS39" s="119"/>
      <c r="KMT39" s="119"/>
      <c r="KMU39" s="119"/>
      <c r="KMV39" s="119"/>
      <c r="KMW39" s="119"/>
      <c r="KMX39" s="119"/>
      <c r="KMY39" s="119"/>
      <c r="KMZ39" s="119"/>
      <c r="KNA39" s="119"/>
      <c r="KNB39" s="119"/>
      <c r="KNC39" s="119"/>
      <c r="KND39" s="119"/>
      <c r="KNE39" s="119"/>
      <c r="KNF39" s="119"/>
      <c r="KNG39" s="119"/>
      <c r="KNH39" s="119"/>
      <c r="KNI39" s="119"/>
      <c r="KNJ39" s="119"/>
      <c r="KNK39" s="119"/>
      <c r="KNL39" s="119"/>
      <c r="KNM39" s="119"/>
      <c r="KNN39" s="119"/>
      <c r="KNO39" s="119"/>
      <c r="KNP39" s="119"/>
      <c r="KNQ39" s="119"/>
      <c r="KNR39" s="119"/>
      <c r="KNS39" s="119"/>
      <c r="KNT39" s="119"/>
      <c r="KNU39" s="119"/>
      <c r="KNV39" s="119"/>
      <c r="KNW39" s="119"/>
      <c r="KNX39" s="119"/>
      <c r="KNY39" s="119"/>
      <c r="KNZ39" s="119"/>
      <c r="KOA39" s="119"/>
      <c r="KOB39" s="119"/>
      <c r="KOC39" s="119"/>
      <c r="KOD39" s="119"/>
      <c r="KOE39" s="119"/>
      <c r="KOF39" s="119"/>
      <c r="KOG39" s="119"/>
      <c r="KOH39" s="119"/>
      <c r="KOI39" s="119"/>
      <c r="KOJ39" s="119"/>
      <c r="KOK39" s="119"/>
      <c r="KOL39" s="119"/>
      <c r="KOM39" s="119"/>
      <c r="KON39" s="119"/>
      <c r="KOO39" s="119"/>
      <c r="KOP39" s="119"/>
      <c r="KOQ39" s="119"/>
      <c r="KOR39" s="119"/>
      <c r="KOS39" s="119"/>
      <c r="KOT39" s="119"/>
      <c r="KOU39" s="119"/>
      <c r="KOV39" s="119"/>
      <c r="KOW39" s="119"/>
      <c r="KOX39" s="119"/>
      <c r="KOY39" s="119"/>
      <c r="KOZ39" s="119"/>
      <c r="KPA39" s="119"/>
      <c r="KPB39" s="119"/>
      <c r="KPC39" s="119"/>
      <c r="KPD39" s="119"/>
      <c r="KPE39" s="119"/>
      <c r="KPF39" s="119"/>
      <c r="KPG39" s="119"/>
      <c r="KPH39" s="119"/>
      <c r="KPI39" s="119"/>
      <c r="KPJ39" s="119"/>
      <c r="KPK39" s="119"/>
      <c r="KPL39" s="119"/>
      <c r="KPM39" s="119"/>
      <c r="KPN39" s="119"/>
      <c r="KPO39" s="119"/>
      <c r="KPP39" s="119"/>
      <c r="KPQ39" s="119"/>
      <c r="KPR39" s="119"/>
      <c r="KPS39" s="119"/>
      <c r="KPT39" s="119"/>
      <c r="KPU39" s="119"/>
      <c r="KPV39" s="119"/>
      <c r="KPW39" s="119"/>
      <c r="KPX39" s="119"/>
      <c r="KPY39" s="119"/>
      <c r="KPZ39" s="119"/>
      <c r="KQA39" s="119"/>
      <c r="KQB39" s="119"/>
      <c r="KQC39" s="119"/>
      <c r="KQD39" s="119"/>
      <c r="KQE39" s="119"/>
      <c r="KQF39" s="119"/>
      <c r="KQG39" s="119"/>
      <c r="KQH39" s="119"/>
      <c r="KQI39" s="119"/>
      <c r="KQJ39" s="119"/>
      <c r="KQK39" s="119"/>
      <c r="KQL39" s="119"/>
      <c r="KQM39" s="119"/>
      <c r="KQN39" s="119"/>
      <c r="KQO39" s="119"/>
      <c r="KQP39" s="119"/>
      <c r="KQQ39" s="119"/>
      <c r="KQR39" s="119"/>
      <c r="KQS39" s="119"/>
      <c r="KQT39" s="119"/>
      <c r="KQU39" s="119"/>
      <c r="KQV39" s="119"/>
      <c r="KQW39" s="119"/>
      <c r="KQX39" s="119"/>
      <c r="KQY39" s="119"/>
      <c r="KQZ39" s="119"/>
      <c r="KRA39" s="119"/>
      <c r="KRB39" s="119"/>
      <c r="KRC39" s="119"/>
      <c r="KRD39" s="119"/>
      <c r="KRE39" s="119"/>
      <c r="KRF39" s="119"/>
      <c r="KRG39" s="119"/>
      <c r="KRH39" s="119"/>
      <c r="KRI39" s="119"/>
      <c r="KRJ39" s="119"/>
      <c r="KRK39" s="119"/>
      <c r="KRL39" s="119"/>
      <c r="KRM39" s="119"/>
      <c r="KRN39" s="119"/>
      <c r="KRO39" s="119"/>
      <c r="KRP39" s="119"/>
      <c r="KRQ39" s="119"/>
      <c r="KRR39" s="119"/>
      <c r="KRS39" s="119"/>
      <c r="KRT39" s="119"/>
      <c r="KRU39" s="119"/>
      <c r="KRV39" s="119"/>
      <c r="KRW39" s="119"/>
      <c r="KRX39" s="119"/>
      <c r="KRY39" s="119"/>
      <c r="KRZ39" s="119"/>
      <c r="KSA39" s="119"/>
      <c r="KSB39" s="119"/>
      <c r="KSC39" s="119"/>
      <c r="KSD39" s="119"/>
      <c r="KSE39" s="119"/>
      <c r="KSF39" s="119"/>
      <c r="KSG39" s="119"/>
      <c r="KSH39" s="119"/>
      <c r="KSI39" s="119"/>
      <c r="KSJ39" s="119"/>
      <c r="KSK39" s="119"/>
      <c r="KSL39" s="119"/>
      <c r="KSM39" s="119"/>
      <c r="KSN39" s="119"/>
      <c r="KSO39" s="119"/>
      <c r="KSP39" s="119"/>
      <c r="KSQ39" s="119"/>
      <c r="KSR39" s="119"/>
      <c r="KSS39" s="119"/>
      <c r="KST39" s="119"/>
      <c r="KSU39" s="119"/>
      <c r="KSV39" s="119"/>
      <c r="KSW39" s="119"/>
      <c r="KSX39" s="119"/>
      <c r="KSY39" s="119"/>
      <c r="KSZ39" s="119"/>
      <c r="KTA39" s="119"/>
      <c r="KTB39" s="119"/>
      <c r="KTC39" s="119"/>
      <c r="KTD39" s="119"/>
      <c r="KTE39" s="119"/>
      <c r="KTF39" s="119"/>
      <c r="KTG39" s="119"/>
      <c r="KTH39" s="119"/>
      <c r="KTI39" s="119"/>
      <c r="KTJ39" s="119"/>
      <c r="KTK39" s="119"/>
      <c r="KTL39" s="119"/>
      <c r="KTM39" s="119"/>
      <c r="KTN39" s="119"/>
      <c r="KTO39" s="119"/>
      <c r="KTP39" s="119"/>
      <c r="KTQ39" s="119"/>
      <c r="KTR39" s="119"/>
      <c r="KTS39" s="119"/>
      <c r="KTT39" s="119"/>
      <c r="KTU39" s="119"/>
      <c r="KTV39" s="119"/>
      <c r="KTW39" s="119"/>
      <c r="KTX39" s="119"/>
      <c r="KTY39" s="119"/>
      <c r="KTZ39" s="119"/>
      <c r="KUA39" s="119"/>
      <c r="KUB39" s="119"/>
      <c r="KUC39" s="119"/>
      <c r="KUD39" s="119"/>
      <c r="KUE39" s="119"/>
      <c r="KUF39" s="119"/>
      <c r="KUG39" s="119"/>
      <c r="KUH39" s="119"/>
      <c r="KUI39" s="119"/>
      <c r="KUJ39" s="119"/>
      <c r="KUK39" s="119"/>
      <c r="KUL39" s="119"/>
      <c r="KUM39" s="119"/>
      <c r="KUN39" s="119"/>
      <c r="KUO39" s="119"/>
      <c r="KUP39" s="119"/>
      <c r="KUQ39" s="119"/>
      <c r="KUR39" s="119"/>
      <c r="KUS39" s="119"/>
      <c r="KUT39" s="119"/>
      <c r="KUU39" s="119"/>
      <c r="KUV39" s="119"/>
      <c r="KUW39" s="119"/>
      <c r="KUX39" s="119"/>
      <c r="KUY39" s="119"/>
      <c r="KUZ39" s="119"/>
      <c r="KVA39" s="119"/>
      <c r="KVB39" s="119"/>
      <c r="KVC39" s="119"/>
      <c r="KVD39" s="119"/>
      <c r="KVE39" s="119"/>
      <c r="KVF39" s="119"/>
      <c r="KVG39" s="119"/>
      <c r="KVH39" s="119"/>
      <c r="KVI39" s="119"/>
      <c r="KVJ39" s="119"/>
      <c r="KVK39" s="119"/>
      <c r="KVL39" s="119"/>
      <c r="KVM39" s="119"/>
      <c r="KVN39" s="119"/>
      <c r="KVO39" s="119"/>
      <c r="KVP39" s="119"/>
      <c r="KVQ39" s="119"/>
      <c r="KVR39" s="119"/>
      <c r="KVS39" s="119"/>
      <c r="KVT39" s="119"/>
      <c r="KVU39" s="119"/>
      <c r="KVV39" s="119"/>
      <c r="KVW39" s="119"/>
      <c r="KVX39" s="119"/>
      <c r="KVY39" s="119"/>
      <c r="KVZ39" s="119"/>
      <c r="KWA39" s="119"/>
      <c r="KWB39" s="119"/>
      <c r="KWC39" s="119"/>
      <c r="KWD39" s="119"/>
      <c r="KWE39" s="119"/>
      <c r="KWF39" s="119"/>
      <c r="KWG39" s="119"/>
      <c r="KWH39" s="119"/>
      <c r="KWI39" s="119"/>
      <c r="KWJ39" s="119"/>
      <c r="KWK39" s="119"/>
      <c r="KWL39" s="119"/>
      <c r="KWM39" s="119"/>
      <c r="KWN39" s="119"/>
      <c r="KWO39" s="119"/>
      <c r="KWP39" s="119"/>
      <c r="KWQ39" s="119"/>
      <c r="KWR39" s="119"/>
      <c r="KWS39" s="119"/>
      <c r="KWT39" s="119"/>
      <c r="KWU39" s="119"/>
      <c r="KWV39" s="119"/>
      <c r="KWW39" s="119"/>
      <c r="KWX39" s="119"/>
      <c r="KWY39" s="119"/>
      <c r="KWZ39" s="119"/>
      <c r="KXA39" s="119"/>
      <c r="KXB39" s="119"/>
      <c r="KXC39" s="119"/>
      <c r="KXD39" s="119"/>
      <c r="KXE39" s="119"/>
      <c r="KXF39" s="119"/>
      <c r="KXG39" s="119"/>
      <c r="KXH39" s="119"/>
      <c r="KXI39" s="119"/>
      <c r="KXJ39" s="119"/>
      <c r="KXK39" s="119"/>
      <c r="KXL39" s="119"/>
      <c r="KXM39" s="119"/>
      <c r="KXN39" s="119"/>
      <c r="KXO39" s="119"/>
      <c r="KXP39" s="119"/>
      <c r="KXQ39" s="119"/>
      <c r="KXR39" s="119"/>
      <c r="KXS39" s="119"/>
      <c r="KXT39" s="119"/>
      <c r="KXU39" s="119"/>
      <c r="KXV39" s="119"/>
      <c r="KXW39" s="119"/>
      <c r="KXX39" s="119"/>
      <c r="KXY39" s="119"/>
      <c r="KXZ39" s="119"/>
      <c r="KYA39" s="119"/>
      <c r="KYB39" s="119"/>
      <c r="KYC39" s="119"/>
      <c r="KYD39" s="119"/>
      <c r="KYE39" s="119"/>
      <c r="KYF39" s="119"/>
      <c r="KYG39" s="119"/>
      <c r="KYH39" s="119"/>
      <c r="KYI39" s="119"/>
      <c r="KYJ39" s="119"/>
      <c r="KYK39" s="119"/>
      <c r="KYL39" s="119"/>
      <c r="KYM39" s="119"/>
      <c r="KYN39" s="119"/>
      <c r="KYO39" s="119"/>
      <c r="KYP39" s="119"/>
      <c r="KYQ39" s="119"/>
      <c r="KYR39" s="119"/>
      <c r="KYS39" s="119"/>
      <c r="KYT39" s="119"/>
      <c r="KYU39" s="119"/>
      <c r="KYV39" s="119"/>
      <c r="KYW39" s="119"/>
      <c r="KYX39" s="119"/>
      <c r="KYY39" s="119"/>
      <c r="KYZ39" s="119"/>
      <c r="KZA39" s="119"/>
      <c r="KZB39" s="119"/>
      <c r="KZC39" s="119"/>
      <c r="KZD39" s="119"/>
      <c r="KZE39" s="119"/>
      <c r="KZF39" s="119"/>
      <c r="KZG39" s="119"/>
      <c r="KZH39" s="119"/>
      <c r="KZI39" s="119"/>
      <c r="KZJ39" s="119"/>
      <c r="KZK39" s="119"/>
      <c r="KZL39" s="119"/>
      <c r="KZM39" s="119"/>
      <c r="KZN39" s="119"/>
      <c r="KZO39" s="119"/>
      <c r="KZP39" s="119"/>
      <c r="KZQ39" s="119"/>
      <c r="KZR39" s="119"/>
      <c r="KZS39" s="119"/>
      <c r="KZT39" s="119"/>
      <c r="KZU39" s="119"/>
      <c r="KZV39" s="119"/>
      <c r="KZW39" s="119"/>
      <c r="KZX39" s="119"/>
      <c r="KZY39" s="119"/>
      <c r="KZZ39" s="119"/>
      <c r="LAA39" s="119"/>
      <c r="LAB39" s="119"/>
      <c r="LAC39" s="119"/>
      <c r="LAD39" s="119"/>
      <c r="LAE39" s="119"/>
      <c r="LAF39" s="119"/>
      <c r="LAG39" s="119"/>
      <c r="LAH39" s="119"/>
      <c r="LAI39" s="119"/>
      <c r="LAJ39" s="119"/>
      <c r="LAK39" s="119"/>
      <c r="LAL39" s="119"/>
      <c r="LAM39" s="119"/>
      <c r="LAN39" s="119"/>
      <c r="LAO39" s="119"/>
      <c r="LAP39" s="119"/>
      <c r="LAQ39" s="119"/>
      <c r="LAR39" s="119"/>
      <c r="LAS39" s="119"/>
      <c r="LAT39" s="119"/>
      <c r="LAU39" s="119"/>
      <c r="LAV39" s="119"/>
      <c r="LAW39" s="119"/>
      <c r="LAX39" s="119"/>
      <c r="LAY39" s="119"/>
      <c r="LAZ39" s="119"/>
      <c r="LBA39" s="119"/>
      <c r="LBB39" s="119"/>
      <c r="LBC39" s="119"/>
      <c r="LBD39" s="119"/>
      <c r="LBE39" s="119"/>
      <c r="LBF39" s="119"/>
      <c r="LBG39" s="119"/>
      <c r="LBH39" s="119"/>
      <c r="LBI39" s="119"/>
      <c r="LBJ39" s="119"/>
      <c r="LBK39" s="119"/>
      <c r="LBL39" s="119"/>
      <c r="LBM39" s="119"/>
      <c r="LBN39" s="119"/>
      <c r="LBO39" s="119"/>
      <c r="LBP39" s="119"/>
      <c r="LBQ39" s="119"/>
      <c r="LBR39" s="119"/>
      <c r="LBS39" s="119"/>
      <c r="LBT39" s="119"/>
      <c r="LBU39" s="119"/>
      <c r="LBV39" s="119"/>
      <c r="LBW39" s="119"/>
      <c r="LBX39" s="119"/>
      <c r="LBY39" s="119"/>
      <c r="LBZ39" s="119"/>
      <c r="LCA39" s="119"/>
      <c r="LCB39" s="119"/>
      <c r="LCC39" s="119"/>
      <c r="LCD39" s="119"/>
      <c r="LCE39" s="119"/>
      <c r="LCF39" s="119"/>
      <c r="LCG39" s="119"/>
      <c r="LCH39" s="119"/>
      <c r="LCI39" s="119"/>
      <c r="LCJ39" s="119"/>
      <c r="LCK39" s="119"/>
      <c r="LCL39" s="119"/>
      <c r="LCM39" s="119"/>
      <c r="LCN39" s="119"/>
      <c r="LCO39" s="119"/>
      <c r="LCP39" s="119"/>
      <c r="LCQ39" s="119"/>
      <c r="LCR39" s="119"/>
      <c r="LCS39" s="119"/>
      <c r="LCT39" s="119"/>
      <c r="LCU39" s="119"/>
      <c r="LCV39" s="119"/>
      <c r="LCW39" s="119"/>
      <c r="LCX39" s="119"/>
      <c r="LCY39" s="119"/>
      <c r="LCZ39" s="119"/>
      <c r="LDA39" s="119"/>
      <c r="LDB39" s="119"/>
      <c r="LDC39" s="119"/>
      <c r="LDD39" s="119"/>
      <c r="LDE39" s="119"/>
      <c r="LDF39" s="119"/>
      <c r="LDG39" s="119"/>
      <c r="LDH39" s="119"/>
      <c r="LDI39" s="119"/>
      <c r="LDJ39" s="119"/>
      <c r="LDK39" s="119"/>
      <c r="LDL39" s="119"/>
      <c r="LDM39" s="119"/>
      <c r="LDN39" s="119"/>
      <c r="LDO39" s="119"/>
      <c r="LDP39" s="119"/>
      <c r="LDQ39" s="119"/>
      <c r="LDR39" s="119"/>
      <c r="LDS39" s="119"/>
      <c r="LDT39" s="119"/>
      <c r="LDU39" s="119"/>
      <c r="LDV39" s="119"/>
      <c r="LDW39" s="119"/>
      <c r="LDX39" s="119"/>
      <c r="LDY39" s="119"/>
      <c r="LDZ39" s="119"/>
      <c r="LEA39" s="119"/>
      <c r="LEB39" s="119"/>
      <c r="LEC39" s="119"/>
      <c r="LED39" s="119"/>
      <c r="LEE39" s="119"/>
      <c r="LEF39" s="119"/>
      <c r="LEG39" s="119"/>
      <c r="LEH39" s="119"/>
      <c r="LEI39" s="119"/>
      <c r="LEJ39" s="119"/>
      <c r="LEK39" s="119"/>
      <c r="LEL39" s="119"/>
      <c r="LEM39" s="119"/>
      <c r="LEN39" s="119"/>
      <c r="LEO39" s="119"/>
      <c r="LEP39" s="119"/>
      <c r="LEQ39" s="119"/>
      <c r="LER39" s="119"/>
      <c r="LES39" s="119"/>
      <c r="LET39" s="119"/>
      <c r="LEU39" s="119"/>
      <c r="LEV39" s="119"/>
      <c r="LEW39" s="119"/>
      <c r="LEX39" s="119"/>
      <c r="LEY39" s="119"/>
      <c r="LEZ39" s="119"/>
      <c r="LFA39" s="119"/>
      <c r="LFB39" s="119"/>
      <c r="LFC39" s="119"/>
      <c r="LFD39" s="119"/>
      <c r="LFE39" s="119"/>
      <c r="LFF39" s="119"/>
      <c r="LFG39" s="119"/>
      <c r="LFH39" s="119"/>
      <c r="LFI39" s="119"/>
      <c r="LFJ39" s="119"/>
      <c r="LFK39" s="119"/>
      <c r="LFL39" s="119"/>
      <c r="LFM39" s="119"/>
      <c r="LFN39" s="119"/>
      <c r="LFO39" s="119"/>
      <c r="LFP39" s="119"/>
      <c r="LFQ39" s="119"/>
      <c r="LFR39" s="119"/>
      <c r="LFS39" s="119"/>
      <c r="LFT39" s="119"/>
      <c r="LFU39" s="119"/>
      <c r="LFV39" s="119"/>
      <c r="LFW39" s="119"/>
      <c r="LFX39" s="119"/>
      <c r="LFY39" s="119"/>
      <c r="LFZ39" s="119"/>
      <c r="LGA39" s="119"/>
      <c r="LGB39" s="119"/>
      <c r="LGC39" s="119"/>
      <c r="LGD39" s="119"/>
      <c r="LGE39" s="119"/>
      <c r="LGF39" s="119"/>
      <c r="LGG39" s="119"/>
      <c r="LGH39" s="119"/>
      <c r="LGI39" s="119"/>
      <c r="LGJ39" s="119"/>
      <c r="LGK39" s="119"/>
      <c r="LGL39" s="119"/>
      <c r="LGM39" s="119"/>
      <c r="LGN39" s="119"/>
      <c r="LGO39" s="119"/>
      <c r="LGP39" s="119"/>
      <c r="LGQ39" s="119"/>
      <c r="LGR39" s="119"/>
      <c r="LGS39" s="119"/>
      <c r="LGT39" s="119"/>
      <c r="LGU39" s="119"/>
      <c r="LGV39" s="119"/>
      <c r="LGW39" s="119"/>
      <c r="LGX39" s="119"/>
      <c r="LGY39" s="119"/>
      <c r="LGZ39" s="119"/>
      <c r="LHA39" s="119"/>
      <c r="LHB39" s="119"/>
      <c r="LHC39" s="119"/>
      <c r="LHD39" s="119"/>
      <c r="LHE39" s="119"/>
      <c r="LHF39" s="119"/>
      <c r="LHG39" s="119"/>
      <c r="LHH39" s="119"/>
      <c r="LHI39" s="119"/>
      <c r="LHJ39" s="119"/>
      <c r="LHK39" s="119"/>
      <c r="LHL39" s="119"/>
      <c r="LHM39" s="119"/>
      <c r="LHN39" s="119"/>
      <c r="LHO39" s="119"/>
      <c r="LHP39" s="119"/>
      <c r="LHQ39" s="119"/>
      <c r="LHR39" s="119"/>
      <c r="LHS39" s="119"/>
      <c r="LHT39" s="119"/>
      <c r="LHU39" s="119"/>
      <c r="LHV39" s="119"/>
      <c r="LHW39" s="119"/>
      <c r="LHX39" s="119"/>
      <c r="LHY39" s="119"/>
      <c r="LHZ39" s="119"/>
      <c r="LIA39" s="119"/>
      <c r="LIB39" s="119"/>
      <c r="LIC39" s="119"/>
      <c r="LID39" s="119"/>
      <c r="LIE39" s="119"/>
      <c r="LIF39" s="119"/>
      <c r="LIG39" s="119"/>
      <c r="LIH39" s="119"/>
      <c r="LII39" s="119"/>
      <c r="LIJ39" s="119"/>
      <c r="LIK39" s="119"/>
      <c r="LIL39" s="119"/>
      <c r="LIM39" s="119"/>
      <c r="LIN39" s="119"/>
      <c r="LIO39" s="119"/>
      <c r="LIP39" s="119"/>
      <c r="LIQ39" s="119"/>
      <c r="LIR39" s="119"/>
      <c r="LIS39" s="119"/>
      <c r="LIT39" s="119"/>
      <c r="LIU39" s="119"/>
      <c r="LIV39" s="119"/>
      <c r="LIW39" s="119"/>
      <c r="LIX39" s="119"/>
      <c r="LIY39" s="119"/>
      <c r="LIZ39" s="119"/>
      <c r="LJA39" s="119"/>
      <c r="LJB39" s="119"/>
      <c r="LJC39" s="119"/>
      <c r="LJD39" s="119"/>
      <c r="LJE39" s="119"/>
      <c r="LJF39" s="119"/>
      <c r="LJG39" s="119"/>
      <c r="LJH39" s="119"/>
      <c r="LJI39" s="119"/>
      <c r="LJJ39" s="119"/>
      <c r="LJK39" s="119"/>
      <c r="LJL39" s="119"/>
      <c r="LJM39" s="119"/>
      <c r="LJN39" s="119"/>
      <c r="LJO39" s="119"/>
      <c r="LJP39" s="119"/>
      <c r="LJQ39" s="119"/>
      <c r="LJR39" s="119"/>
      <c r="LJS39" s="119"/>
      <c r="LJT39" s="119"/>
      <c r="LJU39" s="119"/>
      <c r="LJV39" s="119"/>
      <c r="LJW39" s="119"/>
      <c r="LJX39" s="119"/>
      <c r="LJY39" s="119"/>
      <c r="LJZ39" s="119"/>
      <c r="LKA39" s="119"/>
      <c r="LKB39" s="119"/>
      <c r="LKC39" s="119"/>
      <c r="LKD39" s="119"/>
      <c r="LKE39" s="119"/>
      <c r="LKF39" s="119"/>
      <c r="LKG39" s="119"/>
      <c r="LKH39" s="119"/>
      <c r="LKI39" s="119"/>
      <c r="LKJ39" s="119"/>
      <c r="LKK39" s="119"/>
      <c r="LKL39" s="119"/>
      <c r="LKM39" s="119"/>
      <c r="LKN39" s="119"/>
      <c r="LKO39" s="119"/>
      <c r="LKP39" s="119"/>
      <c r="LKQ39" s="119"/>
      <c r="LKR39" s="119"/>
      <c r="LKS39" s="119"/>
      <c r="LKT39" s="119"/>
      <c r="LKU39" s="119"/>
      <c r="LKV39" s="119"/>
      <c r="LKW39" s="119"/>
      <c r="LKX39" s="119"/>
      <c r="LKY39" s="119"/>
      <c r="LKZ39" s="119"/>
      <c r="LLA39" s="119"/>
      <c r="LLB39" s="119"/>
      <c r="LLC39" s="119"/>
      <c r="LLD39" s="119"/>
      <c r="LLE39" s="119"/>
      <c r="LLF39" s="119"/>
      <c r="LLG39" s="119"/>
      <c r="LLH39" s="119"/>
      <c r="LLI39" s="119"/>
      <c r="LLJ39" s="119"/>
      <c r="LLK39" s="119"/>
      <c r="LLL39" s="119"/>
      <c r="LLM39" s="119"/>
      <c r="LLN39" s="119"/>
      <c r="LLO39" s="119"/>
      <c r="LLP39" s="119"/>
      <c r="LLQ39" s="119"/>
      <c r="LLR39" s="119"/>
      <c r="LLS39" s="119"/>
      <c r="LLT39" s="119"/>
      <c r="LLU39" s="119"/>
      <c r="LLV39" s="119"/>
      <c r="LLW39" s="119"/>
      <c r="LLX39" s="119"/>
      <c r="LLY39" s="119"/>
      <c r="LLZ39" s="119"/>
      <c r="LMA39" s="119"/>
      <c r="LMB39" s="119"/>
      <c r="LMC39" s="119"/>
      <c r="LMD39" s="119"/>
      <c r="LME39" s="119"/>
      <c r="LMF39" s="119"/>
      <c r="LMG39" s="119"/>
      <c r="LMH39" s="119"/>
      <c r="LMI39" s="119"/>
      <c r="LMJ39" s="119"/>
      <c r="LMK39" s="119"/>
      <c r="LML39" s="119"/>
      <c r="LMM39" s="119"/>
      <c r="LMN39" s="119"/>
      <c r="LMO39" s="119"/>
      <c r="LMP39" s="119"/>
      <c r="LMQ39" s="119"/>
      <c r="LMR39" s="119"/>
      <c r="LMS39" s="119"/>
      <c r="LMT39" s="119"/>
      <c r="LMU39" s="119"/>
      <c r="LMV39" s="119"/>
      <c r="LMW39" s="119"/>
      <c r="LMX39" s="119"/>
      <c r="LMY39" s="119"/>
      <c r="LMZ39" s="119"/>
      <c r="LNA39" s="119"/>
      <c r="LNB39" s="119"/>
      <c r="LNC39" s="119"/>
      <c r="LND39" s="119"/>
      <c r="LNE39" s="119"/>
      <c r="LNF39" s="119"/>
      <c r="LNG39" s="119"/>
      <c r="LNH39" s="119"/>
      <c r="LNI39" s="119"/>
      <c r="LNJ39" s="119"/>
      <c r="LNK39" s="119"/>
      <c r="LNL39" s="119"/>
      <c r="LNM39" s="119"/>
      <c r="LNN39" s="119"/>
      <c r="LNO39" s="119"/>
      <c r="LNP39" s="119"/>
      <c r="LNQ39" s="119"/>
      <c r="LNR39" s="119"/>
      <c r="LNS39" s="119"/>
      <c r="LNT39" s="119"/>
      <c r="LNU39" s="119"/>
      <c r="LNV39" s="119"/>
      <c r="LNW39" s="119"/>
      <c r="LNX39" s="119"/>
      <c r="LNY39" s="119"/>
      <c r="LNZ39" s="119"/>
      <c r="LOA39" s="119"/>
      <c r="LOB39" s="119"/>
      <c r="LOC39" s="119"/>
      <c r="LOD39" s="119"/>
      <c r="LOE39" s="119"/>
      <c r="LOF39" s="119"/>
      <c r="LOG39" s="119"/>
      <c r="LOH39" s="119"/>
      <c r="LOI39" s="119"/>
      <c r="LOJ39" s="119"/>
      <c r="LOK39" s="119"/>
      <c r="LOL39" s="119"/>
      <c r="LOM39" s="119"/>
      <c r="LON39" s="119"/>
      <c r="LOO39" s="119"/>
      <c r="LOP39" s="119"/>
      <c r="LOQ39" s="119"/>
      <c r="LOR39" s="119"/>
      <c r="LOS39" s="119"/>
      <c r="LOT39" s="119"/>
      <c r="LOU39" s="119"/>
      <c r="LOV39" s="119"/>
      <c r="LOW39" s="119"/>
      <c r="LOX39" s="119"/>
      <c r="LOY39" s="119"/>
      <c r="LOZ39" s="119"/>
      <c r="LPA39" s="119"/>
      <c r="LPB39" s="119"/>
      <c r="LPC39" s="119"/>
      <c r="LPD39" s="119"/>
      <c r="LPE39" s="119"/>
      <c r="LPF39" s="119"/>
      <c r="LPG39" s="119"/>
      <c r="LPH39" s="119"/>
      <c r="LPI39" s="119"/>
      <c r="LPJ39" s="119"/>
      <c r="LPK39" s="119"/>
      <c r="LPL39" s="119"/>
      <c r="LPM39" s="119"/>
      <c r="LPN39" s="119"/>
      <c r="LPO39" s="119"/>
      <c r="LPP39" s="119"/>
      <c r="LPQ39" s="119"/>
      <c r="LPR39" s="119"/>
      <c r="LPS39" s="119"/>
      <c r="LPT39" s="119"/>
      <c r="LPU39" s="119"/>
      <c r="LPV39" s="119"/>
      <c r="LPW39" s="119"/>
      <c r="LPX39" s="119"/>
      <c r="LPY39" s="119"/>
      <c r="LPZ39" s="119"/>
      <c r="LQA39" s="119"/>
      <c r="LQB39" s="119"/>
      <c r="LQC39" s="119"/>
      <c r="LQD39" s="119"/>
      <c r="LQE39" s="119"/>
      <c r="LQF39" s="119"/>
      <c r="LQG39" s="119"/>
      <c r="LQH39" s="119"/>
      <c r="LQI39" s="119"/>
      <c r="LQJ39" s="119"/>
      <c r="LQK39" s="119"/>
      <c r="LQL39" s="119"/>
      <c r="LQM39" s="119"/>
      <c r="LQN39" s="119"/>
      <c r="LQO39" s="119"/>
      <c r="LQP39" s="119"/>
      <c r="LQQ39" s="119"/>
      <c r="LQR39" s="119"/>
      <c r="LQS39" s="119"/>
      <c r="LQT39" s="119"/>
      <c r="LQU39" s="119"/>
      <c r="LQV39" s="119"/>
      <c r="LQW39" s="119"/>
      <c r="LQX39" s="119"/>
      <c r="LQY39" s="119"/>
      <c r="LQZ39" s="119"/>
      <c r="LRA39" s="119"/>
      <c r="LRB39" s="119"/>
      <c r="LRC39" s="119"/>
      <c r="LRD39" s="119"/>
      <c r="LRE39" s="119"/>
      <c r="LRF39" s="119"/>
      <c r="LRG39" s="119"/>
      <c r="LRH39" s="119"/>
      <c r="LRI39" s="119"/>
      <c r="LRJ39" s="119"/>
      <c r="LRK39" s="119"/>
      <c r="LRL39" s="119"/>
      <c r="LRM39" s="119"/>
      <c r="LRN39" s="119"/>
      <c r="LRO39" s="119"/>
      <c r="LRP39" s="119"/>
      <c r="LRQ39" s="119"/>
      <c r="LRR39" s="119"/>
      <c r="LRS39" s="119"/>
      <c r="LRT39" s="119"/>
      <c r="LRU39" s="119"/>
      <c r="LRV39" s="119"/>
      <c r="LRW39" s="119"/>
      <c r="LRX39" s="119"/>
      <c r="LRY39" s="119"/>
      <c r="LRZ39" s="119"/>
      <c r="LSA39" s="119"/>
      <c r="LSB39" s="119"/>
      <c r="LSC39" s="119"/>
      <c r="LSD39" s="119"/>
      <c r="LSE39" s="119"/>
      <c r="LSF39" s="119"/>
      <c r="LSG39" s="119"/>
      <c r="LSH39" s="119"/>
      <c r="LSI39" s="119"/>
      <c r="LSJ39" s="119"/>
      <c r="LSK39" s="119"/>
      <c r="LSL39" s="119"/>
      <c r="LSM39" s="119"/>
      <c r="LSN39" s="119"/>
      <c r="LSO39" s="119"/>
      <c r="LSP39" s="119"/>
      <c r="LSQ39" s="119"/>
      <c r="LSR39" s="119"/>
      <c r="LSS39" s="119"/>
      <c r="LST39" s="119"/>
      <c r="LSU39" s="119"/>
      <c r="LSV39" s="119"/>
      <c r="LSW39" s="119"/>
      <c r="LSX39" s="119"/>
      <c r="LSY39" s="119"/>
      <c r="LSZ39" s="119"/>
      <c r="LTA39" s="119"/>
      <c r="LTB39" s="119"/>
      <c r="LTC39" s="119"/>
      <c r="LTD39" s="119"/>
      <c r="LTE39" s="119"/>
      <c r="LTF39" s="119"/>
      <c r="LTG39" s="119"/>
      <c r="LTH39" s="119"/>
      <c r="LTI39" s="119"/>
      <c r="LTJ39" s="119"/>
      <c r="LTK39" s="119"/>
      <c r="LTL39" s="119"/>
      <c r="LTM39" s="119"/>
      <c r="LTN39" s="119"/>
      <c r="LTO39" s="119"/>
      <c r="LTP39" s="119"/>
      <c r="LTQ39" s="119"/>
      <c r="LTR39" s="119"/>
      <c r="LTS39" s="119"/>
      <c r="LTT39" s="119"/>
      <c r="LTU39" s="119"/>
      <c r="LTV39" s="119"/>
      <c r="LTW39" s="119"/>
      <c r="LTX39" s="119"/>
      <c r="LTY39" s="119"/>
      <c r="LTZ39" s="119"/>
      <c r="LUA39" s="119"/>
      <c r="LUB39" s="119"/>
      <c r="LUC39" s="119"/>
      <c r="LUD39" s="119"/>
      <c r="LUE39" s="119"/>
      <c r="LUF39" s="119"/>
      <c r="LUG39" s="119"/>
      <c r="LUH39" s="119"/>
      <c r="LUI39" s="119"/>
      <c r="LUJ39" s="119"/>
      <c r="LUK39" s="119"/>
      <c r="LUL39" s="119"/>
      <c r="LUM39" s="119"/>
      <c r="LUN39" s="119"/>
      <c r="LUO39" s="119"/>
      <c r="LUP39" s="119"/>
      <c r="LUQ39" s="119"/>
      <c r="LUR39" s="119"/>
      <c r="LUS39" s="119"/>
      <c r="LUT39" s="119"/>
      <c r="LUU39" s="119"/>
      <c r="LUV39" s="119"/>
      <c r="LUW39" s="119"/>
      <c r="LUX39" s="119"/>
      <c r="LUY39" s="119"/>
      <c r="LUZ39" s="119"/>
      <c r="LVA39" s="119"/>
      <c r="LVB39" s="119"/>
      <c r="LVC39" s="119"/>
      <c r="LVD39" s="119"/>
      <c r="LVE39" s="119"/>
      <c r="LVF39" s="119"/>
      <c r="LVG39" s="119"/>
      <c r="LVH39" s="119"/>
      <c r="LVI39" s="119"/>
      <c r="LVJ39" s="119"/>
      <c r="LVK39" s="119"/>
      <c r="LVL39" s="119"/>
      <c r="LVM39" s="119"/>
      <c r="LVN39" s="119"/>
      <c r="LVO39" s="119"/>
      <c r="LVP39" s="119"/>
      <c r="LVQ39" s="119"/>
      <c r="LVR39" s="119"/>
      <c r="LVS39" s="119"/>
      <c r="LVT39" s="119"/>
      <c r="LVU39" s="119"/>
      <c r="LVV39" s="119"/>
      <c r="LVW39" s="119"/>
      <c r="LVX39" s="119"/>
      <c r="LVY39" s="119"/>
      <c r="LVZ39" s="119"/>
      <c r="LWA39" s="119"/>
      <c r="LWB39" s="119"/>
      <c r="LWC39" s="119"/>
      <c r="LWD39" s="119"/>
      <c r="LWE39" s="119"/>
      <c r="LWF39" s="119"/>
      <c r="LWG39" s="119"/>
      <c r="LWH39" s="119"/>
      <c r="LWI39" s="119"/>
      <c r="LWJ39" s="119"/>
      <c r="LWK39" s="119"/>
      <c r="LWL39" s="119"/>
      <c r="LWM39" s="119"/>
      <c r="LWN39" s="119"/>
      <c r="LWO39" s="119"/>
      <c r="LWP39" s="119"/>
      <c r="LWQ39" s="119"/>
      <c r="LWR39" s="119"/>
      <c r="LWS39" s="119"/>
      <c r="LWT39" s="119"/>
      <c r="LWU39" s="119"/>
      <c r="LWV39" s="119"/>
      <c r="LWW39" s="119"/>
      <c r="LWX39" s="119"/>
      <c r="LWY39" s="119"/>
      <c r="LWZ39" s="119"/>
      <c r="LXA39" s="119"/>
      <c r="LXB39" s="119"/>
      <c r="LXC39" s="119"/>
      <c r="LXD39" s="119"/>
      <c r="LXE39" s="119"/>
      <c r="LXF39" s="119"/>
      <c r="LXG39" s="119"/>
      <c r="LXH39" s="119"/>
      <c r="LXI39" s="119"/>
      <c r="LXJ39" s="119"/>
      <c r="LXK39" s="119"/>
      <c r="LXL39" s="119"/>
      <c r="LXM39" s="119"/>
      <c r="LXN39" s="119"/>
      <c r="LXO39" s="119"/>
      <c r="LXP39" s="119"/>
      <c r="LXQ39" s="119"/>
      <c r="LXR39" s="119"/>
      <c r="LXS39" s="119"/>
      <c r="LXT39" s="119"/>
      <c r="LXU39" s="119"/>
      <c r="LXV39" s="119"/>
      <c r="LXW39" s="119"/>
      <c r="LXX39" s="119"/>
      <c r="LXY39" s="119"/>
      <c r="LXZ39" s="119"/>
      <c r="LYA39" s="119"/>
      <c r="LYB39" s="119"/>
      <c r="LYC39" s="119"/>
      <c r="LYD39" s="119"/>
      <c r="LYE39" s="119"/>
      <c r="LYF39" s="119"/>
      <c r="LYG39" s="119"/>
      <c r="LYH39" s="119"/>
      <c r="LYI39" s="119"/>
      <c r="LYJ39" s="119"/>
      <c r="LYK39" s="119"/>
      <c r="LYL39" s="119"/>
      <c r="LYM39" s="119"/>
      <c r="LYN39" s="119"/>
      <c r="LYO39" s="119"/>
      <c r="LYP39" s="119"/>
      <c r="LYQ39" s="119"/>
      <c r="LYR39" s="119"/>
      <c r="LYS39" s="119"/>
      <c r="LYT39" s="119"/>
      <c r="LYU39" s="119"/>
      <c r="LYV39" s="119"/>
      <c r="LYW39" s="119"/>
      <c r="LYX39" s="119"/>
      <c r="LYY39" s="119"/>
      <c r="LYZ39" s="119"/>
      <c r="LZA39" s="119"/>
      <c r="LZB39" s="119"/>
      <c r="LZC39" s="119"/>
      <c r="LZD39" s="119"/>
      <c r="LZE39" s="119"/>
      <c r="LZF39" s="119"/>
      <c r="LZG39" s="119"/>
      <c r="LZH39" s="119"/>
      <c r="LZI39" s="119"/>
      <c r="LZJ39" s="119"/>
      <c r="LZK39" s="119"/>
      <c r="LZL39" s="119"/>
      <c r="LZM39" s="119"/>
      <c r="LZN39" s="119"/>
      <c r="LZO39" s="119"/>
      <c r="LZP39" s="119"/>
      <c r="LZQ39" s="119"/>
      <c r="LZR39" s="119"/>
      <c r="LZS39" s="119"/>
      <c r="LZT39" s="119"/>
      <c r="LZU39" s="119"/>
      <c r="LZV39" s="119"/>
      <c r="LZW39" s="119"/>
      <c r="LZX39" s="119"/>
      <c r="LZY39" s="119"/>
      <c r="LZZ39" s="119"/>
      <c r="MAA39" s="119"/>
      <c r="MAB39" s="119"/>
      <c r="MAC39" s="119"/>
      <c r="MAD39" s="119"/>
      <c r="MAE39" s="119"/>
      <c r="MAF39" s="119"/>
      <c r="MAG39" s="119"/>
      <c r="MAH39" s="119"/>
      <c r="MAI39" s="119"/>
      <c r="MAJ39" s="119"/>
      <c r="MAK39" s="119"/>
      <c r="MAL39" s="119"/>
      <c r="MAM39" s="119"/>
      <c r="MAN39" s="119"/>
      <c r="MAO39" s="119"/>
      <c r="MAP39" s="119"/>
      <c r="MAQ39" s="119"/>
      <c r="MAR39" s="119"/>
      <c r="MAS39" s="119"/>
      <c r="MAT39" s="119"/>
      <c r="MAU39" s="119"/>
      <c r="MAV39" s="119"/>
      <c r="MAW39" s="119"/>
      <c r="MAX39" s="119"/>
      <c r="MAY39" s="119"/>
      <c r="MAZ39" s="119"/>
      <c r="MBA39" s="119"/>
      <c r="MBB39" s="119"/>
      <c r="MBC39" s="119"/>
      <c r="MBD39" s="119"/>
      <c r="MBE39" s="119"/>
      <c r="MBF39" s="119"/>
      <c r="MBG39" s="119"/>
      <c r="MBH39" s="119"/>
      <c r="MBI39" s="119"/>
      <c r="MBJ39" s="119"/>
      <c r="MBK39" s="119"/>
      <c r="MBL39" s="119"/>
      <c r="MBM39" s="119"/>
      <c r="MBN39" s="119"/>
      <c r="MBO39" s="119"/>
      <c r="MBP39" s="119"/>
      <c r="MBQ39" s="119"/>
      <c r="MBR39" s="119"/>
      <c r="MBS39" s="119"/>
      <c r="MBT39" s="119"/>
      <c r="MBU39" s="119"/>
      <c r="MBV39" s="119"/>
      <c r="MBW39" s="119"/>
      <c r="MBX39" s="119"/>
      <c r="MBY39" s="119"/>
      <c r="MBZ39" s="119"/>
      <c r="MCA39" s="119"/>
      <c r="MCB39" s="119"/>
      <c r="MCC39" s="119"/>
      <c r="MCD39" s="119"/>
      <c r="MCE39" s="119"/>
      <c r="MCF39" s="119"/>
      <c r="MCG39" s="119"/>
      <c r="MCH39" s="119"/>
      <c r="MCI39" s="119"/>
      <c r="MCJ39" s="119"/>
      <c r="MCK39" s="119"/>
      <c r="MCL39" s="119"/>
      <c r="MCM39" s="119"/>
      <c r="MCN39" s="119"/>
      <c r="MCO39" s="119"/>
      <c r="MCP39" s="119"/>
      <c r="MCQ39" s="119"/>
      <c r="MCR39" s="119"/>
      <c r="MCS39" s="119"/>
      <c r="MCT39" s="119"/>
      <c r="MCU39" s="119"/>
      <c r="MCV39" s="119"/>
      <c r="MCW39" s="119"/>
      <c r="MCX39" s="119"/>
      <c r="MCY39" s="119"/>
      <c r="MCZ39" s="119"/>
      <c r="MDA39" s="119"/>
      <c r="MDB39" s="119"/>
      <c r="MDC39" s="119"/>
      <c r="MDD39" s="119"/>
      <c r="MDE39" s="119"/>
      <c r="MDF39" s="119"/>
      <c r="MDG39" s="119"/>
      <c r="MDH39" s="119"/>
      <c r="MDI39" s="119"/>
      <c r="MDJ39" s="119"/>
      <c r="MDK39" s="119"/>
      <c r="MDL39" s="119"/>
      <c r="MDM39" s="119"/>
      <c r="MDN39" s="119"/>
      <c r="MDO39" s="119"/>
      <c r="MDP39" s="119"/>
      <c r="MDQ39" s="119"/>
      <c r="MDR39" s="119"/>
      <c r="MDS39" s="119"/>
      <c r="MDT39" s="119"/>
      <c r="MDU39" s="119"/>
      <c r="MDV39" s="119"/>
      <c r="MDW39" s="119"/>
      <c r="MDX39" s="119"/>
      <c r="MDY39" s="119"/>
      <c r="MDZ39" s="119"/>
      <c r="MEA39" s="119"/>
      <c r="MEB39" s="119"/>
      <c r="MEC39" s="119"/>
      <c r="MED39" s="119"/>
      <c r="MEE39" s="119"/>
      <c r="MEF39" s="119"/>
      <c r="MEG39" s="119"/>
      <c r="MEH39" s="119"/>
      <c r="MEI39" s="119"/>
      <c r="MEJ39" s="119"/>
      <c r="MEK39" s="119"/>
      <c r="MEL39" s="119"/>
      <c r="MEM39" s="119"/>
      <c r="MEN39" s="119"/>
      <c r="MEO39" s="119"/>
      <c r="MEP39" s="119"/>
      <c r="MEQ39" s="119"/>
      <c r="MER39" s="119"/>
      <c r="MES39" s="119"/>
      <c r="MET39" s="119"/>
      <c r="MEU39" s="119"/>
      <c r="MEV39" s="119"/>
      <c r="MEW39" s="119"/>
      <c r="MEX39" s="119"/>
      <c r="MEY39" s="119"/>
      <c r="MEZ39" s="119"/>
      <c r="MFA39" s="119"/>
      <c r="MFB39" s="119"/>
      <c r="MFC39" s="119"/>
      <c r="MFD39" s="119"/>
      <c r="MFE39" s="119"/>
      <c r="MFF39" s="119"/>
      <c r="MFG39" s="119"/>
      <c r="MFH39" s="119"/>
      <c r="MFI39" s="119"/>
      <c r="MFJ39" s="119"/>
      <c r="MFK39" s="119"/>
      <c r="MFL39" s="119"/>
      <c r="MFM39" s="119"/>
      <c r="MFN39" s="119"/>
      <c r="MFO39" s="119"/>
      <c r="MFP39" s="119"/>
      <c r="MFQ39" s="119"/>
      <c r="MFR39" s="119"/>
      <c r="MFS39" s="119"/>
      <c r="MFT39" s="119"/>
      <c r="MFU39" s="119"/>
      <c r="MFV39" s="119"/>
      <c r="MFW39" s="119"/>
      <c r="MFX39" s="119"/>
      <c r="MFY39" s="119"/>
      <c r="MFZ39" s="119"/>
      <c r="MGA39" s="119"/>
      <c r="MGB39" s="119"/>
      <c r="MGC39" s="119"/>
      <c r="MGD39" s="119"/>
      <c r="MGE39" s="119"/>
      <c r="MGF39" s="119"/>
      <c r="MGG39" s="119"/>
      <c r="MGH39" s="119"/>
      <c r="MGI39" s="119"/>
      <c r="MGJ39" s="119"/>
      <c r="MGK39" s="119"/>
      <c r="MGL39" s="119"/>
      <c r="MGM39" s="119"/>
      <c r="MGN39" s="119"/>
      <c r="MGO39" s="119"/>
      <c r="MGP39" s="119"/>
      <c r="MGQ39" s="119"/>
      <c r="MGR39" s="119"/>
      <c r="MGS39" s="119"/>
      <c r="MGT39" s="119"/>
      <c r="MGU39" s="119"/>
      <c r="MGV39" s="119"/>
      <c r="MGW39" s="119"/>
      <c r="MGX39" s="119"/>
      <c r="MGY39" s="119"/>
      <c r="MGZ39" s="119"/>
      <c r="MHA39" s="119"/>
      <c r="MHB39" s="119"/>
      <c r="MHC39" s="119"/>
      <c r="MHD39" s="119"/>
      <c r="MHE39" s="119"/>
      <c r="MHF39" s="119"/>
      <c r="MHG39" s="119"/>
      <c r="MHH39" s="119"/>
      <c r="MHI39" s="119"/>
      <c r="MHJ39" s="119"/>
      <c r="MHK39" s="119"/>
      <c r="MHL39" s="119"/>
      <c r="MHM39" s="119"/>
      <c r="MHN39" s="119"/>
      <c r="MHO39" s="119"/>
      <c r="MHP39" s="119"/>
      <c r="MHQ39" s="119"/>
      <c r="MHR39" s="119"/>
      <c r="MHS39" s="119"/>
      <c r="MHT39" s="119"/>
      <c r="MHU39" s="119"/>
      <c r="MHV39" s="119"/>
      <c r="MHW39" s="119"/>
      <c r="MHX39" s="119"/>
      <c r="MHY39" s="119"/>
      <c r="MHZ39" s="119"/>
      <c r="MIA39" s="119"/>
      <c r="MIB39" s="119"/>
      <c r="MIC39" s="119"/>
      <c r="MID39" s="119"/>
      <c r="MIE39" s="119"/>
      <c r="MIF39" s="119"/>
      <c r="MIG39" s="119"/>
      <c r="MIH39" s="119"/>
      <c r="MII39" s="119"/>
      <c r="MIJ39" s="119"/>
      <c r="MIK39" s="119"/>
      <c r="MIL39" s="119"/>
      <c r="MIM39" s="119"/>
      <c r="MIN39" s="119"/>
      <c r="MIO39" s="119"/>
      <c r="MIP39" s="119"/>
      <c r="MIQ39" s="119"/>
      <c r="MIR39" s="119"/>
      <c r="MIS39" s="119"/>
      <c r="MIT39" s="119"/>
      <c r="MIU39" s="119"/>
      <c r="MIV39" s="119"/>
      <c r="MIW39" s="119"/>
      <c r="MIX39" s="119"/>
      <c r="MIY39" s="119"/>
      <c r="MIZ39" s="119"/>
      <c r="MJA39" s="119"/>
      <c r="MJB39" s="119"/>
      <c r="MJC39" s="119"/>
      <c r="MJD39" s="119"/>
      <c r="MJE39" s="119"/>
      <c r="MJF39" s="119"/>
      <c r="MJG39" s="119"/>
      <c r="MJH39" s="119"/>
      <c r="MJI39" s="119"/>
      <c r="MJJ39" s="119"/>
      <c r="MJK39" s="119"/>
      <c r="MJL39" s="119"/>
      <c r="MJM39" s="119"/>
      <c r="MJN39" s="119"/>
      <c r="MJO39" s="119"/>
      <c r="MJP39" s="119"/>
      <c r="MJQ39" s="119"/>
      <c r="MJR39" s="119"/>
      <c r="MJS39" s="119"/>
      <c r="MJT39" s="119"/>
      <c r="MJU39" s="119"/>
      <c r="MJV39" s="119"/>
      <c r="MJW39" s="119"/>
      <c r="MJX39" s="119"/>
      <c r="MJY39" s="119"/>
      <c r="MJZ39" s="119"/>
      <c r="MKA39" s="119"/>
      <c r="MKB39" s="119"/>
      <c r="MKC39" s="119"/>
      <c r="MKD39" s="119"/>
      <c r="MKE39" s="119"/>
      <c r="MKF39" s="119"/>
      <c r="MKG39" s="119"/>
      <c r="MKH39" s="119"/>
      <c r="MKI39" s="119"/>
      <c r="MKJ39" s="119"/>
      <c r="MKK39" s="119"/>
      <c r="MKL39" s="119"/>
      <c r="MKM39" s="119"/>
      <c r="MKN39" s="119"/>
      <c r="MKO39" s="119"/>
      <c r="MKP39" s="119"/>
      <c r="MKQ39" s="119"/>
      <c r="MKR39" s="119"/>
      <c r="MKS39" s="119"/>
      <c r="MKT39" s="119"/>
      <c r="MKU39" s="119"/>
      <c r="MKV39" s="119"/>
      <c r="MKW39" s="119"/>
      <c r="MKX39" s="119"/>
      <c r="MKY39" s="119"/>
      <c r="MKZ39" s="119"/>
      <c r="MLA39" s="119"/>
      <c r="MLB39" s="119"/>
      <c r="MLC39" s="119"/>
      <c r="MLD39" s="119"/>
      <c r="MLE39" s="119"/>
      <c r="MLF39" s="119"/>
      <c r="MLG39" s="119"/>
      <c r="MLH39" s="119"/>
      <c r="MLI39" s="119"/>
      <c r="MLJ39" s="119"/>
      <c r="MLK39" s="119"/>
      <c r="MLL39" s="119"/>
      <c r="MLM39" s="119"/>
      <c r="MLN39" s="119"/>
      <c r="MLO39" s="119"/>
      <c r="MLP39" s="119"/>
      <c r="MLQ39" s="119"/>
      <c r="MLR39" s="119"/>
      <c r="MLS39" s="119"/>
      <c r="MLT39" s="119"/>
      <c r="MLU39" s="119"/>
      <c r="MLV39" s="119"/>
      <c r="MLW39" s="119"/>
      <c r="MLX39" s="119"/>
      <c r="MLY39" s="119"/>
      <c r="MLZ39" s="119"/>
      <c r="MMA39" s="119"/>
      <c r="MMB39" s="119"/>
      <c r="MMC39" s="119"/>
      <c r="MMD39" s="119"/>
      <c r="MME39" s="119"/>
      <c r="MMF39" s="119"/>
      <c r="MMG39" s="119"/>
      <c r="MMH39" s="119"/>
      <c r="MMI39" s="119"/>
      <c r="MMJ39" s="119"/>
      <c r="MMK39" s="119"/>
      <c r="MML39" s="119"/>
      <c r="MMM39" s="119"/>
      <c r="MMN39" s="119"/>
      <c r="MMO39" s="119"/>
      <c r="MMP39" s="119"/>
      <c r="MMQ39" s="119"/>
      <c r="MMR39" s="119"/>
      <c r="MMS39" s="119"/>
      <c r="MMT39" s="119"/>
      <c r="MMU39" s="119"/>
      <c r="MMV39" s="119"/>
      <c r="MMW39" s="119"/>
      <c r="MMX39" s="119"/>
      <c r="MMY39" s="119"/>
      <c r="MMZ39" s="119"/>
      <c r="MNA39" s="119"/>
      <c r="MNB39" s="119"/>
      <c r="MNC39" s="119"/>
      <c r="MND39" s="119"/>
      <c r="MNE39" s="119"/>
      <c r="MNF39" s="119"/>
      <c r="MNG39" s="119"/>
      <c r="MNH39" s="119"/>
      <c r="MNI39" s="119"/>
      <c r="MNJ39" s="119"/>
      <c r="MNK39" s="119"/>
      <c r="MNL39" s="119"/>
      <c r="MNM39" s="119"/>
      <c r="MNN39" s="119"/>
      <c r="MNO39" s="119"/>
      <c r="MNP39" s="119"/>
      <c r="MNQ39" s="119"/>
      <c r="MNR39" s="119"/>
      <c r="MNS39" s="119"/>
      <c r="MNT39" s="119"/>
      <c r="MNU39" s="119"/>
      <c r="MNV39" s="119"/>
      <c r="MNW39" s="119"/>
      <c r="MNX39" s="119"/>
      <c r="MNY39" s="119"/>
      <c r="MNZ39" s="119"/>
      <c r="MOA39" s="119"/>
      <c r="MOB39" s="119"/>
      <c r="MOC39" s="119"/>
      <c r="MOD39" s="119"/>
      <c r="MOE39" s="119"/>
      <c r="MOF39" s="119"/>
      <c r="MOG39" s="119"/>
      <c r="MOH39" s="119"/>
      <c r="MOI39" s="119"/>
      <c r="MOJ39" s="119"/>
      <c r="MOK39" s="119"/>
      <c r="MOL39" s="119"/>
      <c r="MOM39" s="119"/>
      <c r="MON39" s="119"/>
      <c r="MOO39" s="119"/>
      <c r="MOP39" s="119"/>
      <c r="MOQ39" s="119"/>
      <c r="MOR39" s="119"/>
      <c r="MOS39" s="119"/>
      <c r="MOT39" s="119"/>
      <c r="MOU39" s="119"/>
      <c r="MOV39" s="119"/>
      <c r="MOW39" s="119"/>
      <c r="MOX39" s="119"/>
      <c r="MOY39" s="119"/>
      <c r="MOZ39" s="119"/>
      <c r="MPA39" s="119"/>
      <c r="MPB39" s="119"/>
      <c r="MPC39" s="119"/>
      <c r="MPD39" s="119"/>
      <c r="MPE39" s="119"/>
      <c r="MPF39" s="119"/>
      <c r="MPG39" s="119"/>
      <c r="MPH39" s="119"/>
      <c r="MPI39" s="119"/>
      <c r="MPJ39" s="119"/>
      <c r="MPK39" s="119"/>
      <c r="MPL39" s="119"/>
      <c r="MPM39" s="119"/>
      <c r="MPN39" s="119"/>
      <c r="MPO39" s="119"/>
      <c r="MPP39" s="119"/>
      <c r="MPQ39" s="119"/>
      <c r="MPR39" s="119"/>
      <c r="MPS39" s="119"/>
      <c r="MPT39" s="119"/>
      <c r="MPU39" s="119"/>
      <c r="MPV39" s="119"/>
      <c r="MPW39" s="119"/>
      <c r="MPX39" s="119"/>
      <c r="MPY39" s="119"/>
      <c r="MPZ39" s="119"/>
      <c r="MQA39" s="119"/>
      <c r="MQB39" s="119"/>
      <c r="MQC39" s="119"/>
      <c r="MQD39" s="119"/>
      <c r="MQE39" s="119"/>
      <c r="MQF39" s="119"/>
      <c r="MQG39" s="119"/>
      <c r="MQH39" s="119"/>
      <c r="MQI39" s="119"/>
      <c r="MQJ39" s="119"/>
      <c r="MQK39" s="119"/>
      <c r="MQL39" s="119"/>
      <c r="MQM39" s="119"/>
      <c r="MQN39" s="119"/>
      <c r="MQO39" s="119"/>
      <c r="MQP39" s="119"/>
      <c r="MQQ39" s="119"/>
      <c r="MQR39" s="119"/>
      <c r="MQS39" s="119"/>
      <c r="MQT39" s="119"/>
      <c r="MQU39" s="119"/>
      <c r="MQV39" s="119"/>
      <c r="MQW39" s="119"/>
      <c r="MQX39" s="119"/>
      <c r="MQY39" s="119"/>
      <c r="MQZ39" s="119"/>
      <c r="MRA39" s="119"/>
      <c r="MRB39" s="119"/>
      <c r="MRC39" s="119"/>
      <c r="MRD39" s="119"/>
      <c r="MRE39" s="119"/>
      <c r="MRF39" s="119"/>
      <c r="MRG39" s="119"/>
      <c r="MRH39" s="119"/>
      <c r="MRI39" s="119"/>
      <c r="MRJ39" s="119"/>
      <c r="MRK39" s="119"/>
      <c r="MRL39" s="119"/>
      <c r="MRM39" s="119"/>
      <c r="MRN39" s="119"/>
      <c r="MRO39" s="119"/>
      <c r="MRP39" s="119"/>
      <c r="MRQ39" s="119"/>
      <c r="MRR39" s="119"/>
      <c r="MRS39" s="119"/>
      <c r="MRT39" s="119"/>
      <c r="MRU39" s="119"/>
      <c r="MRV39" s="119"/>
      <c r="MRW39" s="119"/>
      <c r="MRX39" s="119"/>
      <c r="MRY39" s="119"/>
      <c r="MRZ39" s="119"/>
      <c r="MSA39" s="119"/>
      <c r="MSB39" s="119"/>
      <c r="MSC39" s="119"/>
      <c r="MSD39" s="119"/>
      <c r="MSE39" s="119"/>
      <c r="MSF39" s="119"/>
      <c r="MSG39" s="119"/>
      <c r="MSH39" s="119"/>
      <c r="MSI39" s="119"/>
      <c r="MSJ39" s="119"/>
      <c r="MSK39" s="119"/>
      <c r="MSL39" s="119"/>
      <c r="MSM39" s="119"/>
      <c r="MSN39" s="119"/>
      <c r="MSO39" s="119"/>
      <c r="MSP39" s="119"/>
      <c r="MSQ39" s="119"/>
      <c r="MSR39" s="119"/>
      <c r="MSS39" s="119"/>
      <c r="MST39" s="119"/>
      <c r="MSU39" s="119"/>
      <c r="MSV39" s="119"/>
      <c r="MSW39" s="119"/>
      <c r="MSX39" s="119"/>
      <c r="MSY39" s="119"/>
      <c r="MSZ39" s="119"/>
      <c r="MTA39" s="119"/>
      <c r="MTB39" s="119"/>
      <c r="MTC39" s="119"/>
      <c r="MTD39" s="119"/>
      <c r="MTE39" s="119"/>
      <c r="MTF39" s="119"/>
      <c r="MTG39" s="119"/>
      <c r="MTH39" s="119"/>
      <c r="MTI39" s="119"/>
      <c r="MTJ39" s="119"/>
      <c r="MTK39" s="119"/>
      <c r="MTL39" s="119"/>
      <c r="MTM39" s="119"/>
      <c r="MTN39" s="119"/>
      <c r="MTO39" s="119"/>
      <c r="MTP39" s="119"/>
      <c r="MTQ39" s="119"/>
      <c r="MTR39" s="119"/>
      <c r="MTS39" s="119"/>
      <c r="MTT39" s="119"/>
      <c r="MTU39" s="119"/>
      <c r="MTV39" s="119"/>
      <c r="MTW39" s="119"/>
      <c r="MTX39" s="119"/>
      <c r="MTY39" s="119"/>
      <c r="MTZ39" s="119"/>
      <c r="MUA39" s="119"/>
      <c r="MUB39" s="119"/>
      <c r="MUC39" s="119"/>
      <c r="MUD39" s="119"/>
      <c r="MUE39" s="119"/>
      <c r="MUF39" s="119"/>
      <c r="MUG39" s="119"/>
      <c r="MUH39" s="119"/>
      <c r="MUI39" s="119"/>
      <c r="MUJ39" s="119"/>
      <c r="MUK39" s="119"/>
      <c r="MUL39" s="119"/>
      <c r="MUM39" s="119"/>
      <c r="MUN39" s="119"/>
      <c r="MUO39" s="119"/>
      <c r="MUP39" s="119"/>
      <c r="MUQ39" s="119"/>
      <c r="MUR39" s="119"/>
      <c r="MUS39" s="119"/>
      <c r="MUT39" s="119"/>
      <c r="MUU39" s="119"/>
      <c r="MUV39" s="119"/>
      <c r="MUW39" s="119"/>
      <c r="MUX39" s="119"/>
      <c r="MUY39" s="119"/>
      <c r="MUZ39" s="119"/>
      <c r="MVA39" s="119"/>
      <c r="MVB39" s="119"/>
      <c r="MVC39" s="119"/>
      <c r="MVD39" s="119"/>
      <c r="MVE39" s="119"/>
      <c r="MVF39" s="119"/>
      <c r="MVG39" s="119"/>
      <c r="MVH39" s="119"/>
      <c r="MVI39" s="119"/>
      <c r="MVJ39" s="119"/>
      <c r="MVK39" s="119"/>
      <c r="MVL39" s="119"/>
      <c r="MVM39" s="119"/>
      <c r="MVN39" s="119"/>
      <c r="MVO39" s="119"/>
      <c r="MVP39" s="119"/>
      <c r="MVQ39" s="119"/>
      <c r="MVR39" s="119"/>
      <c r="MVS39" s="119"/>
      <c r="MVT39" s="119"/>
      <c r="MVU39" s="119"/>
      <c r="MVV39" s="119"/>
      <c r="MVW39" s="119"/>
      <c r="MVX39" s="119"/>
      <c r="MVY39" s="119"/>
      <c r="MVZ39" s="119"/>
      <c r="MWA39" s="119"/>
      <c r="MWB39" s="119"/>
      <c r="MWC39" s="119"/>
      <c r="MWD39" s="119"/>
      <c r="MWE39" s="119"/>
      <c r="MWF39" s="119"/>
      <c r="MWG39" s="119"/>
      <c r="MWH39" s="119"/>
      <c r="MWI39" s="119"/>
      <c r="MWJ39" s="119"/>
      <c r="MWK39" s="119"/>
      <c r="MWL39" s="119"/>
      <c r="MWM39" s="119"/>
      <c r="MWN39" s="119"/>
      <c r="MWO39" s="119"/>
      <c r="MWP39" s="119"/>
      <c r="MWQ39" s="119"/>
      <c r="MWR39" s="119"/>
      <c r="MWS39" s="119"/>
      <c r="MWT39" s="119"/>
      <c r="MWU39" s="119"/>
      <c r="MWV39" s="119"/>
      <c r="MWW39" s="119"/>
      <c r="MWX39" s="119"/>
      <c r="MWY39" s="119"/>
      <c r="MWZ39" s="119"/>
      <c r="MXA39" s="119"/>
      <c r="MXB39" s="119"/>
      <c r="MXC39" s="119"/>
      <c r="MXD39" s="119"/>
      <c r="MXE39" s="119"/>
      <c r="MXF39" s="119"/>
      <c r="MXG39" s="119"/>
      <c r="MXH39" s="119"/>
      <c r="MXI39" s="119"/>
      <c r="MXJ39" s="119"/>
      <c r="MXK39" s="119"/>
      <c r="MXL39" s="119"/>
      <c r="MXM39" s="119"/>
      <c r="MXN39" s="119"/>
      <c r="MXO39" s="119"/>
      <c r="MXP39" s="119"/>
      <c r="MXQ39" s="119"/>
      <c r="MXR39" s="119"/>
      <c r="MXS39" s="119"/>
      <c r="MXT39" s="119"/>
      <c r="MXU39" s="119"/>
      <c r="MXV39" s="119"/>
      <c r="MXW39" s="119"/>
      <c r="MXX39" s="119"/>
      <c r="MXY39" s="119"/>
      <c r="MXZ39" s="119"/>
      <c r="MYA39" s="119"/>
      <c r="MYB39" s="119"/>
      <c r="MYC39" s="119"/>
      <c r="MYD39" s="119"/>
      <c r="MYE39" s="119"/>
      <c r="MYF39" s="119"/>
      <c r="MYG39" s="119"/>
      <c r="MYH39" s="119"/>
      <c r="MYI39" s="119"/>
      <c r="MYJ39" s="119"/>
      <c r="MYK39" s="119"/>
      <c r="MYL39" s="119"/>
      <c r="MYM39" s="119"/>
      <c r="MYN39" s="119"/>
      <c r="MYO39" s="119"/>
      <c r="MYP39" s="119"/>
      <c r="MYQ39" s="119"/>
      <c r="MYR39" s="119"/>
      <c r="MYS39" s="119"/>
      <c r="MYT39" s="119"/>
      <c r="MYU39" s="119"/>
      <c r="MYV39" s="119"/>
      <c r="MYW39" s="119"/>
      <c r="MYX39" s="119"/>
      <c r="MYY39" s="119"/>
      <c r="MYZ39" s="119"/>
      <c r="MZA39" s="119"/>
      <c r="MZB39" s="119"/>
      <c r="MZC39" s="119"/>
      <c r="MZD39" s="119"/>
      <c r="MZE39" s="119"/>
      <c r="MZF39" s="119"/>
      <c r="MZG39" s="119"/>
      <c r="MZH39" s="119"/>
      <c r="MZI39" s="119"/>
      <c r="MZJ39" s="119"/>
      <c r="MZK39" s="119"/>
      <c r="MZL39" s="119"/>
      <c r="MZM39" s="119"/>
      <c r="MZN39" s="119"/>
      <c r="MZO39" s="119"/>
      <c r="MZP39" s="119"/>
      <c r="MZQ39" s="119"/>
      <c r="MZR39" s="119"/>
      <c r="MZS39" s="119"/>
      <c r="MZT39" s="119"/>
      <c r="MZU39" s="119"/>
      <c r="MZV39" s="119"/>
      <c r="MZW39" s="119"/>
      <c r="MZX39" s="119"/>
      <c r="MZY39" s="119"/>
      <c r="MZZ39" s="119"/>
      <c r="NAA39" s="119"/>
      <c r="NAB39" s="119"/>
      <c r="NAC39" s="119"/>
      <c r="NAD39" s="119"/>
      <c r="NAE39" s="119"/>
      <c r="NAF39" s="119"/>
      <c r="NAG39" s="119"/>
      <c r="NAH39" s="119"/>
      <c r="NAI39" s="119"/>
      <c r="NAJ39" s="119"/>
      <c r="NAK39" s="119"/>
      <c r="NAL39" s="119"/>
      <c r="NAM39" s="119"/>
      <c r="NAN39" s="119"/>
      <c r="NAO39" s="119"/>
      <c r="NAP39" s="119"/>
      <c r="NAQ39" s="119"/>
      <c r="NAR39" s="119"/>
      <c r="NAS39" s="119"/>
      <c r="NAT39" s="119"/>
      <c r="NAU39" s="119"/>
      <c r="NAV39" s="119"/>
      <c r="NAW39" s="119"/>
      <c r="NAX39" s="119"/>
      <c r="NAY39" s="119"/>
      <c r="NAZ39" s="119"/>
      <c r="NBA39" s="119"/>
      <c r="NBB39" s="119"/>
      <c r="NBC39" s="119"/>
      <c r="NBD39" s="119"/>
      <c r="NBE39" s="119"/>
      <c r="NBF39" s="119"/>
      <c r="NBG39" s="119"/>
      <c r="NBH39" s="119"/>
      <c r="NBI39" s="119"/>
      <c r="NBJ39" s="119"/>
      <c r="NBK39" s="119"/>
      <c r="NBL39" s="119"/>
      <c r="NBM39" s="119"/>
      <c r="NBN39" s="119"/>
      <c r="NBO39" s="119"/>
      <c r="NBP39" s="119"/>
      <c r="NBQ39" s="119"/>
      <c r="NBR39" s="119"/>
      <c r="NBS39" s="119"/>
      <c r="NBT39" s="119"/>
      <c r="NBU39" s="119"/>
      <c r="NBV39" s="119"/>
      <c r="NBW39" s="119"/>
      <c r="NBX39" s="119"/>
      <c r="NBY39" s="119"/>
      <c r="NBZ39" s="119"/>
      <c r="NCA39" s="119"/>
      <c r="NCB39" s="119"/>
      <c r="NCC39" s="119"/>
      <c r="NCD39" s="119"/>
      <c r="NCE39" s="119"/>
      <c r="NCF39" s="119"/>
      <c r="NCG39" s="119"/>
      <c r="NCH39" s="119"/>
      <c r="NCI39" s="119"/>
      <c r="NCJ39" s="119"/>
      <c r="NCK39" s="119"/>
      <c r="NCL39" s="119"/>
      <c r="NCM39" s="119"/>
      <c r="NCN39" s="119"/>
      <c r="NCO39" s="119"/>
      <c r="NCP39" s="119"/>
      <c r="NCQ39" s="119"/>
      <c r="NCR39" s="119"/>
      <c r="NCS39" s="119"/>
      <c r="NCT39" s="119"/>
      <c r="NCU39" s="119"/>
      <c r="NCV39" s="119"/>
      <c r="NCW39" s="119"/>
      <c r="NCX39" s="119"/>
      <c r="NCY39" s="119"/>
      <c r="NCZ39" s="119"/>
      <c r="NDA39" s="119"/>
      <c r="NDB39" s="119"/>
      <c r="NDC39" s="119"/>
      <c r="NDD39" s="119"/>
      <c r="NDE39" s="119"/>
      <c r="NDF39" s="119"/>
      <c r="NDG39" s="119"/>
      <c r="NDH39" s="119"/>
      <c r="NDI39" s="119"/>
      <c r="NDJ39" s="119"/>
      <c r="NDK39" s="119"/>
      <c r="NDL39" s="119"/>
      <c r="NDM39" s="119"/>
      <c r="NDN39" s="119"/>
      <c r="NDO39" s="119"/>
      <c r="NDP39" s="119"/>
      <c r="NDQ39" s="119"/>
      <c r="NDR39" s="119"/>
      <c r="NDS39" s="119"/>
      <c r="NDT39" s="119"/>
      <c r="NDU39" s="119"/>
      <c r="NDV39" s="119"/>
      <c r="NDW39" s="119"/>
      <c r="NDX39" s="119"/>
      <c r="NDY39" s="119"/>
      <c r="NDZ39" s="119"/>
      <c r="NEA39" s="119"/>
      <c r="NEB39" s="119"/>
      <c r="NEC39" s="119"/>
      <c r="NED39" s="119"/>
      <c r="NEE39" s="119"/>
      <c r="NEF39" s="119"/>
      <c r="NEG39" s="119"/>
      <c r="NEH39" s="119"/>
      <c r="NEI39" s="119"/>
      <c r="NEJ39" s="119"/>
      <c r="NEK39" s="119"/>
      <c r="NEL39" s="119"/>
      <c r="NEM39" s="119"/>
      <c r="NEN39" s="119"/>
      <c r="NEO39" s="119"/>
      <c r="NEP39" s="119"/>
      <c r="NEQ39" s="119"/>
      <c r="NER39" s="119"/>
      <c r="NES39" s="119"/>
      <c r="NET39" s="119"/>
      <c r="NEU39" s="119"/>
      <c r="NEV39" s="119"/>
      <c r="NEW39" s="119"/>
      <c r="NEX39" s="119"/>
      <c r="NEY39" s="119"/>
      <c r="NEZ39" s="119"/>
      <c r="NFA39" s="119"/>
      <c r="NFB39" s="119"/>
      <c r="NFC39" s="119"/>
      <c r="NFD39" s="119"/>
      <c r="NFE39" s="119"/>
      <c r="NFF39" s="119"/>
      <c r="NFG39" s="119"/>
      <c r="NFH39" s="119"/>
      <c r="NFI39" s="119"/>
      <c r="NFJ39" s="119"/>
      <c r="NFK39" s="119"/>
      <c r="NFL39" s="119"/>
      <c r="NFM39" s="119"/>
      <c r="NFN39" s="119"/>
      <c r="NFO39" s="119"/>
      <c r="NFP39" s="119"/>
      <c r="NFQ39" s="119"/>
      <c r="NFR39" s="119"/>
      <c r="NFS39" s="119"/>
      <c r="NFT39" s="119"/>
      <c r="NFU39" s="119"/>
      <c r="NFV39" s="119"/>
      <c r="NFW39" s="119"/>
      <c r="NFX39" s="119"/>
      <c r="NFY39" s="119"/>
      <c r="NFZ39" s="119"/>
      <c r="NGA39" s="119"/>
      <c r="NGB39" s="119"/>
      <c r="NGC39" s="119"/>
      <c r="NGD39" s="119"/>
      <c r="NGE39" s="119"/>
      <c r="NGF39" s="119"/>
      <c r="NGG39" s="119"/>
      <c r="NGH39" s="119"/>
      <c r="NGI39" s="119"/>
      <c r="NGJ39" s="119"/>
      <c r="NGK39" s="119"/>
      <c r="NGL39" s="119"/>
      <c r="NGM39" s="119"/>
      <c r="NGN39" s="119"/>
      <c r="NGO39" s="119"/>
      <c r="NGP39" s="119"/>
      <c r="NGQ39" s="119"/>
      <c r="NGR39" s="119"/>
      <c r="NGS39" s="119"/>
      <c r="NGT39" s="119"/>
      <c r="NGU39" s="119"/>
      <c r="NGV39" s="119"/>
      <c r="NGW39" s="119"/>
      <c r="NGX39" s="119"/>
      <c r="NGY39" s="119"/>
      <c r="NGZ39" s="119"/>
      <c r="NHA39" s="119"/>
      <c r="NHB39" s="119"/>
      <c r="NHC39" s="119"/>
      <c r="NHD39" s="119"/>
      <c r="NHE39" s="119"/>
      <c r="NHF39" s="119"/>
      <c r="NHG39" s="119"/>
      <c r="NHH39" s="119"/>
      <c r="NHI39" s="119"/>
      <c r="NHJ39" s="119"/>
      <c r="NHK39" s="119"/>
      <c r="NHL39" s="119"/>
      <c r="NHM39" s="119"/>
      <c r="NHN39" s="119"/>
      <c r="NHO39" s="119"/>
      <c r="NHP39" s="119"/>
      <c r="NHQ39" s="119"/>
      <c r="NHR39" s="119"/>
      <c r="NHS39" s="119"/>
      <c r="NHT39" s="119"/>
      <c r="NHU39" s="119"/>
      <c r="NHV39" s="119"/>
      <c r="NHW39" s="119"/>
      <c r="NHX39" s="119"/>
      <c r="NHY39" s="119"/>
      <c r="NHZ39" s="119"/>
      <c r="NIA39" s="119"/>
      <c r="NIB39" s="119"/>
      <c r="NIC39" s="119"/>
      <c r="NID39" s="119"/>
      <c r="NIE39" s="119"/>
      <c r="NIF39" s="119"/>
      <c r="NIG39" s="119"/>
      <c r="NIH39" s="119"/>
      <c r="NII39" s="119"/>
      <c r="NIJ39" s="119"/>
      <c r="NIK39" s="119"/>
      <c r="NIL39" s="119"/>
      <c r="NIM39" s="119"/>
      <c r="NIN39" s="119"/>
      <c r="NIO39" s="119"/>
      <c r="NIP39" s="119"/>
      <c r="NIQ39" s="119"/>
      <c r="NIR39" s="119"/>
      <c r="NIS39" s="119"/>
      <c r="NIT39" s="119"/>
      <c r="NIU39" s="119"/>
      <c r="NIV39" s="119"/>
      <c r="NIW39" s="119"/>
      <c r="NIX39" s="119"/>
      <c r="NIY39" s="119"/>
      <c r="NIZ39" s="119"/>
      <c r="NJA39" s="119"/>
      <c r="NJB39" s="119"/>
      <c r="NJC39" s="119"/>
      <c r="NJD39" s="119"/>
      <c r="NJE39" s="119"/>
      <c r="NJF39" s="119"/>
      <c r="NJG39" s="119"/>
      <c r="NJH39" s="119"/>
      <c r="NJI39" s="119"/>
      <c r="NJJ39" s="119"/>
      <c r="NJK39" s="119"/>
      <c r="NJL39" s="119"/>
      <c r="NJM39" s="119"/>
      <c r="NJN39" s="119"/>
      <c r="NJO39" s="119"/>
      <c r="NJP39" s="119"/>
      <c r="NJQ39" s="119"/>
      <c r="NJR39" s="119"/>
      <c r="NJS39" s="119"/>
      <c r="NJT39" s="119"/>
      <c r="NJU39" s="119"/>
      <c r="NJV39" s="119"/>
      <c r="NJW39" s="119"/>
      <c r="NJX39" s="119"/>
      <c r="NJY39" s="119"/>
      <c r="NJZ39" s="119"/>
      <c r="NKA39" s="119"/>
      <c r="NKB39" s="119"/>
      <c r="NKC39" s="119"/>
      <c r="NKD39" s="119"/>
      <c r="NKE39" s="119"/>
      <c r="NKF39" s="119"/>
      <c r="NKG39" s="119"/>
      <c r="NKH39" s="119"/>
      <c r="NKI39" s="119"/>
      <c r="NKJ39" s="119"/>
      <c r="NKK39" s="119"/>
      <c r="NKL39" s="119"/>
      <c r="NKM39" s="119"/>
      <c r="NKN39" s="119"/>
      <c r="NKO39" s="119"/>
      <c r="NKP39" s="119"/>
      <c r="NKQ39" s="119"/>
      <c r="NKR39" s="119"/>
      <c r="NKS39" s="119"/>
      <c r="NKT39" s="119"/>
      <c r="NKU39" s="119"/>
      <c r="NKV39" s="119"/>
      <c r="NKW39" s="119"/>
      <c r="NKX39" s="119"/>
      <c r="NKY39" s="119"/>
      <c r="NKZ39" s="119"/>
      <c r="NLA39" s="119"/>
      <c r="NLB39" s="119"/>
      <c r="NLC39" s="119"/>
      <c r="NLD39" s="119"/>
      <c r="NLE39" s="119"/>
      <c r="NLF39" s="119"/>
      <c r="NLG39" s="119"/>
      <c r="NLH39" s="119"/>
      <c r="NLI39" s="119"/>
      <c r="NLJ39" s="119"/>
      <c r="NLK39" s="119"/>
      <c r="NLL39" s="119"/>
      <c r="NLM39" s="119"/>
      <c r="NLN39" s="119"/>
      <c r="NLO39" s="119"/>
      <c r="NLP39" s="119"/>
      <c r="NLQ39" s="119"/>
      <c r="NLR39" s="119"/>
      <c r="NLS39" s="119"/>
      <c r="NLT39" s="119"/>
      <c r="NLU39" s="119"/>
      <c r="NLV39" s="119"/>
      <c r="NLW39" s="119"/>
      <c r="NLX39" s="119"/>
      <c r="NLY39" s="119"/>
      <c r="NLZ39" s="119"/>
      <c r="NMA39" s="119"/>
      <c r="NMB39" s="119"/>
      <c r="NMC39" s="119"/>
      <c r="NMD39" s="119"/>
      <c r="NME39" s="119"/>
      <c r="NMF39" s="119"/>
      <c r="NMG39" s="119"/>
      <c r="NMH39" s="119"/>
      <c r="NMI39" s="119"/>
      <c r="NMJ39" s="119"/>
      <c r="NMK39" s="119"/>
      <c r="NML39" s="119"/>
      <c r="NMM39" s="119"/>
      <c r="NMN39" s="119"/>
      <c r="NMO39" s="119"/>
      <c r="NMP39" s="119"/>
      <c r="NMQ39" s="119"/>
      <c r="NMR39" s="119"/>
      <c r="NMS39" s="119"/>
      <c r="NMT39" s="119"/>
      <c r="NMU39" s="119"/>
      <c r="NMV39" s="119"/>
      <c r="NMW39" s="119"/>
      <c r="NMX39" s="119"/>
      <c r="NMY39" s="119"/>
      <c r="NMZ39" s="119"/>
      <c r="NNA39" s="119"/>
      <c r="NNB39" s="119"/>
      <c r="NNC39" s="119"/>
      <c r="NND39" s="119"/>
      <c r="NNE39" s="119"/>
      <c r="NNF39" s="119"/>
      <c r="NNG39" s="119"/>
      <c r="NNH39" s="119"/>
      <c r="NNI39" s="119"/>
      <c r="NNJ39" s="119"/>
      <c r="NNK39" s="119"/>
      <c r="NNL39" s="119"/>
      <c r="NNM39" s="119"/>
      <c r="NNN39" s="119"/>
      <c r="NNO39" s="119"/>
      <c r="NNP39" s="119"/>
      <c r="NNQ39" s="119"/>
      <c r="NNR39" s="119"/>
      <c r="NNS39" s="119"/>
      <c r="NNT39" s="119"/>
      <c r="NNU39" s="119"/>
      <c r="NNV39" s="119"/>
      <c r="NNW39" s="119"/>
      <c r="NNX39" s="119"/>
      <c r="NNY39" s="119"/>
      <c r="NNZ39" s="119"/>
      <c r="NOA39" s="119"/>
      <c r="NOB39" s="119"/>
      <c r="NOC39" s="119"/>
      <c r="NOD39" s="119"/>
      <c r="NOE39" s="119"/>
      <c r="NOF39" s="119"/>
      <c r="NOG39" s="119"/>
      <c r="NOH39" s="119"/>
      <c r="NOI39" s="119"/>
      <c r="NOJ39" s="119"/>
      <c r="NOK39" s="119"/>
      <c r="NOL39" s="119"/>
      <c r="NOM39" s="119"/>
      <c r="NON39" s="119"/>
      <c r="NOO39" s="119"/>
      <c r="NOP39" s="119"/>
      <c r="NOQ39" s="119"/>
      <c r="NOR39" s="119"/>
      <c r="NOS39" s="119"/>
      <c r="NOT39" s="119"/>
      <c r="NOU39" s="119"/>
      <c r="NOV39" s="119"/>
      <c r="NOW39" s="119"/>
      <c r="NOX39" s="119"/>
      <c r="NOY39" s="119"/>
      <c r="NOZ39" s="119"/>
      <c r="NPA39" s="119"/>
      <c r="NPB39" s="119"/>
      <c r="NPC39" s="119"/>
      <c r="NPD39" s="119"/>
      <c r="NPE39" s="119"/>
      <c r="NPF39" s="119"/>
      <c r="NPG39" s="119"/>
      <c r="NPH39" s="119"/>
      <c r="NPI39" s="119"/>
      <c r="NPJ39" s="119"/>
      <c r="NPK39" s="119"/>
      <c r="NPL39" s="119"/>
      <c r="NPM39" s="119"/>
      <c r="NPN39" s="119"/>
      <c r="NPO39" s="119"/>
      <c r="NPP39" s="119"/>
      <c r="NPQ39" s="119"/>
      <c r="NPR39" s="119"/>
      <c r="NPS39" s="119"/>
      <c r="NPT39" s="119"/>
      <c r="NPU39" s="119"/>
      <c r="NPV39" s="119"/>
      <c r="NPW39" s="119"/>
      <c r="NPX39" s="119"/>
      <c r="NPY39" s="119"/>
      <c r="NPZ39" s="119"/>
      <c r="NQA39" s="119"/>
      <c r="NQB39" s="119"/>
      <c r="NQC39" s="119"/>
      <c r="NQD39" s="119"/>
      <c r="NQE39" s="119"/>
      <c r="NQF39" s="119"/>
      <c r="NQG39" s="119"/>
      <c r="NQH39" s="119"/>
      <c r="NQI39" s="119"/>
      <c r="NQJ39" s="119"/>
      <c r="NQK39" s="119"/>
      <c r="NQL39" s="119"/>
      <c r="NQM39" s="119"/>
      <c r="NQN39" s="119"/>
      <c r="NQO39" s="119"/>
      <c r="NQP39" s="119"/>
      <c r="NQQ39" s="119"/>
      <c r="NQR39" s="119"/>
      <c r="NQS39" s="119"/>
      <c r="NQT39" s="119"/>
      <c r="NQU39" s="119"/>
      <c r="NQV39" s="119"/>
      <c r="NQW39" s="119"/>
      <c r="NQX39" s="119"/>
      <c r="NQY39" s="119"/>
      <c r="NQZ39" s="119"/>
      <c r="NRA39" s="119"/>
      <c r="NRB39" s="119"/>
      <c r="NRC39" s="119"/>
      <c r="NRD39" s="119"/>
      <c r="NRE39" s="119"/>
      <c r="NRF39" s="119"/>
      <c r="NRG39" s="119"/>
      <c r="NRH39" s="119"/>
      <c r="NRI39" s="119"/>
      <c r="NRJ39" s="119"/>
      <c r="NRK39" s="119"/>
      <c r="NRL39" s="119"/>
      <c r="NRM39" s="119"/>
      <c r="NRN39" s="119"/>
      <c r="NRO39" s="119"/>
      <c r="NRP39" s="119"/>
      <c r="NRQ39" s="119"/>
      <c r="NRR39" s="119"/>
      <c r="NRS39" s="119"/>
      <c r="NRT39" s="119"/>
      <c r="NRU39" s="119"/>
      <c r="NRV39" s="119"/>
      <c r="NRW39" s="119"/>
      <c r="NRX39" s="119"/>
      <c r="NRY39" s="119"/>
      <c r="NRZ39" s="119"/>
      <c r="NSA39" s="119"/>
      <c r="NSB39" s="119"/>
      <c r="NSC39" s="119"/>
      <c r="NSD39" s="119"/>
      <c r="NSE39" s="119"/>
      <c r="NSF39" s="119"/>
      <c r="NSG39" s="119"/>
      <c r="NSH39" s="119"/>
      <c r="NSI39" s="119"/>
      <c r="NSJ39" s="119"/>
      <c r="NSK39" s="119"/>
      <c r="NSL39" s="119"/>
      <c r="NSM39" s="119"/>
      <c r="NSN39" s="119"/>
      <c r="NSO39" s="119"/>
      <c r="NSP39" s="119"/>
      <c r="NSQ39" s="119"/>
      <c r="NSR39" s="119"/>
      <c r="NSS39" s="119"/>
      <c r="NST39" s="119"/>
      <c r="NSU39" s="119"/>
      <c r="NSV39" s="119"/>
      <c r="NSW39" s="119"/>
      <c r="NSX39" s="119"/>
      <c r="NSY39" s="119"/>
      <c r="NSZ39" s="119"/>
      <c r="NTA39" s="119"/>
      <c r="NTB39" s="119"/>
      <c r="NTC39" s="119"/>
      <c r="NTD39" s="119"/>
      <c r="NTE39" s="119"/>
      <c r="NTF39" s="119"/>
      <c r="NTG39" s="119"/>
      <c r="NTH39" s="119"/>
      <c r="NTI39" s="119"/>
      <c r="NTJ39" s="119"/>
      <c r="NTK39" s="119"/>
      <c r="NTL39" s="119"/>
      <c r="NTM39" s="119"/>
      <c r="NTN39" s="119"/>
      <c r="NTO39" s="119"/>
      <c r="NTP39" s="119"/>
      <c r="NTQ39" s="119"/>
      <c r="NTR39" s="119"/>
      <c r="NTS39" s="119"/>
      <c r="NTT39" s="119"/>
      <c r="NTU39" s="119"/>
      <c r="NTV39" s="119"/>
      <c r="NTW39" s="119"/>
      <c r="NTX39" s="119"/>
      <c r="NTY39" s="119"/>
      <c r="NTZ39" s="119"/>
      <c r="NUA39" s="119"/>
      <c r="NUB39" s="119"/>
      <c r="NUC39" s="119"/>
      <c r="NUD39" s="119"/>
      <c r="NUE39" s="119"/>
      <c r="NUF39" s="119"/>
      <c r="NUG39" s="119"/>
      <c r="NUH39" s="119"/>
      <c r="NUI39" s="119"/>
      <c r="NUJ39" s="119"/>
      <c r="NUK39" s="119"/>
      <c r="NUL39" s="119"/>
      <c r="NUM39" s="119"/>
      <c r="NUN39" s="119"/>
      <c r="NUO39" s="119"/>
      <c r="NUP39" s="119"/>
      <c r="NUQ39" s="119"/>
      <c r="NUR39" s="119"/>
      <c r="NUS39" s="119"/>
      <c r="NUT39" s="119"/>
      <c r="NUU39" s="119"/>
      <c r="NUV39" s="119"/>
      <c r="NUW39" s="119"/>
      <c r="NUX39" s="119"/>
      <c r="NUY39" s="119"/>
      <c r="NUZ39" s="119"/>
      <c r="NVA39" s="119"/>
      <c r="NVB39" s="119"/>
      <c r="NVC39" s="119"/>
      <c r="NVD39" s="119"/>
      <c r="NVE39" s="119"/>
      <c r="NVF39" s="119"/>
      <c r="NVG39" s="119"/>
      <c r="NVH39" s="119"/>
      <c r="NVI39" s="119"/>
      <c r="NVJ39" s="119"/>
      <c r="NVK39" s="119"/>
      <c r="NVL39" s="119"/>
      <c r="NVM39" s="119"/>
      <c r="NVN39" s="119"/>
      <c r="NVO39" s="119"/>
      <c r="NVP39" s="119"/>
      <c r="NVQ39" s="119"/>
      <c r="NVR39" s="119"/>
      <c r="NVS39" s="119"/>
      <c r="NVT39" s="119"/>
      <c r="NVU39" s="119"/>
      <c r="NVV39" s="119"/>
      <c r="NVW39" s="119"/>
      <c r="NVX39" s="119"/>
      <c r="NVY39" s="119"/>
      <c r="NVZ39" s="119"/>
      <c r="NWA39" s="119"/>
      <c r="NWB39" s="119"/>
      <c r="NWC39" s="119"/>
      <c r="NWD39" s="119"/>
      <c r="NWE39" s="119"/>
      <c r="NWF39" s="119"/>
      <c r="NWG39" s="119"/>
      <c r="NWH39" s="119"/>
      <c r="NWI39" s="119"/>
      <c r="NWJ39" s="119"/>
      <c r="NWK39" s="119"/>
      <c r="NWL39" s="119"/>
      <c r="NWM39" s="119"/>
      <c r="NWN39" s="119"/>
      <c r="NWO39" s="119"/>
      <c r="NWP39" s="119"/>
      <c r="NWQ39" s="119"/>
      <c r="NWR39" s="119"/>
      <c r="NWS39" s="119"/>
      <c r="NWT39" s="119"/>
      <c r="NWU39" s="119"/>
      <c r="NWV39" s="119"/>
      <c r="NWW39" s="119"/>
      <c r="NWX39" s="119"/>
      <c r="NWY39" s="119"/>
      <c r="NWZ39" s="119"/>
      <c r="NXA39" s="119"/>
      <c r="NXB39" s="119"/>
      <c r="NXC39" s="119"/>
      <c r="NXD39" s="119"/>
      <c r="NXE39" s="119"/>
      <c r="NXF39" s="119"/>
      <c r="NXG39" s="119"/>
      <c r="NXH39" s="119"/>
      <c r="NXI39" s="119"/>
      <c r="NXJ39" s="119"/>
      <c r="NXK39" s="119"/>
      <c r="NXL39" s="119"/>
      <c r="NXM39" s="119"/>
      <c r="NXN39" s="119"/>
      <c r="NXO39" s="119"/>
      <c r="NXP39" s="119"/>
      <c r="NXQ39" s="119"/>
      <c r="NXR39" s="119"/>
      <c r="NXS39" s="119"/>
      <c r="NXT39" s="119"/>
      <c r="NXU39" s="119"/>
      <c r="NXV39" s="119"/>
      <c r="NXW39" s="119"/>
      <c r="NXX39" s="119"/>
      <c r="NXY39" s="119"/>
      <c r="NXZ39" s="119"/>
      <c r="NYA39" s="119"/>
      <c r="NYB39" s="119"/>
      <c r="NYC39" s="119"/>
      <c r="NYD39" s="119"/>
      <c r="NYE39" s="119"/>
      <c r="NYF39" s="119"/>
      <c r="NYG39" s="119"/>
      <c r="NYH39" s="119"/>
      <c r="NYI39" s="119"/>
      <c r="NYJ39" s="119"/>
      <c r="NYK39" s="119"/>
      <c r="NYL39" s="119"/>
      <c r="NYM39" s="119"/>
      <c r="NYN39" s="119"/>
      <c r="NYO39" s="119"/>
      <c r="NYP39" s="119"/>
      <c r="NYQ39" s="119"/>
      <c r="NYR39" s="119"/>
      <c r="NYS39" s="119"/>
      <c r="NYT39" s="119"/>
      <c r="NYU39" s="119"/>
      <c r="NYV39" s="119"/>
      <c r="NYW39" s="119"/>
      <c r="NYX39" s="119"/>
      <c r="NYY39" s="119"/>
      <c r="NYZ39" s="119"/>
      <c r="NZA39" s="119"/>
      <c r="NZB39" s="119"/>
      <c r="NZC39" s="119"/>
      <c r="NZD39" s="119"/>
      <c r="NZE39" s="119"/>
      <c r="NZF39" s="119"/>
      <c r="NZG39" s="119"/>
      <c r="NZH39" s="119"/>
      <c r="NZI39" s="119"/>
      <c r="NZJ39" s="119"/>
      <c r="NZK39" s="119"/>
      <c r="NZL39" s="119"/>
      <c r="NZM39" s="119"/>
      <c r="NZN39" s="119"/>
      <c r="NZO39" s="119"/>
      <c r="NZP39" s="119"/>
      <c r="NZQ39" s="119"/>
      <c r="NZR39" s="119"/>
      <c r="NZS39" s="119"/>
      <c r="NZT39" s="119"/>
      <c r="NZU39" s="119"/>
      <c r="NZV39" s="119"/>
      <c r="NZW39" s="119"/>
      <c r="NZX39" s="119"/>
      <c r="NZY39" s="119"/>
      <c r="NZZ39" s="119"/>
      <c r="OAA39" s="119"/>
      <c r="OAB39" s="119"/>
      <c r="OAC39" s="119"/>
      <c r="OAD39" s="119"/>
      <c r="OAE39" s="119"/>
      <c r="OAF39" s="119"/>
      <c r="OAG39" s="119"/>
      <c r="OAH39" s="119"/>
      <c r="OAI39" s="119"/>
      <c r="OAJ39" s="119"/>
      <c r="OAK39" s="119"/>
      <c r="OAL39" s="119"/>
      <c r="OAM39" s="119"/>
      <c r="OAN39" s="119"/>
      <c r="OAO39" s="119"/>
      <c r="OAP39" s="119"/>
      <c r="OAQ39" s="119"/>
      <c r="OAR39" s="119"/>
      <c r="OAS39" s="119"/>
      <c r="OAT39" s="119"/>
      <c r="OAU39" s="119"/>
      <c r="OAV39" s="119"/>
      <c r="OAW39" s="119"/>
      <c r="OAX39" s="119"/>
      <c r="OAY39" s="119"/>
      <c r="OAZ39" s="119"/>
      <c r="OBA39" s="119"/>
      <c r="OBB39" s="119"/>
      <c r="OBC39" s="119"/>
      <c r="OBD39" s="119"/>
      <c r="OBE39" s="119"/>
      <c r="OBF39" s="119"/>
      <c r="OBG39" s="119"/>
      <c r="OBH39" s="119"/>
      <c r="OBI39" s="119"/>
      <c r="OBJ39" s="119"/>
      <c r="OBK39" s="119"/>
      <c r="OBL39" s="119"/>
      <c r="OBM39" s="119"/>
      <c r="OBN39" s="119"/>
      <c r="OBO39" s="119"/>
      <c r="OBP39" s="119"/>
      <c r="OBQ39" s="119"/>
      <c r="OBR39" s="119"/>
      <c r="OBS39" s="119"/>
      <c r="OBT39" s="119"/>
      <c r="OBU39" s="119"/>
      <c r="OBV39" s="119"/>
      <c r="OBW39" s="119"/>
      <c r="OBX39" s="119"/>
      <c r="OBY39" s="119"/>
      <c r="OBZ39" s="119"/>
      <c r="OCA39" s="119"/>
      <c r="OCB39" s="119"/>
      <c r="OCC39" s="119"/>
      <c r="OCD39" s="119"/>
      <c r="OCE39" s="119"/>
      <c r="OCF39" s="119"/>
      <c r="OCG39" s="119"/>
      <c r="OCH39" s="119"/>
      <c r="OCI39" s="119"/>
      <c r="OCJ39" s="119"/>
      <c r="OCK39" s="119"/>
      <c r="OCL39" s="119"/>
      <c r="OCM39" s="119"/>
      <c r="OCN39" s="119"/>
      <c r="OCO39" s="119"/>
      <c r="OCP39" s="119"/>
      <c r="OCQ39" s="119"/>
      <c r="OCR39" s="119"/>
      <c r="OCS39" s="119"/>
      <c r="OCT39" s="119"/>
      <c r="OCU39" s="119"/>
      <c r="OCV39" s="119"/>
      <c r="OCW39" s="119"/>
      <c r="OCX39" s="119"/>
      <c r="OCY39" s="119"/>
      <c r="OCZ39" s="119"/>
      <c r="ODA39" s="119"/>
      <c r="ODB39" s="119"/>
      <c r="ODC39" s="119"/>
      <c r="ODD39" s="119"/>
      <c r="ODE39" s="119"/>
      <c r="ODF39" s="119"/>
      <c r="ODG39" s="119"/>
      <c r="ODH39" s="119"/>
      <c r="ODI39" s="119"/>
      <c r="ODJ39" s="119"/>
      <c r="ODK39" s="119"/>
      <c r="ODL39" s="119"/>
      <c r="ODM39" s="119"/>
      <c r="ODN39" s="119"/>
      <c r="ODO39" s="119"/>
      <c r="ODP39" s="119"/>
      <c r="ODQ39" s="119"/>
      <c r="ODR39" s="119"/>
      <c r="ODS39" s="119"/>
      <c r="ODT39" s="119"/>
      <c r="ODU39" s="119"/>
      <c r="ODV39" s="119"/>
      <c r="ODW39" s="119"/>
      <c r="ODX39" s="119"/>
      <c r="ODY39" s="119"/>
      <c r="ODZ39" s="119"/>
      <c r="OEA39" s="119"/>
      <c r="OEB39" s="119"/>
      <c r="OEC39" s="119"/>
      <c r="OED39" s="119"/>
      <c r="OEE39" s="119"/>
      <c r="OEF39" s="119"/>
      <c r="OEG39" s="119"/>
      <c r="OEH39" s="119"/>
      <c r="OEI39" s="119"/>
      <c r="OEJ39" s="119"/>
      <c r="OEK39" s="119"/>
      <c r="OEL39" s="119"/>
      <c r="OEM39" s="119"/>
      <c r="OEN39" s="119"/>
      <c r="OEO39" s="119"/>
      <c r="OEP39" s="119"/>
      <c r="OEQ39" s="119"/>
      <c r="OER39" s="119"/>
      <c r="OES39" s="119"/>
      <c r="OET39" s="119"/>
      <c r="OEU39" s="119"/>
      <c r="OEV39" s="119"/>
      <c r="OEW39" s="119"/>
      <c r="OEX39" s="119"/>
      <c r="OEY39" s="119"/>
      <c r="OEZ39" s="119"/>
      <c r="OFA39" s="119"/>
      <c r="OFB39" s="119"/>
      <c r="OFC39" s="119"/>
      <c r="OFD39" s="119"/>
      <c r="OFE39" s="119"/>
      <c r="OFF39" s="119"/>
      <c r="OFG39" s="119"/>
      <c r="OFH39" s="119"/>
      <c r="OFI39" s="119"/>
      <c r="OFJ39" s="119"/>
      <c r="OFK39" s="119"/>
      <c r="OFL39" s="119"/>
      <c r="OFM39" s="119"/>
      <c r="OFN39" s="119"/>
      <c r="OFO39" s="119"/>
      <c r="OFP39" s="119"/>
      <c r="OFQ39" s="119"/>
      <c r="OFR39" s="119"/>
      <c r="OFS39" s="119"/>
      <c r="OFT39" s="119"/>
      <c r="OFU39" s="119"/>
      <c r="OFV39" s="119"/>
      <c r="OFW39" s="119"/>
      <c r="OFX39" s="119"/>
      <c r="OFY39" s="119"/>
      <c r="OFZ39" s="119"/>
      <c r="OGA39" s="119"/>
      <c r="OGB39" s="119"/>
      <c r="OGC39" s="119"/>
      <c r="OGD39" s="119"/>
      <c r="OGE39" s="119"/>
      <c r="OGF39" s="119"/>
      <c r="OGG39" s="119"/>
      <c r="OGH39" s="119"/>
      <c r="OGI39" s="119"/>
      <c r="OGJ39" s="119"/>
      <c r="OGK39" s="119"/>
      <c r="OGL39" s="119"/>
      <c r="OGM39" s="119"/>
      <c r="OGN39" s="119"/>
      <c r="OGO39" s="119"/>
      <c r="OGP39" s="119"/>
      <c r="OGQ39" s="119"/>
      <c r="OGR39" s="119"/>
      <c r="OGS39" s="119"/>
      <c r="OGT39" s="119"/>
      <c r="OGU39" s="119"/>
      <c r="OGV39" s="119"/>
      <c r="OGW39" s="119"/>
      <c r="OGX39" s="119"/>
      <c r="OGY39" s="119"/>
      <c r="OGZ39" s="119"/>
      <c r="OHA39" s="119"/>
      <c r="OHB39" s="119"/>
      <c r="OHC39" s="119"/>
      <c r="OHD39" s="119"/>
      <c r="OHE39" s="119"/>
      <c r="OHF39" s="119"/>
      <c r="OHG39" s="119"/>
      <c r="OHH39" s="119"/>
      <c r="OHI39" s="119"/>
      <c r="OHJ39" s="119"/>
      <c r="OHK39" s="119"/>
      <c r="OHL39" s="119"/>
      <c r="OHM39" s="119"/>
      <c r="OHN39" s="119"/>
      <c r="OHO39" s="119"/>
      <c r="OHP39" s="119"/>
      <c r="OHQ39" s="119"/>
      <c r="OHR39" s="119"/>
      <c r="OHS39" s="119"/>
      <c r="OHT39" s="119"/>
      <c r="OHU39" s="119"/>
      <c r="OHV39" s="119"/>
      <c r="OHW39" s="119"/>
      <c r="OHX39" s="119"/>
      <c r="OHY39" s="119"/>
      <c r="OHZ39" s="119"/>
      <c r="OIA39" s="119"/>
      <c r="OIB39" s="119"/>
      <c r="OIC39" s="119"/>
      <c r="OID39" s="119"/>
      <c r="OIE39" s="119"/>
      <c r="OIF39" s="119"/>
      <c r="OIG39" s="119"/>
      <c r="OIH39" s="119"/>
      <c r="OII39" s="119"/>
      <c r="OIJ39" s="119"/>
      <c r="OIK39" s="119"/>
      <c r="OIL39" s="119"/>
      <c r="OIM39" s="119"/>
      <c r="OIN39" s="119"/>
      <c r="OIO39" s="119"/>
      <c r="OIP39" s="119"/>
      <c r="OIQ39" s="119"/>
      <c r="OIR39" s="119"/>
      <c r="OIS39" s="119"/>
      <c r="OIT39" s="119"/>
      <c r="OIU39" s="119"/>
      <c r="OIV39" s="119"/>
      <c r="OIW39" s="119"/>
      <c r="OIX39" s="119"/>
      <c r="OIY39" s="119"/>
      <c r="OIZ39" s="119"/>
      <c r="OJA39" s="119"/>
      <c r="OJB39" s="119"/>
      <c r="OJC39" s="119"/>
      <c r="OJD39" s="119"/>
      <c r="OJE39" s="119"/>
      <c r="OJF39" s="119"/>
      <c r="OJG39" s="119"/>
      <c r="OJH39" s="119"/>
      <c r="OJI39" s="119"/>
      <c r="OJJ39" s="119"/>
      <c r="OJK39" s="119"/>
      <c r="OJL39" s="119"/>
      <c r="OJM39" s="119"/>
      <c r="OJN39" s="119"/>
      <c r="OJO39" s="119"/>
      <c r="OJP39" s="119"/>
      <c r="OJQ39" s="119"/>
      <c r="OJR39" s="119"/>
      <c r="OJS39" s="119"/>
      <c r="OJT39" s="119"/>
      <c r="OJU39" s="119"/>
      <c r="OJV39" s="119"/>
      <c r="OJW39" s="119"/>
      <c r="OJX39" s="119"/>
      <c r="OJY39" s="119"/>
      <c r="OJZ39" s="119"/>
      <c r="OKA39" s="119"/>
      <c r="OKB39" s="119"/>
      <c r="OKC39" s="119"/>
      <c r="OKD39" s="119"/>
      <c r="OKE39" s="119"/>
      <c r="OKF39" s="119"/>
      <c r="OKG39" s="119"/>
      <c r="OKH39" s="119"/>
      <c r="OKI39" s="119"/>
      <c r="OKJ39" s="119"/>
      <c r="OKK39" s="119"/>
      <c r="OKL39" s="119"/>
      <c r="OKM39" s="119"/>
      <c r="OKN39" s="119"/>
      <c r="OKO39" s="119"/>
      <c r="OKP39" s="119"/>
      <c r="OKQ39" s="119"/>
      <c r="OKR39" s="119"/>
      <c r="OKS39" s="119"/>
      <c r="OKT39" s="119"/>
      <c r="OKU39" s="119"/>
      <c r="OKV39" s="119"/>
      <c r="OKW39" s="119"/>
      <c r="OKX39" s="119"/>
      <c r="OKY39" s="119"/>
      <c r="OKZ39" s="119"/>
      <c r="OLA39" s="119"/>
      <c r="OLB39" s="119"/>
      <c r="OLC39" s="119"/>
      <c r="OLD39" s="119"/>
      <c r="OLE39" s="119"/>
      <c r="OLF39" s="119"/>
      <c r="OLG39" s="119"/>
      <c r="OLH39" s="119"/>
      <c r="OLI39" s="119"/>
      <c r="OLJ39" s="119"/>
      <c r="OLK39" s="119"/>
      <c r="OLL39" s="119"/>
      <c r="OLM39" s="119"/>
      <c r="OLN39" s="119"/>
      <c r="OLO39" s="119"/>
      <c r="OLP39" s="119"/>
      <c r="OLQ39" s="119"/>
      <c r="OLR39" s="119"/>
      <c r="OLS39" s="119"/>
      <c r="OLT39" s="119"/>
      <c r="OLU39" s="119"/>
      <c r="OLV39" s="119"/>
      <c r="OLW39" s="119"/>
      <c r="OLX39" s="119"/>
      <c r="OLY39" s="119"/>
      <c r="OLZ39" s="119"/>
      <c r="OMA39" s="119"/>
      <c r="OMB39" s="119"/>
      <c r="OMC39" s="119"/>
      <c r="OMD39" s="119"/>
      <c r="OME39" s="119"/>
      <c r="OMF39" s="119"/>
      <c r="OMG39" s="119"/>
      <c r="OMH39" s="119"/>
      <c r="OMI39" s="119"/>
      <c r="OMJ39" s="119"/>
      <c r="OMK39" s="119"/>
      <c r="OML39" s="119"/>
      <c r="OMM39" s="119"/>
      <c r="OMN39" s="119"/>
      <c r="OMO39" s="119"/>
      <c r="OMP39" s="119"/>
      <c r="OMQ39" s="119"/>
      <c r="OMR39" s="119"/>
      <c r="OMS39" s="119"/>
      <c r="OMT39" s="119"/>
      <c r="OMU39" s="119"/>
      <c r="OMV39" s="119"/>
      <c r="OMW39" s="119"/>
      <c r="OMX39" s="119"/>
      <c r="OMY39" s="119"/>
      <c r="OMZ39" s="119"/>
      <c r="ONA39" s="119"/>
      <c r="ONB39" s="119"/>
      <c r="ONC39" s="119"/>
      <c r="OND39" s="119"/>
      <c r="ONE39" s="119"/>
      <c r="ONF39" s="119"/>
      <c r="ONG39" s="119"/>
      <c r="ONH39" s="119"/>
      <c r="ONI39" s="119"/>
      <c r="ONJ39" s="119"/>
      <c r="ONK39" s="119"/>
      <c r="ONL39" s="119"/>
      <c r="ONM39" s="119"/>
      <c r="ONN39" s="119"/>
      <c r="ONO39" s="119"/>
      <c r="ONP39" s="119"/>
      <c r="ONQ39" s="119"/>
      <c r="ONR39" s="119"/>
      <c r="ONS39" s="119"/>
      <c r="ONT39" s="119"/>
      <c r="ONU39" s="119"/>
      <c r="ONV39" s="119"/>
      <c r="ONW39" s="119"/>
      <c r="ONX39" s="119"/>
      <c r="ONY39" s="119"/>
      <c r="ONZ39" s="119"/>
      <c r="OOA39" s="119"/>
      <c r="OOB39" s="119"/>
      <c r="OOC39" s="119"/>
      <c r="OOD39" s="119"/>
      <c r="OOE39" s="119"/>
      <c r="OOF39" s="119"/>
      <c r="OOG39" s="119"/>
      <c r="OOH39" s="119"/>
      <c r="OOI39" s="119"/>
      <c r="OOJ39" s="119"/>
      <c r="OOK39" s="119"/>
      <c r="OOL39" s="119"/>
      <c r="OOM39" s="119"/>
      <c r="OON39" s="119"/>
      <c r="OOO39" s="119"/>
      <c r="OOP39" s="119"/>
      <c r="OOQ39" s="119"/>
      <c r="OOR39" s="119"/>
      <c r="OOS39" s="119"/>
      <c r="OOT39" s="119"/>
      <c r="OOU39" s="119"/>
      <c r="OOV39" s="119"/>
      <c r="OOW39" s="119"/>
      <c r="OOX39" s="119"/>
      <c r="OOY39" s="119"/>
      <c r="OOZ39" s="119"/>
      <c r="OPA39" s="119"/>
      <c r="OPB39" s="119"/>
      <c r="OPC39" s="119"/>
      <c r="OPD39" s="119"/>
      <c r="OPE39" s="119"/>
      <c r="OPF39" s="119"/>
      <c r="OPG39" s="119"/>
      <c r="OPH39" s="119"/>
      <c r="OPI39" s="119"/>
      <c r="OPJ39" s="119"/>
      <c r="OPK39" s="119"/>
      <c r="OPL39" s="119"/>
      <c r="OPM39" s="119"/>
      <c r="OPN39" s="119"/>
      <c r="OPO39" s="119"/>
      <c r="OPP39" s="119"/>
      <c r="OPQ39" s="119"/>
      <c r="OPR39" s="119"/>
      <c r="OPS39" s="119"/>
      <c r="OPT39" s="119"/>
      <c r="OPU39" s="119"/>
      <c r="OPV39" s="119"/>
      <c r="OPW39" s="119"/>
      <c r="OPX39" s="119"/>
      <c r="OPY39" s="119"/>
      <c r="OPZ39" s="119"/>
      <c r="OQA39" s="119"/>
      <c r="OQB39" s="119"/>
      <c r="OQC39" s="119"/>
      <c r="OQD39" s="119"/>
      <c r="OQE39" s="119"/>
      <c r="OQF39" s="119"/>
      <c r="OQG39" s="119"/>
      <c r="OQH39" s="119"/>
      <c r="OQI39" s="119"/>
      <c r="OQJ39" s="119"/>
      <c r="OQK39" s="119"/>
      <c r="OQL39" s="119"/>
      <c r="OQM39" s="119"/>
      <c r="OQN39" s="119"/>
      <c r="OQO39" s="119"/>
      <c r="OQP39" s="119"/>
      <c r="OQQ39" s="119"/>
      <c r="OQR39" s="119"/>
      <c r="OQS39" s="119"/>
      <c r="OQT39" s="119"/>
      <c r="OQU39" s="119"/>
      <c r="OQV39" s="119"/>
      <c r="OQW39" s="119"/>
      <c r="OQX39" s="119"/>
      <c r="OQY39" s="119"/>
      <c r="OQZ39" s="119"/>
      <c r="ORA39" s="119"/>
      <c r="ORB39" s="119"/>
      <c r="ORC39" s="119"/>
      <c r="ORD39" s="119"/>
      <c r="ORE39" s="119"/>
      <c r="ORF39" s="119"/>
      <c r="ORG39" s="119"/>
      <c r="ORH39" s="119"/>
      <c r="ORI39" s="119"/>
      <c r="ORJ39" s="119"/>
      <c r="ORK39" s="119"/>
      <c r="ORL39" s="119"/>
      <c r="ORM39" s="119"/>
      <c r="ORN39" s="119"/>
      <c r="ORO39" s="119"/>
      <c r="ORP39" s="119"/>
      <c r="ORQ39" s="119"/>
      <c r="ORR39" s="119"/>
      <c r="ORS39" s="119"/>
      <c r="ORT39" s="119"/>
      <c r="ORU39" s="119"/>
      <c r="ORV39" s="119"/>
      <c r="ORW39" s="119"/>
      <c r="ORX39" s="119"/>
      <c r="ORY39" s="119"/>
      <c r="ORZ39" s="119"/>
      <c r="OSA39" s="119"/>
      <c r="OSB39" s="119"/>
      <c r="OSC39" s="119"/>
      <c r="OSD39" s="119"/>
      <c r="OSE39" s="119"/>
      <c r="OSF39" s="119"/>
      <c r="OSG39" s="119"/>
      <c r="OSH39" s="119"/>
      <c r="OSI39" s="119"/>
      <c r="OSJ39" s="119"/>
      <c r="OSK39" s="119"/>
      <c r="OSL39" s="119"/>
      <c r="OSM39" s="119"/>
      <c r="OSN39" s="119"/>
      <c r="OSO39" s="119"/>
      <c r="OSP39" s="119"/>
      <c r="OSQ39" s="119"/>
      <c r="OSR39" s="119"/>
      <c r="OSS39" s="119"/>
      <c r="OST39" s="119"/>
      <c r="OSU39" s="119"/>
      <c r="OSV39" s="119"/>
      <c r="OSW39" s="119"/>
      <c r="OSX39" s="119"/>
      <c r="OSY39" s="119"/>
      <c r="OSZ39" s="119"/>
      <c r="OTA39" s="119"/>
      <c r="OTB39" s="119"/>
      <c r="OTC39" s="119"/>
      <c r="OTD39" s="119"/>
      <c r="OTE39" s="119"/>
      <c r="OTF39" s="119"/>
      <c r="OTG39" s="119"/>
      <c r="OTH39" s="119"/>
      <c r="OTI39" s="119"/>
      <c r="OTJ39" s="119"/>
      <c r="OTK39" s="119"/>
      <c r="OTL39" s="119"/>
      <c r="OTM39" s="119"/>
      <c r="OTN39" s="119"/>
      <c r="OTO39" s="119"/>
      <c r="OTP39" s="119"/>
      <c r="OTQ39" s="119"/>
      <c r="OTR39" s="119"/>
      <c r="OTS39" s="119"/>
      <c r="OTT39" s="119"/>
      <c r="OTU39" s="119"/>
      <c r="OTV39" s="119"/>
      <c r="OTW39" s="119"/>
      <c r="OTX39" s="119"/>
      <c r="OTY39" s="119"/>
      <c r="OTZ39" s="119"/>
      <c r="OUA39" s="119"/>
      <c r="OUB39" s="119"/>
      <c r="OUC39" s="119"/>
      <c r="OUD39" s="119"/>
      <c r="OUE39" s="119"/>
      <c r="OUF39" s="119"/>
      <c r="OUG39" s="119"/>
      <c r="OUH39" s="119"/>
      <c r="OUI39" s="119"/>
      <c r="OUJ39" s="119"/>
      <c r="OUK39" s="119"/>
      <c r="OUL39" s="119"/>
      <c r="OUM39" s="119"/>
      <c r="OUN39" s="119"/>
      <c r="OUO39" s="119"/>
      <c r="OUP39" s="119"/>
      <c r="OUQ39" s="119"/>
      <c r="OUR39" s="119"/>
      <c r="OUS39" s="119"/>
      <c r="OUT39" s="119"/>
      <c r="OUU39" s="119"/>
      <c r="OUV39" s="119"/>
      <c r="OUW39" s="119"/>
      <c r="OUX39" s="119"/>
      <c r="OUY39" s="119"/>
      <c r="OUZ39" s="119"/>
      <c r="OVA39" s="119"/>
      <c r="OVB39" s="119"/>
      <c r="OVC39" s="119"/>
      <c r="OVD39" s="119"/>
      <c r="OVE39" s="119"/>
      <c r="OVF39" s="119"/>
      <c r="OVG39" s="119"/>
      <c r="OVH39" s="119"/>
      <c r="OVI39" s="119"/>
      <c r="OVJ39" s="119"/>
      <c r="OVK39" s="119"/>
      <c r="OVL39" s="119"/>
      <c r="OVM39" s="119"/>
      <c r="OVN39" s="119"/>
      <c r="OVO39" s="119"/>
      <c r="OVP39" s="119"/>
      <c r="OVQ39" s="119"/>
      <c r="OVR39" s="119"/>
      <c r="OVS39" s="119"/>
      <c r="OVT39" s="119"/>
      <c r="OVU39" s="119"/>
      <c r="OVV39" s="119"/>
      <c r="OVW39" s="119"/>
      <c r="OVX39" s="119"/>
      <c r="OVY39" s="119"/>
      <c r="OVZ39" s="119"/>
      <c r="OWA39" s="119"/>
      <c r="OWB39" s="119"/>
      <c r="OWC39" s="119"/>
      <c r="OWD39" s="119"/>
      <c r="OWE39" s="119"/>
      <c r="OWF39" s="119"/>
      <c r="OWG39" s="119"/>
      <c r="OWH39" s="119"/>
      <c r="OWI39" s="119"/>
      <c r="OWJ39" s="119"/>
      <c r="OWK39" s="119"/>
      <c r="OWL39" s="119"/>
      <c r="OWM39" s="119"/>
      <c r="OWN39" s="119"/>
      <c r="OWO39" s="119"/>
      <c r="OWP39" s="119"/>
      <c r="OWQ39" s="119"/>
      <c r="OWR39" s="119"/>
      <c r="OWS39" s="119"/>
      <c r="OWT39" s="119"/>
      <c r="OWU39" s="119"/>
      <c r="OWV39" s="119"/>
      <c r="OWW39" s="119"/>
      <c r="OWX39" s="119"/>
      <c r="OWY39" s="119"/>
      <c r="OWZ39" s="119"/>
      <c r="OXA39" s="119"/>
      <c r="OXB39" s="119"/>
      <c r="OXC39" s="119"/>
      <c r="OXD39" s="119"/>
      <c r="OXE39" s="119"/>
      <c r="OXF39" s="119"/>
      <c r="OXG39" s="119"/>
      <c r="OXH39" s="119"/>
      <c r="OXI39" s="119"/>
      <c r="OXJ39" s="119"/>
      <c r="OXK39" s="119"/>
      <c r="OXL39" s="119"/>
      <c r="OXM39" s="119"/>
      <c r="OXN39" s="119"/>
      <c r="OXO39" s="119"/>
      <c r="OXP39" s="119"/>
      <c r="OXQ39" s="119"/>
      <c r="OXR39" s="119"/>
      <c r="OXS39" s="119"/>
      <c r="OXT39" s="119"/>
      <c r="OXU39" s="119"/>
      <c r="OXV39" s="119"/>
      <c r="OXW39" s="119"/>
      <c r="OXX39" s="119"/>
      <c r="OXY39" s="119"/>
      <c r="OXZ39" s="119"/>
      <c r="OYA39" s="119"/>
      <c r="OYB39" s="119"/>
      <c r="OYC39" s="119"/>
      <c r="OYD39" s="119"/>
      <c r="OYE39" s="119"/>
      <c r="OYF39" s="119"/>
      <c r="OYG39" s="119"/>
      <c r="OYH39" s="119"/>
      <c r="OYI39" s="119"/>
      <c r="OYJ39" s="119"/>
      <c r="OYK39" s="119"/>
      <c r="OYL39" s="119"/>
      <c r="OYM39" s="119"/>
      <c r="OYN39" s="119"/>
      <c r="OYO39" s="119"/>
      <c r="OYP39" s="119"/>
      <c r="OYQ39" s="119"/>
      <c r="OYR39" s="119"/>
      <c r="OYS39" s="119"/>
      <c r="OYT39" s="119"/>
      <c r="OYU39" s="119"/>
      <c r="OYV39" s="119"/>
      <c r="OYW39" s="119"/>
      <c r="OYX39" s="119"/>
      <c r="OYY39" s="119"/>
      <c r="OYZ39" s="119"/>
      <c r="OZA39" s="119"/>
      <c r="OZB39" s="119"/>
      <c r="OZC39" s="119"/>
      <c r="OZD39" s="119"/>
      <c r="OZE39" s="119"/>
      <c r="OZF39" s="119"/>
      <c r="OZG39" s="119"/>
      <c r="OZH39" s="119"/>
      <c r="OZI39" s="119"/>
      <c r="OZJ39" s="119"/>
      <c r="OZK39" s="119"/>
      <c r="OZL39" s="119"/>
      <c r="OZM39" s="119"/>
      <c r="OZN39" s="119"/>
      <c r="OZO39" s="119"/>
      <c r="OZP39" s="119"/>
      <c r="OZQ39" s="119"/>
      <c r="OZR39" s="119"/>
      <c r="OZS39" s="119"/>
      <c r="OZT39" s="119"/>
      <c r="OZU39" s="119"/>
      <c r="OZV39" s="119"/>
      <c r="OZW39" s="119"/>
      <c r="OZX39" s="119"/>
      <c r="OZY39" s="119"/>
      <c r="OZZ39" s="119"/>
      <c r="PAA39" s="119"/>
      <c r="PAB39" s="119"/>
      <c r="PAC39" s="119"/>
      <c r="PAD39" s="119"/>
      <c r="PAE39" s="119"/>
      <c r="PAF39" s="119"/>
      <c r="PAG39" s="119"/>
      <c r="PAH39" s="119"/>
      <c r="PAI39" s="119"/>
      <c r="PAJ39" s="119"/>
      <c r="PAK39" s="119"/>
      <c r="PAL39" s="119"/>
      <c r="PAM39" s="119"/>
      <c r="PAN39" s="119"/>
      <c r="PAO39" s="119"/>
      <c r="PAP39" s="119"/>
      <c r="PAQ39" s="119"/>
      <c r="PAR39" s="119"/>
      <c r="PAS39" s="119"/>
      <c r="PAT39" s="119"/>
      <c r="PAU39" s="119"/>
      <c r="PAV39" s="119"/>
      <c r="PAW39" s="119"/>
      <c r="PAX39" s="119"/>
      <c r="PAY39" s="119"/>
      <c r="PAZ39" s="119"/>
      <c r="PBA39" s="119"/>
      <c r="PBB39" s="119"/>
      <c r="PBC39" s="119"/>
      <c r="PBD39" s="119"/>
      <c r="PBE39" s="119"/>
      <c r="PBF39" s="119"/>
      <c r="PBG39" s="119"/>
      <c r="PBH39" s="119"/>
      <c r="PBI39" s="119"/>
      <c r="PBJ39" s="119"/>
      <c r="PBK39" s="119"/>
      <c r="PBL39" s="119"/>
      <c r="PBM39" s="119"/>
      <c r="PBN39" s="119"/>
      <c r="PBO39" s="119"/>
      <c r="PBP39" s="119"/>
      <c r="PBQ39" s="119"/>
      <c r="PBR39" s="119"/>
      <c r="PBS39" s="119"/>
      <c r="PBT39" s="119"/>
      <c r="PBU39" s="119"/>
      <c r="PBV39" s="119"/>
      <c r="PBW39" s="119"/>
      <c r="PBX39" s="119"/>
      <c r="PBY39" s="119"/>
      <c r="PBZ39" s="119"/>
      <c r="PCA39" s="119"/>
      <c r="PCB39" s="119"/>
      <c r="PCC39" s="119"/>
      <c r="PCD39" s="119"/>
      <c r="PCE39" s="119"/>
      <c r="PCF39" s="119"/>
      <c r="PCG39" s="119"/>
      <c r="PCH39" s="119"/>
      <c r="PCI39" s="119"/>
      <c r="PCJ39" s="119"/>
      <c r="PCK39" s="119"/>
      <c r="PCL39" s="119"/>
      <c r="PCM39" s="119"/>
      <c r="PCN39" s="119"/>
      <c r="PCO39" s="119"/>
      <c r="PCP39" s="119"/>
      <c r="PCQ39" s="119"/>
      <c r="PCR39" s="119"/>
      <c r="PCS39" s="119"/>
      <c r="PCT39" s="119"/>
      <c r="PCU39" s="119"/>
      <c r="PCV39" s="119"/>
      <c r="PCW39" s="119"/>
      <c r="PCX39" s="119"/>
      <c r="PCY39" s="119"/>
      <c r="PCZ39" s="119"/>
      <c r="PDA39" s="119"/>
      <c r="PDB39" s="119"/>
      <c r="PDC39" s="119"/>
      <c r="PDD39" s="119"/>
      <c r="PDE39" s="119"/>
      <c r="PDF39" s="119"/>
      <c r="PDG39" s="119"/>
      <c r="PDH39" s="119"/>
      <c r="PDI39" s="119"/>
      <c r="PDJ39" s="119"/>
      <c r="PDK39" s="119"/>
      <c r="PDL39" s="119"/>
      <c r="PDM39" s="119"/>
      <c r="PDN39" s="119"/>
      <c r="PDO39" s="119"/>
      <c r="PDP39" s="119"/>
      <c r="PDQ39" s="119"/>
      <c r="PDR39" s="119"/>
      <c r="PDS39" s="119"/>
      <c r="PDT39" s="119"/>
      <c r="PDU39" s="119"/>
      <c r="PDV39" s="119"/>
      <c r="PDW39" s="119"/>
      <c r="PDX39" s="119"/>
      <c r="PDY39" s="119"/>
      <c r="PDZ39" s="119"/>
      <c r="PEA39" s="119"/>
      <c r="PEB39" s="119"/>
      <c r="PEC39" s="119"/>
      <c r="PED39" s="119"/>
      <c r="PEE39" s="119"/>
      <c r="PEF39" s="119"/>
      <c r="PEG39" s="119"/>
      <c r="PEH39" s="119"/>
      <c r="PEI39" s="119"/>
      <c r="PEJ39" s="119"/>
      <c r="PEK39" s="119"/>
      <c r="PEL39" s="119"/>
      <c r="PEM39" s="119"/>
      <c r="PEN39" s="119"/>
      <c r="PEO39" s="119"/>
      <c r="PEP39" s="119"/>
      <c r="PEQ39" s="119"/>
      <c r="PER39" s="119"/>
      <c r="PES39" s="119"/>
      <c r="PET39" s="119"/>
      <c r="PEU39" s="119"/>
      <c r="PEV39" s="119"/>
      <c r="PEW39" s="119"/>
      <c r="PEX39" s="119"/>
      <c r="PEY39" s="119"/>
      <c r="PEZ39" s="119"/>
      <c r="PFA39" s="119"/>
      <c r="PFB39" s="119"/>
      <c r="PFC39" s="119"/>
      <c r="PFD39" s="119"/>
      <c r="PFE39" s="119"/>
      <c r="PFF39" s="119"/>
      <c r="PFG39" s="119"/>
      <c r="PFH39" s="119"/>
      <c r="PFI39" s="119"/>
      <c r="PFJ39" s="119"/>
      <c r="PFK39" s="119"/>
      <c r="PFL39" s="119"/>
      <c r="PFM39" s="119"/>
      <c r="PFN39" s="119"/>
      <c r="PFO39" s="119"/>
      <c r="PFP39" s="119"/>
      <c r="PFQ39" s="119"/>
      <c r="PFR39" s="119"/>
      <c r="PFS39" s="119"/>
      <c r="PFT39" s="119"/>
      <c r="PFU39" s="119"/>
      <c r="PFV39" s="119"/>
      <c r="PFW39" s="119"/>
      <c r="PFX39" s="119"/>
      <c r="PFY39" s="119"/>
      <c r="PFZ39" s="119"/>
      <c r="PGA39" s="119"/>
      <c r="PGB39" s="119"/>
      <c r="PGC39" s="119"/>
      <c r="PGD39" s="119"/>
      <c r="PGE39" s="119"/>
      <c r="PGF39" s="119"/>
      <c r="PGG39" s="119"/>
      <c r="PGH39" s="119"/>
      <c r="PGI39" s="119"/>
      <c r="PGJ39" s="119"/>
      <c r="PGK39" s="119"/>
      <c r="PGL39" s="119"/>
      <c r="PGM39" s="119"/>
      <c r="PGN39" s="119"/>
      <c r="PGO39" s="119"/>
      <c r="PGP39" s="119"/>
      <c r="PGQ39" s="119"/>
      <c r="PGR39" s="119"/>
      <c r="PGS39" s="119"/>
      <c r="PGT39" s="119"/>
      <c r="PGU39" s="119"/>
      <c r="PGV39" s="119"/>
      <c r="PGW39" s="119"/>
      <c r="PGX39" s="119"/>
      <c r="PGY39" s="119"/>
      <c r="PGZ39" s="119"/>
      <c r="PHA39" s="119"/>
      <c r="PHB39" s="119"/>
      <c r="PHC39" s="119"/>
      <c r="PHD39" s="119"/>
      <c r="PHE39" s="119"/>
      <c r="PHF39" s="119"/>
      <c r="PHG39" s="119"/>
      <c r="PHH39" s="119"/>
      <c r="PHI39" s="119"/>
      <c r="PHJ39" s="119"/>
      <c r="PHK39" s="119"/>
      <c r="PHL39" s="119"/>
      <c r="PHM39" s="119"/>
      <c r="PHN39" s="119"/>
      <c r="PHO39" s="119"/>
      <c r="PHP39" s="119"/>
      <c r="PHQ39" s="119"/>
      <c r="PHR39" s="119"/>
      <c r="PHS39" s="119"/>
      <c r="PHT39" s="119"/>
      <c r="PHU39" s="119"/>
      <c r="PHV39" s="119"/>
      <c r="PHW39" s="119"/>
      <c r="PHX39" s="119"/>
      <c r="PHY39" s="119"/>
      <c r="PHZ39" s="119"/>
      <c r="PIA39" s="119"/>
      <c r="PIB39" s="119"/>
      <c r="PIC39" s="119"/>
      <c r="PID39" s="119"/>
      <c r="PIE39" s="119"/>
      <c r="PIF39" s="119"/>
      <c r="PIG39" s="119"/>
      <c r="PIH39" s="119"/>
      <c r="PII39" s="119"/>
      <c r="PIJ39" s="119"/>
      <c r="PIK39" s="119"/>
      <c r="PIL39" s="119"/>
      <c r="PIM39" s="119"/>
      <c r="PIN39" s="119"/>
      <c r="PIO39" s="119"/>
      <c r="PIP39" s="119"/>
      <c r="PIQ39" s="119"/>
      <c r="PIR39" s="119"/>
      <c r="PIS39" s="119"/>
      <c r="PIT39" s="119"/>
      <c r="PIU39" s="119"/>
      <c r="PIV39" s="119"/>
      <c r="PIW39" s="119"/>
      <c r="PIX39" s="119"/>
      <c r="PIY39" s="119"/>
      <c r="PIZ39" s="119"/>
      <c r="PJA39" s="119"/>
      <c r="PJB39" s="119"/>
      <c r="PJC39" s="119"/>
      <c r="PJD39" s="119"/>
      <c r="PJE39" s="119"/>
      <c r="PJF39" s="119"/>
      <c r="PJG39" s="119"/>
      <c r="PJH39" s="119"/>
      <c r="PJI39" s="119"/>
      <c r="PJJ39" s="119"/>
      <c r="PJK39" s="119"/>
      <c r="PJL39" s="119"/>
      <c r="PJM39" s="119"/>
      <c r="PJN39" s="119"/>
      <c r="PJO39" s="119"/>
      <c r="PJP39" s="119"/>
      <c r="PJQ39" s="119"/>
      <c r="PJR39" s="119"/>
      <c r="PJS39" s="119"/>
      <c r="PJT39" s="119"/>
      <c r="PJU39" s="119"/>
      <c r="PJV39" s="119"/>
      <c r="PJW39" s="119"/>
      <c r="PJX39" s="119"/>
      <c r="PJY39" s="119"/>
      <c r="PJZ39" s="119"/>
      <c r="PKA39" s="119"/>
      <c r="PKB39" s="119"/>
      <c r="PKC39" s="119"/>
      <c r="PKD39" s="119"/>
      <c r="PKE39" s="119"/>
      <c r="PKF39" s="119"/>
      <c r="PKG39" s="119"/>
      <c r="PKH39" s="119"/>
      <c r="PKI39" s="119"/>
      <c r="PKJ39" s="119"/>
      <c r="PKK39" s="119"/>
      <c r="PKL39" s="119"/>
      <c r="PKM39" s="119"/>
      <c r="PKN39" s="119"/>
      <c r="PKO39" s="119"/>
      <c r="PKP39" s="119"/>
      <c r="PKQ39" s="119"/>
      <c r="PKR39" s="119"/>
      <c r="PKS39" s="119"/>
      <c r="PKT39" s="119"/>
      <c r="PKU39" s="119"/>
      <c r="PKV39" s="119"/>
      <c r="PKW39" s="119"/>
      <c r="PKX39" s="119"/>
      <c r="PKY39" s="119"/>
      <c r="PKZ39" s="119"/>
      <c r="PLA39" s="119"/>
      <c r="PLB39" s="119"/>
      <c r="PLC39" s="119"/>
      <c r="PLD39" s="119"/>
      <c r="PLE39" s="119"/>
      <c r="PLF39" s="119"/>
      <c r="PLG39" s="119"/>
      <c r="PLH39" s="119"/>
      <c r="PLI39" s="119"/>
      <c r="PLJ39" s="119"/>
      <c r="PLK39" s="119"/>
      <c r="PLL39" s="119"/>
      <c r="PLM39" s="119"/>
      <c r="PLN39" s="119"/>
      <c r="PLO39" s="119"/>
      <c r="PLP39" s="119"/>
      <c r="PLQ39" s="119"/>
      <c r="PLR39" s="119"/>
      <c r="PLS39" s="119"/>
      <c r="PLT39" s="119"/>
      <c r="PLU39" s="119"/>
      <c r="PLV39" s="119"/>
      <c r="PLW39" s="119"/>
      <c r="PLX39" s="119"/>
      <c r="PLY39" s="119"/>
      <c r="PLZ39" s="119"/>
      <c r="PMA39" s="119"/>
      <c r="PMB39" s="119"/>
      <c r="PMC39" s="119"/>
      <c r="PMD39" s="119"/>
      <c r="PME39" s="119"/>
      <c r="PMF39" s="119"/>
      <c r="PMG39" s="119"/>
      <c r="PMH39" s="119"/>
      <c r="PMI39" s="119"/>
      <c r="PMJ39" s="119"/>
      <c r="PMK39" s="119"/>
      <c r="PML39" s="119"/>
      <c r="PMM39" s="119"/>
      <c r="PMN39" s="119"/>
      <c r="PMO39" s="119"/>
      <c r="PMP39" s="119"/>
      <c r="PMQ39" s="119"/>
      <c r="PMR39" s="119"/>
      <c r="PMS39" s="119"/>
      <c r="PMT39" s="119"/>
      <c r="PMU39" s="119"/>
      <c r="PMV39" s="119"/>
      <c r="PMW39" s="119"/>
      <c r="PMX39" s="119"/>
      <c r="PMY39" s="119"/>
      <c r="PMZ39" s="119"/>
      <c r="PNA39" s="119"/>
      <c r="PNB39" s="119"/>
      <c r="PNC39" s="119"/>
      <c r="PND39" s="119"/>
      <c r="PNE39" s="119"/>
      <c r="PNF39" s="119"/>
      <c r="PNG39" s="119"/>
      <c r="PNH39" s="119"/>
      <c r="PNI39" s="119"/>
      <c r="PNJ39" s="119"/>
      <c r="PNK39" s="119"/>
      <c r="PNL39" s="119"/>
      <c r="PNM39" s="119"/>
      <c r="PNN39" s="119"/>
      <c r="PNO39" s="119"/>
      <c r="PNP39" s="119"/>
      <c r="PNQ39" s="119"/>
      <c r="PNR39" s="119"/>
      <c r="PNS39" s="119"/>
      <c r="PNT39" s="119"/>
      <c r="PNU39" s="119"/>
      <c r="PNV39" s="119"/>
      <c r="PNW39" s="119"/>
      <c r="PNX39" s="119"/>
      <c r="PNY39" s="119"/>
      <c r="PNZ39" s="119"/>
      <c r="POA39" s="119"/>
      <c r="POB39" s="119"/>
      <c r="POC39" s="119"/>
      <c r="POD39" s="119"/>
      <c r="POE39" s="119"/>
      <c r="POF39" s="119"/>
      <c r="POG39" s="119"/>
      <c r="POH39" s="119"/>
      <c r="POI39" s="119"/>
      <c r="POJ39" s="119"/>
      <c r="POK39" s="119"/>
      <c r="POL39" s="119"/>
      <c r="POM39" s="119"/>
      <c r="PON39" s="119"/>
      <c r="POO39" s="119"/>
      <c r="POP39" s="119"/>
      <c r="POQ39" s="119"/>
      <c r="POR39" s="119"/>
      <c r="POS39" s="119"/>
      <c r="POT39" s="119"/>
      <c r="POU39" s="119"/>
      <c r="POV39" s="119"/>
      <c r="POW39" s="119"/>
      <c r="POX39" s="119"/>
      <c r="POY39" s="119"/>
      <c r="POZ39" s="119"/>
      <c r="PPA39" s="119"/>
      <c r="PPB39" s="119"/>
      <c r="PPC39" s="119"/>
      <c r="PPD39" s="119"/>
      <c r="PPE39" s="119"/>
      <c r="PPF39" s="119"/>
      <c r="PPG39" s="119"/>
      <c r="PPH39" s="119"/>
      <c r="PPI39" s="119"/>
      <c r="PPJ39" s="119"/>
      <c r="PPK39" s="119"/>
      <c r="PPL39" s="119"/>
      <c r="PPM39" s="119"/>
      <c r="PPN39" s="119"/>
      <c r="PPO39" s="119"/>
      <c r="PPP39" s="119"/>
      <c r="PPQ39" s="119"/>
      <c r="PPR39" s="119"/>
      <c r="PPS39" s="119"/>
      <c r="PPT39" s="119"/>
      <c r="PPU39" s="119"/>
      <c r="PPV39" s="119"/>
      <c r="PPW39" s="119"/>
      <c r="PPX39" s="119"/>
      <c r="PPY39" s="119"/>
      <c r="PPZ39" s="119"/>
      <c r="PQA39" s="119"/>
      <c r="PQB39" s="119"/>
      <c r="PQC39" s="119"/>
      <c r="PQD39" s="119"/>
      <c r="PQE39" s="119"/>
      <c r="PQF39" s="119"/>
      <c r="PQG39" s="119"/>
      <c r="PQH39" s="119"/>
      <c r="PQI39" s="119"/>
      <c r="PQJ39" s="119"/>
      <c r="PQK39" s="119"/>
      <c r="PQL39" s="119"/>
      <c r="PQM39" s="119"/>
      <c r="PQN39" s="119"/>
      <c r="PQO39" s="119"/>
      <c r="PQP39" s="119"/>
      <c r="PQQ39" s="119"/>
      <c r="PQR39" s="119"/>
      <c r="PQS39" s="119"/>
      <c r="PQT39" s="119"/>
      <c r="PQU39" s="119"/>
      <c r="PQV39" s="119"/>
      <c r="PQW39" s="119"/>
      <c r="PQX39" s="119"/>
      <c r="PQY39" s="119"/>
      <c r="PQZ39" s="119"/>
      <c r="PRA39" s="119"/>
      <c r="PRB39" s="119"/>
      <c r="PRC39" s="119"/>
      <c r="PRD39" s="119"/>
      <c r="PRE39" s="119"/>
      <c r="PRF39" s="119"/>
      <c r="PRG39" s="119"/>
      <c r="PRH39" s="119"/>
      <c r="PRI39" s="119"/>
      <c r="PRJ39" s="119"/>
      <c r="PRK39" s="119"/>
      <c r="PRL39" s="119"/>
      <c r="PRM39" s="119"/>
      <c r="PRN39" s="119"/>
      <c r="PRO39" s="119"/>
      <c r="PRP39" s="119"/>
      <c r="PRQ39" s="119"/>
      <c r="PRR39" s="119"/>
      <c r="PRS39" s="119"/>
      <c r="PRT39" s="119"/>
      <c r="PRU39" s="119"/>
      <c r="PRV39" s="119"/>
      <c r="PRW39" s="119"/>
      <c r="PRX39" s="119"/>
      <c r="PRY39" s="119"/>
      <c r="PRZ39" s="119"/>
      <c r="PSA39" s="119"/>
      <c r="PSB39" s="119"/>
      <c r="PSC39" s="119"/>
      <c r="PSD39" s="119"/>
      <c r="PSE39" s="119"/>
      <c r="PSF39" s="119"/>
      <c r="PSG39" s="119"/>
      <c r="PSH39" s="119"/>
      <c r="PSI39" s="119"/>
      <c r="PSJ39" s="119"/>
      <c r="PSK39" s="119"/>
      <c r="PSL39" s="119"/>
      <c r="PSM39" s="119"/>
      <c r="PSN39" s="119"/>
      <c r="PSO39" s="119"/>
      <c r="PSP39" s="119"/>
      <c r="PSQ39" s="119"/>
      <c r="PSR39" s="119"/>
      <c r="PSS39" s="119"/>
      <c r="PST39" s="119"/>
      <c r="PSU39" s="119"/>
      <c r="PSV39" s="119"/>
      <c r="PSW39" s="119"/>
      <c r="PSX39" s="119"/>
      <c r="PSY39" s="119"/>
      <c r="PSZ39" s="119"/>
      <c r="PTA39" s="119"/>
      <c r="PTB39" s="119"/>
      <c r="PTC39" s="119"/>
      <c r="PTD39" s="119"/>
      <c r="PTE39" s="119"/>
      <c r="PTF39" s="119"/>
      <c r="PTG39" s="119"/>
      <c r="PTH39" s="119"/>
      <c r="PTI39" s="119"/>
      <c r="PTJ39" s="119"/>
      <c r="PTK39" s="119"/>
      <c r="PTL39" s="119"/>
      <c r="PTM39" s="119"/>
      <c r="PTN39" s="119"/>
      <c r="PTO39" s="119"/>
      <c r="PTP39" s="119"/>
      <c r="PTQ39" s="119"/>
      <c r="PTR39" s="119"/>
      <c r="PTS39" s="119"/>
      <c r="PTT39" s="119"/>
      <c r="PTU39" s="119"/>
      <c r="PTV39" s="119"/>
      <c r="PTW39" s="119"/>
      <c r="PTX39" s="119"/>
      <c r="PTY39" s="119"/>
      <c r="PTZ39" s="119"/>
      <c r="PUA39" s="119"/>
      <c r="PUB39" s="119"/>
      <c r="PUC39" s="119"/>
      <c r="PUD39" s="119"/>
      <c r="PUE39" s="119"/>
      <c r="PUF39" s="119"/>
      <c r="PUG39" s="119"/>
      <c r="PUH39" s="119"/>
      <c r="PUI39" s="119"/>
      <c r="PUJ39" s="119"/>
      <c r="PUK39" s="119"/>
      <c r="PUL39" s="119"/>
      <c r="PUM39" s="119"/>
      <c r="PUN39" s="119"/>
      <c r="PUO39" s="119"/>
      <c r="PUP39" s="119"/>
      <c r="PUQ39" s="119"/>
      <c r="PUR39" s="119"/>
      <c r="PUS39" s="119"/>
      <c r="PUT39" s="119"/>
      <c r="PUU39" s="119"/>
      <c r="PUV39" s="119"/>
      <c r="PUW39" s="119"/>
      <c r="PUX39" s="119"/>
      <c r="PUY39" s="119"/>
      <c r="PUZ39" s="119"/>
      <c r="PVA39" s="119"/>
      <c r="PVB39" s="119"/>
      <c r="PVC39" s="119"/>
      <c r="PVD39" s="119"/>
      <c r="PVE39" s="119"/>
      <c r="PVF39" s="119"/>
      <c r="PVG39" s="119"/>
      <c r="PVH39" s="119"/>
      <c r="PVI39" s="119"/>
      <c r="PVJ39" s="119"/>
      <c r="PVK39" s="119"/>
      <c r="PVL39" s="119"/>
      <c r="PVM39" s="119"/>
      <c r="PVN39" s="119"/>
      <c r="PVO39" s="119"/>
      <c r="PVP39" s="119"/>
      <c r="PVQ39" s="119"/>
      <c r="PVR39" s="119"/>
      <c r="PVS39" s="119"/>
      <c r="PVT39" s="119"/>
      <c r="PVU39" s="119"/>
      <c r="PVV39" s="119"/>
      <c r="PVW39" s="119"/>
      <c r="PVX39" s="119"/>
      <c r="PVY39" s="119"/>
      <c r="PVZ39" s="119"/>
      <c r="PWA39" s="119"/>
      <c r="PWB39" s="119"/>
      <c r="PWC39" s="119"/>
      <c r="PWD39" s="119"/>
      <c r="PWE39" s="119"/>
      <c r="PWF39" s="119"/>
      <c r="PWG39" s="119"/>
      <c r="PWH39" s="119"/>
      <c r="PWI39" s="119"/>
      <c r="PWJ39" s="119"/>
      <c r="PWK39" s="119"/>
      <c r="PWL39" s="119"/>
      <c r="PWM39" s="119"/>
      <c r="PWN39" s="119"/>
      <c r="PWO39" s="119"/>
      <c r="PWP39" s="119"/>
      <c r="PWQ39" s="119"/>
      <c r="PWR39" s="119"/>
      <c r="PWS39" s="119"/>
      <c r="PWT39" s="119"/>
      <c r="PWU39" s="119"/>
      <c r="PWV39" s="119"/>
      <c r="PWW39" s="119"/>
      <c r="PWX39" s="119"/>
      <c r="PWY39" s="119"/>
      <c r="PWZ39" s="119"/>
      <c r="PXA39" s="119"/>
      <c r="PXB39" s="119"/>
      <c r="PXC39" s="119"/>
      <c r="PXD39" s="119"/>
      <c r="PXE39" s="119"/>
      <c r="PXF39" s="119"/>
      <c r="PXG39" s="119"/>
      <c r="PXH39" s="119"/>
      <c r="PXI39" s="119"/>
      <c r="PXJ39" s="119"/>
      <c r="PXK39" s="119"/>
      <c r="PXL39" s="119"/>
      <c r="PXM39" s="119"/>
      <c r="PXN39" s="119"/>
      <c r="PXO39" s="119"/>
      <c r="PXP39" s="119"/>
      <c r="PXQ39" s="119"/>
      <c r="PXR39" s="119"/>
      <c r="PXS39" s="119"/>
      <c r="PXT39" s="119"/>
      <c r="PXU39" s="119"/>
      <c r="PXV39" s="119"/>
      <c r="PXW39" s="119"/>
      <c r="PXX39" s="119"/>
      <c r="PXY39" s="119"/>
      <c r="PXZ39" s="119"/>
      <c r="PYA39" s="119"/>
      <c r="PYB39" s="119"/>
      <c r="PYC39" s="119"/>
      <c r="PYD39" s="119"/>
      <c r="PYE39" s="119"/>
      <c r="PYF39" s="119"/>
      <c r="PYG39" s="119"/>
      <c r="PYH39" s="119"/>
      <c r="PYI39" s="119"/>
      <c r="PYJ39" s="119"/>
      <c r="PYK39" s="119"/>
      <c r="PYL39" s="119"/>
      <c r="PYM39" s="119"/>
      <c r="PYN39" s="119"/>
      <c r="PYO39" s="119"/>
      <c r="PYP39" s="119"/>
      <c r="PYQ39" s="119"/>
      <c r="PYR39" s="119"/>
      <c r="PYS39" s="119"/>
      <c r="PYT39" s="119"/>
      <c r="PYU39" s="119"/>
      <c r="PYV39" s="119"/>
      <c r="PYW39" s="119"/>
      <c r="PYX39" s="119"/>
      <c r="PYY39" s="119"/>
      <c r="PYZ39" s="119"/>
      <c r="PZA39" s="119"/>
      <c r="PZB39" s="119"/>
      <c r="PZC39" s="119"/>
      <c r="PZD39" s="119"/>
      <c r="PZE39" s="119"/>
      <c r="PZF39" s="119"/>
      <c r="PZG39" s="119"/>
      <c r="PZH39" s="119"/>
      <c r="PZI39" s="119"/>
      <c r="PZJ39" s="119"/>
      <c r="PZK39" s="119"/>
      <c r="PZL39" s="119"/>
      <c r="PZM39" s="119"/>
      <c r="PZN39" s="119"/>
      <c r="PZO39" s="119"/>
      <c r="PZP39" s="119"/>
      <c r="PZQ39" s="119"/>
      <c r="PZR39" s="119"/>
      <c r="PZS39" s="119"/>
      <c r="PZT39" s="119"/>
      <c r="PZU39" s="119"/>
      <c r="PZV39" s="119"/>
      <c r="PZW39" s="119"/>
      <c r="PZX39" s="119"/>
      <c r="PZY39" s="119"/>
      <c r="PZZ39" s="119"/>
      <c r="QAA39" s="119"/>
      <c r="QAB39" s="119"/>
      <c r="QAC39" s="119"/>
      <c r="QAD39" s="119"/>
      <c r="QAE39" s="119"/>
      <c r="QAF39" s="119"/>
      <c r="QAG39" s="119"/>
      <c r="QAH39" s="119"/>
      <c r="QAI39" s="119"/>
      <c r="QAJ39" s="119"/>
      <c r="QAK39" s="119"/>
      <c r="QAL39" s="119"/>
      <c r="QAM39" s="119"/>
      <c r="QAN39" s="119"/>
      <c r="QAO39" s="119"/>
      <c r="QAP39" s="119"/>
      <c r="QAQ39" s="119"/>
      <c r="QAR39" s="119"/>
      <c r="QAS39" s="119"/>
      <c r="QAT39" s="119"/>
      <c r="QAU39" s="119"/>
      <c r="QAV39" s="119"/>
      <c r="QAW39" s="119"/>
      <c r="QAX39" s="119"/>
      <c r="QAY39" s="119"/>
      <c r="QAZ39" s="119"/>
      <c r="QBA39" s="119"/>
      <c r="QBB39" s="119"/>
      <c r="QBC39" s="119"/>
      <c r="QBD39" s="119"/>
      <c r="QBE39" s="119"/>
      <c r="QBF39" s="119"/>
      <c r="QBG39" s="119"/>
      <c r="QBH39" s="119"/>
      <c r="QBI39" s="119"/>
      <c r="QBJ39" s="119"/>
      <c r="QBK39" s="119"/>
      <c r="QBL39" s="119"/>
      <c r="QBM39" s="119"/>
      <c r="QBN39" s="119"/>
      <c r="QBO39" s="119"/>
      <c r="QBP39" s="119"/>
      <c r="QBQ39" s="119"/>
      <c r="QBR39" s="119"/>
      <c r="QBS39" s="119"/>
      <c r="QBT39" s="119"/>
      <c r="QBU39" s="119"/>
      <c r="QBV39" s="119"/>
      <c r="QBW39" s="119"/>
      <c r="QBX39" s="119"/>
      <c r="QBY39" s="119"/>
      <c r="QBZ39" s="119"/>
      <c r="QCA39" s="119"/>
      <c r="QCB39" s="119"/>
      <c r="QCC39" s="119"/>
      <c r="QCD39" s="119"/>
      <c r="QCE39" s="119"/>
      <c r="QCF39" s="119"/>
      <c r="QCG39" s="119"/>
      <c r="QCH39" s="119"/>
      <c r="QCI39" s="119"/>
      <c r="QCJ39" s="119"/>
      <c r="QCK39" s="119"/>
      <c r="QCL39" s="119"/>
      <c r="QCM39" s="119"/>
      <c r="QCN39" s="119"/>
      <c r="QCO39" s="119"/>
      <c r="QCP39" s="119"/>
      <c r="QCQ39" s="119"/>
      <c r="QCR39" s="119"/>
      <c r="QCS39" s="119"/>
      <c r="QCT39" s="119"/>
      <c r="QCU39" s="119"/>
      <c r="QCV39" s="119"/>
      <c r="QCW39" s="119"/>
      <c r="QCX39" s="119"/>
      <c r="QCY39" s="119"/>
      <c r="QCZ39" s="119"/>
      <c r="QDA39" s="119"/>
      <c r="QDB39" s="119"/>
      <c r="QDC39" s="119"/>
      <c r="QDD39" s="119"/>
      <c r="QDE39" s="119"/>
      <c r="QDF39" s="119"/>
      <c r="QDG39" s="119"/>
      <c r="QDH39" s="119"/>
      <c r="QDI39" s="119"/>
      <c r="QDJ39" s="119"/>
      <c r="QDK39" s="119"/>
      <c r="QDL39" s="119"/>
      <c r="QDM39" s="119"/>
      <c r="QDN39" s="119"/>
      <c r="QDO39" s="119"/>
      <c r="QDP39" s="119"/>
      <c r="QDQ39" s="119"/>
      <c r="QDR39" s="119"/>
      <c r="QDS39" s="119"/>
      <c r="QDT39" s="119"/>
      <c r="QDU39" s="119"/>
      <c r="QDV39" s="119"/>
      <c r="QDW39" s="119"/>
      <c r="QDX39" s="119"/>
      <c r="QDY39" s="119"/>
      <c r="QDZ39" s="119"/>
      <c r="QEA39" s="119"/>
      <c r="QEB39" s="119"/>
      <c r="QEC39" s="119"/>
      <c r="QED39" s="119"/>
      <c r="QEE39" s="119"/>
      <c r="QEF39" s="119"/>
      <c r="QEG39" s="119"/>
      <c r="QEH39" s="119"/>
      <c r="QEI39" s="119"/>
      <c r="QEJ39" s="119"/>
      <c r="QEK39" s="119"/>
      <c r="QEL39" s="119"/>
      <c r="QEM39" s="119"/>
      <c r="QEN39" s="119"/>
      <c r="QEO39" s="119"/>
      <c r="QEP39" s="119"/>
      <c r="QEQ39" s="119"/>
      <c r="QER39" s="119"/>
      <c r="QES39" s="119"/>
      <c r="QET39" s="119"/>
      <c r="QEU39" s="119"/>
      <c r="QEV39" s="119"/>
      <c r="QEW39" s="119"/>
      <c r="QEX39" s="119"/>
      <c r="QEY39" s="119"/>
      <c r="QEZ39" s="119"/>
      <c r="QFA39" s="119"/>
      <c r="QFB39" s="119"/>
      <c r="QFC39" s="119"/>
      <c r="QFD39" s="119"/>
      <c r="QFE39" s="119"/>
      <c r="QFF39" s="119"/>
      <c r="QFG39" s="119"/>
      <c r="QFH39" s="119"/>
      <c r="QFI39" s="119"/>
      <c r="QFJ39" s="119"/>
      <c r="QFK39" s="119"/>
      <c r="QFL39" s="119"/>
      <c r="QFM39" s="119"/>
      <c r="QFN39" s="119"/>
      <c r="QFO39" s="119"/>
      <c r="QFP39" s="119"/>
      <c r="QFQ39" s="119"/>
      <c r="QFR39" s="119"/>
      <c r="QFS39" s="119"/>
      <c r="QFT39" s="119"/>
      <c r="QFU39" s="119"/>
      <c r="QFV39" s="119"/>
      <c r="QFW39" s="119"/>
      <c r="QFX39" s="119"/>
      <c r="QFY39" s="119"/>
      <c r="QFZ39" s="119"/>
      <c r="QGA39" s="119"/>
      <c r="QGB39" s="119"/>
      <c r="QGC39" s="119"/>
      <c r="QGD39" s="119"/>
      <c r="QGE39" s="119"/>
      <c r="QGF39" s="119"/>
      <c r="QGG39" s="119"/>
      <c r="QGH39" s="119"/>
      <c r="QGI39" s="119"/>
      <c r="QGJ39" s="119"/>
      <c r="QGK39" s="119"/>
      <c r="QGL39" s="119"/>
      <c r="QGM39" s="119"/>
      <c r="QGN39" s="119"/>
      <c r="QGO39" s="119"/>
      <c r="QGP39" s="119"/>
      <c r="QGQ39" s="119"/>
      <c r="QGR39" s="119"/>
      <c r="QGS39" s="119"/>
      <c r="QGT39" s="119"/>
      <c r="QGU39" s="119"/>
      <c r="QGV39" s="119"/>
      <c r="QGW39" s="119"/>
      <c r="QGX39" s="119"/>
      <c r="QGY39" s="119"/>
      <c r="QGZ39" s="119"/>
      <c r="QHA39" s="119"/>
      <c r="QHB39" s="119"/>
      <c r="QHC39" s="119"/>
      <c r="QHD39" s="119"/>
      <c r="QHE39" s="119"/>
      <c r="QHF39" s="119"/>
      <c r="QHG39" s="119"/>
      <c r="QHH39" s="119"/>
      <c r="QHI39" s="119"/>
      <c r="QHJ39" s="119"/>
      <c r="QHK39" s="119"/>
      <c r="QHL39" s="119"/>
      <c r="QHM39" s="119"/>
      <c r="QHN39" s="119"/>
      <c r="QHO39" s="119"/>
      <c r="QHP39" s="119"/>
      <c r="QHQ39" s="119"/>
      <c r="QHR39" s="119"/>
      <c r="QHS39" s="119"/>
      <c r="QHT39" s="119"/>
      <c r="QHU39" s="119"/>
      <c r="QHV39" s="119"/>
      <c r="QHW39" s="119"/>
      <c r="QHX39" s="119"/>
      <c r="QHY39" s="119"/>
      <c r="QHZ39" s="119"/>
      <c r="QIA39" s="119"/>
      <c r="QIB39" s="119"/>
      <c r="QIC39" s="119"/>
      <c r="QID39" s="119"/>
      <c r="QIE39" s="119"/>
      <c r="QIF39" s="119"/>
      <c r="QIG39" s="119"/>
      <c r="QIH39" s="119"/>
      <c r="QII39" s="119"/>
      <c r="QIJ39" s="119"/>
      <c r="QIK39" s="119"/>
      <c r="QIL39" s="119"/>
      <c r="QIM39" s="119"/>
      <c r="QIN39" s="119"/>
      <c r="QIO39" s="119"/>
      <c r="QIP39" s="119"/>
      <c r="QIQ39" s="119"/>
      <c r="QIR39" s="119"/>
      <c r="QIS39" s="119"/>
      <c r="QIT39" s="119"/>
      <c r="QIU39" s="119"/>
      <c r="QIV39" s="119"/>
      <c r="QIW39" s="119"/>
      <c r="QIX39" s="119"/>
      <c r="QIY39" s="119"/>
      <c r="QIZ39" s="119"/>
      <c r="QJA39" s="119"/>
      <c r="QJB39" s="119"/>
      <c r="QJC39" s="119"/>
      <c r="QJD39" s="119"/>
      <c r="QJE39" s="119"/>
      <c r="QJF39" s="119"/>
      <c r="QJG39" s="119"/>
      <c r="QJH39" s="119"/>
      <c r="QJI39" s="119"/>
      <c r="QJJ39" s="119"/>
      <c r="QJK39" s="119"/>
      <c r="QJL39" s="119"/>
      <c r="QJM39" s="119"/>
      <c r="QJN39" s="119"/>
      <c r="QJO39" s="119"/>
      <c r="QJP39" s="119"/>
      <c r="QJQ39" s="119"/>
      <c r="QJR39" s="119"/>
      <c r="QJS39" s="119"/>
      <c r="QJT39" s="119"/>
      <c r="QJU39" s="119"/>
      <c r="QJV39" s="119"/>
      <c r="QJW39" s="119"/>
      <c r="QJX39" s="119"/>
      <c r="QJY39" s="119"/>
      <c r="QJZ39" s="119"/>
      <c r="QKA39" s="119"/>
      <c r="QKB39" s="119"/>
      <c r="QKC39" s="119"/>
      <c r="QKD39" s="119"/>
      <c r="QKE39" s="119"/>
      <c r="QKF39" s="119"/>
      <c r="QKG39" s="119"/>
      <c r="QKH39" s="119"/>
      <c r="QKI39" s="119"/>
      <c r="QKJ39" s="119"/>
      <c r="QKK39" s="119"/>
      <c r="QKL39" s="119"/>
      <c r="QKM39" s="119"/>
      <c r="QKN39" s="119"/>
      <c r="QKO39" s="119"/>
      <c r="QKP39" s="119"/>
      <c r="QKQ39" s="119"/>
      <c r="QKR39" s="119"/>
      <c r="QKS39" s="119"/>
      <c r="QKT39" s="119"/>
      <c r="QKU39" s="119"/>
      <c r="QKV39" s="119"/>
      <c r="QKW39" s="119"/>
      <c r="QKX39" s="119"/>
      <c r="QKY39" s="119"/>
      <c r="QKZ39" s="119"/>
      <c r="QLA39" s="119"/>
      <c r="QLB39" s="119"/>
      <c r="QLC39" s="119"/>
      <c r="QLD39" s="119"/>
      <c r="QLE39" s="119"/>
      <c r="QLF39" s="119"/>
      <c r="QLG39" s="119"/>
      <c r="QLH39" s="119"/>
      <c r="QLI39" s="119"/>
      <c r="QLJ39" s="119"/>
      <c r="QLK39" s="119"/>
      <c r="QLL39" s="119"/>
      <c r="QLM39" s="119"/>
      <c r="QLN39" s="119"/>
      <c r="QLO39" s="119"/>
      <c r="QLP39" s="119"/>
      <c r="QLQ39" s="119"/>
      <c r="QLR39" s="119"/>
      <c r="QLS39" s="119"/>
      <c r="QLT39" s="119"/>
      <c r="QLU39" s="119"/>
      <c r="QLV39" s="119"/>
      <c r="QLW39" s="119"/>
      <c r="QLX39" s="119"/>
      <c r="QLY39" s="119"/>
      <c r="QLZ39" s="119"/>
      <c r="QMA39" s="119"/>
      <c r="QMB39" s="119"/>
      <c r="QMC39" s="119"/>
      <c r="QMD39" s="119"/>
      <c r="QME39" s="119"/>
      <c r="QMF39" s="119"/>
      <c r="QMG39" s="119"/>
      <c r="QMH39" s="119"/>
      <c r="QMI39" s="119"/>
      <c r="QMJ39" s="119"/>
      <c r="QMK39" s="119"/>
      <c r="QML39" s="119"/>
      <c r="QMM39" s="119"/>
      <c r="QMN39" s="119"/>
      <c r="QMO39" s="119"/>
      <c r="QMP39" s="119"/>
      <c r="QMQ39" s="119"/>
      <c r="QMR39" s="119"/>
      <c r="QMS39" s="119"/>
      <c r="QMT39" s="119"/>
      <c r="QMU39" s="119"/>
      <c r="QMV39" s="119"/>
      <c r="QMW39" s="119"/>
      <c r="QMX39" s="119"/>
      <c r="QMY39" s="119"/>
      <c r="QMZ39" s="119"/>
      <c r="QNA39" s="119"/>
      <c r="QNB39" s="119"/>
      <c r="QNC39" s="119"/>
      <c r="QND39" s="119"/>
      <c r="QNE39" s="119"/>
      <c r="QNF39" s="119"/>
      <c r="QNG39" s="119"/>
      <c r="QNH39" s="119"/>
      <c r="QNI39" s="119"/>
      <c r="QNJ39" s="119"/>
      <c r="QNK39" s="119"/>
      <c r="QNL39" s="119"/>
      <c r="QNM39" s="119"/>
      <c r="QNN39" s="119"/>
      <c r="QNO39" s="119"/>
      <c r="QNP39" s="119"/>
      <c r="QNQ39" s="119"/>
      <c r="QNR39" s="119"/>
      <c r="QNS39" s="119"/>
      <c r="QNT39" s="119"/>
      <c r="QNU39" s="119"/>
      <c r="QNV39" s="119"/>
      <c r="QNW39" s="119"/>
      <c r="QNX39" s="119"/>
      <c r="QNY39" s="119"/>
      <c r="QNZ39" s="119"/>
      <c r="QOA39" s="119"/>
      <c r="QOB39" s="119"/>
      <c r="QOC39" s="119"/>
      <c r="QOD39" s="119"/>
      <c r="QOE39" s="119"/>
      <c r="QOF39" s="119"/>
      <c r="QOG39" s="119"/>
      <c r="QOH39" s="119"/>
      <c r="QOI39" s="119"/>
      <c r="QOJ39" s="119"/>
      <c r="QOK39" s="119"/>
      <c r="QOL39" s="119"/>
      <c r="QOM39" s="119"/>
      <c r="QON39" s="119"/>
      <c r="QOO39" s="119"/>
      <c r="QOP39" s="119"/>
      <c r="QOQ39" s="119"/>
      <c r="QOR39" s="119"/>
      <c r="QOS39" s="119"/>
      <c r="QOT39" s="119"/>
      <c r="QOU39" s="119"/>
      <c r="QOV39" s="119"/>
      <c r="QOW39" s="119"/>
      <c r="QOX39" s="119"/>
      <c r="QOY39" s="119"/>
      <c r="QOZ39" s="119"/>
      <c r="QPA39" s="119"/>
      <c r="QPB39" s="119"/>
      <c r="QPC39" s="119"/>
      <c r="QPD39" s="119"/>
      <c r="QPE39" s="119"/>
      <c r="QPF39" s="119"/>
      <c r="QPG39" s="119"/>
      <c r="QPH39" s="119"/>
      <c r="QPI39" s="119"/>
      <c r="QPJ39" s="119"/>
      <c r="QPK39" s="119"/>
      <c r="QPL39" s="119"/>
      <c r="QPM39" s="119"/>
      <c r="QPN39" s="119"/>
      <c r="QPO39" s="119"/>
      <c r="QPP39" s="119"/>
      <c r="QPQ39" s="119"/>
      <c r="QPR39" s="119"/>
      <c r="QPS39" s="119"/>
      <c r="QPT39" s="119"/>
      <c r="QPU39" s="119"/>
      <c r="QPV39" s="119"/>
      <c r="QPW39" s="119"/>
      <c r="QPX39" s="119"/>
      <c r="QPY39" s="119"/>
      <c r="QPZ39" s="119"/>
      <c r="QQA39" s="119"/>
      <c r="QQB39" s="119"/>
      <c r="QQC39" s="119"/>
      <c r="QQD39" s="119"/>
      <c r="QQE39" s="119"/>
      <c r="QQF39" s="119"/>
      <c r="QQG39" s="119"/>
      <c r="QQH39" s="119"/>
      <c r="QQI39" s="119"/>
      <c r="QQJ39" s="119"/>
      <c r="QQK39" s="119"/>
      <c r="QQL39" s="119"/>
      <c r="QQM39" s="119"/>
      <c r="QQN39" s="119"/>
      <c r="QQO39" s="119"/>
      <c r="QQP39" s="119"/>
      <c r="QQQ39" s="119"/>
      <c r="QQR39" s="119"/>
      <c r="QQS39" s="119"/>
      <c r="QQT39" s="119"/>
      <c r="QQU39" s="119"/>
      <c r="QQV39" s="119"/>
      <c r="QQW39" s="119"/>
      <c r="QQX39" s="119"/>
      <c r="QQY39" s="119"/>
      <c r="QQZ39" s="119"/>
      <c r="QRA39" s="119"/>
      <c r="QRB39" s="119"/>
      <c r="QRC39" s="119"/>
      <c r="QRD39" s="119"/>
      <c r="QRE39" s="119"/>
      <c r="QRF39" s="119"/>
      <c r="QRG39" s="119"/>
      <c r="QRH39" s="119"/>
      <c r="QRI39" s="119"/>
      <c r="QRJ39" s="119"/>
      <c r="QRK39" s="119"/>
      <c r="QRL39" s="119"/>
      <c r="QRM39" s="119"/>
      <c r="QRN39" s="119"/>
      <c r="QRO39" s="119"/>
      <c r="QRP39" s="119"/>
      <c r="QRQ39" s="119"/>
      <c r="QRR39" s="119"/>
      <c r="QRS39" s="119"/>
      <c r="QRT39" s="119"/>
      <c r="QRU39" s="119"/>
      <c r="QRV39" s="119"/>
      <c r="QRW39" s="119"/>
      <c r="QRX39" s="119"/>
      <c r="QRY39" s="119"/>
      <c r="QRZ39" s="119"/>
      <c r="QSA39" s="119"/>
      <c r="QSB39" s="119"/>
      <c r="QSC39" s="119"/>
      <c r="QSD39" s="119"/>
      <c r="QSE39" s="119"/>
      <c r="QSF39" s="119"/>
      <c r="QSG39" s="119"/>
      <c r="QSH39" s="119"/>
      <c r="QSI39" s="119"/>
      <c r="QSJ39" s="119"/>
      <c r="QSK39" s="119"/>
      <c r="QSL39" s="119"/>
      <c r="QSM39" s="119"/>
      <c r="QSN39" s="119"/>
      <c r="QSO39" s="119"/>
      <c r="QSP39" s="119"/>
      <c r="QSQ39" s="119"/>
      <c r="QSR39" s="119"/>
      <c r="QSS39" s="119"/>
      <c r="QST39" s="119"/>
      <c r="QSU39" s="119"/>
      <c r="QSV39" s="119"/>
      <c r="QSW39" s="119"/>
      <c r="QSX39" s="119"/>
      <c r="QSY39" s="119"/>
      <c r="QSZ39" s="119"/>
      <c r="QTA39" s="119"/>
      <c r="QTB39" s="119"/>
      <c r="QTC39" s="119"/>
      <c r="QTD39" s="119"/>
      <c r="QTE39" s="119"/>
      <c r="QTF39" s="119"/>
      <c r="QTG39" s="119"/>
      <c r="QTH39" s="119"/>
      <c r="QTI39" s="119"/>
      <c r="QTJ39" s="119"/>
      <c r="QTK39" s="119"/>
      <c r="QTL39" s="119"/>
      <c r="QTM39" s="119"/>
      <c r="QTN39" s="119"/>
      <c r="QTO39" s="119"/>
      <c r="QTP39" s="119"/>
      <c r="QTQ39" s="119"/>
      <c r="QTR39" s="119"/>
      <c r="QTS39" s="119"/>
      <c r="QTT39" s="119"/>
      <c r="QTU39" s="119"/>
      <c r="QTV39" s="119"/>
      <c r="QTW39" s="119"/>
      <c r="QTX39" s="119"/>
      <c r="QTY39" s="119"/>
      <c r="QTZ39" s="119"/>
      <c r="QUA39" s="119"/>
      <c r="QUB39" s="119"/>
      <c r="QUC39" s="119"/>
      <c r="QUD39" s="119"/>
      <c r="QUE39" s="119"/>
      <c r="QUF39" s="119"/>
      <c r="QUG39" s="119"/>
      <c r="QUH39" s="119"/>
      <c r="QUI39" s="119"/>
      <c r="QUJ39" s="119"/>
      <c r="QUK39" s="119"/>
      <c r="QUL39" s="119"/>
      <c r="QUM39" s="119"/>
      <c r="QUN39" s="119"/>
      <c r="QUO39" s="119"/>
      <c r="QUP39" s="119"/>
      <c r="QUQ39" s="119"/>
      <c r="QUR39" s="119"/>
      <c r="QUS39" s="119"/>
      <c r="QUT39" s="119"/>
      <c r="QUU39" s="119"/>
      <c r="QUV39" s="119"/>
      <c r="QUW39" s="119"/>
      <c r="QUX39" s="119"/>
      <c r="QUY39" s="119"/>
      <c r="QUZ39" s="119"/>
      <c r="QVA39" s="119"/>
      <c r="QVB39" s="119"/>
      <c r="QVC39" s="119"/>
      <c r="QVD39" s="119"/>
      <c r="QVE39" s="119"/>
      <c r="QVF39" s="119"/>
      <c r="QVG39" s="119"/>
      <c r="QVH39" s="119"/>
      <c r="QVI39" s="119"/>
      <c r="QVJ39" s="119"/>
      <c r="QVK39" s="119"/>
      <c r="QVL39" s="119"/>
      <c r="QVM39" s="119"/>
      <c r="QVN39" s="119"/>
      <c r="QVO39" s="119"/>
      <c r="QVP39" s="119"/>
      <c r="QVQ39" s="119"/>
      <c r="QVR39" s="119"/>
      <c r="QVS39" s="119"/>
      <c r="QVT39" s="119"/>
      <c r="QVU39" s="119"/>
      <c r="QVV39" s="119"/>
      <c r="QVW39" s="119"/>
      <c r="QVX39" s="119"/>
      <c r="QVY39" s="119"/>
      <c r="QVZ39" s="119"/>
      <c r="QWA39" s="119"/>
      <c r="QWB39" s="119"/>
      <c r="QWC39" s="119"/>
      <c r="QWD39" s="119"/>
      <c r="QWE39" s="119"/>
      <c r="QWF39" s="119"/>
      <c r="QWG39" s="119"/>
      <c r="QWH39" s="119"/>
      <c r="QWI39" s="119"/>
      <c r="QWJ39" s="119"/>
      <c r="QWK39" s="119"/>
      <c r="QWL39" s="119"/>
      <c r="QWM39" s="119"/>
      <c r="QWN39" s="119"/>
      <c r="QWO39" s="119"/>
      <c r="QWP39" s="119"/>
      <c r="QWQ39" s="119"/>
      <c r="QWR39" s="119"/>
      <c r="QWS39" s="119"/>
      <c r="QWT39" s="119"/>
      <c r="QWU39" s="119"/>
      <c r="QWV39" s="119"/>
      <c r="QWW39" s="119"/>
      <c r="QWX39" s="119"/>
      <c r="QWY39" s="119"/>
      <c r="QWZ39" s="119"/>
      <c r="QXA39" s="119"/>
      <c r="QXB39" s="119"/>
      <c r="QXC39" s="119"/>
      <c r="QXD39" s="119"/>
      <c r="QXE39" s="119"/>
      <c r="QXF39" s="119"/>
      <c r="QXG39" s="119"/>
      <c r="QXH39" s="119"/>
      <c r="QXI39" s="119"/>
      <c r="QXJ39" s="119"/>
      <c r="QXK39" s="119"/>
      <c r="QXL39" s="119"/>
      <c r="QXM39" s="119"/>
      <c r="QXN39" s="119"/>
      <c r="QXO39" s="119"/>
      <c r="QXP39" s="119"/>
      <c r="QXQ39" s="119"/>
      <c r="QXR39" s="119"/>
      <c r="QXS39" s="119"/>
      <c r="QXT39" s="119"/>
      <c r="QXU39" s="119"/>
      <c r="QXV39" s="119"/>
      <c r="QXW39" s="119"/>
      <c r="QXX39" s="119"/>
      <c r="QXY39" s="119"/>
      <c r="QXZ39" s="119"/>
      <c r="QYA39" s="119"/>
      <c r="QYB39" s="119"/>
      <c r="QYC39" s="119"/>
      <c r="QYD39" s="119"/>
      <c r="QYE39" s="119"/>
      <c r="QYF39" s="119"/>
      <c r="QYG39" s="119"/>
      <c r="QYH39" s="119"/>
      <c r="QYI39" s="119"/>
      <c r="QYJ39" s="119"/>
      <c r="QYK39" s="119"/>
      <c r="QYL39" s="119"/>
      <c r="QYM39" s="119"/>
      <c r="QYN39" s="119"/>
      <c r="QYO39" s="119"/>
      <c r="QYP39" s="119"/>
      <c r="QYQ39" s="119"/>
      <c r="QYR39" s="119"/>
      <c r="QYS39" s="119"/>
      <c r="QYT39" s="119"/>
      <c r="QYU39" s="119"/>
      <c r="QYV39" s="119"/>
      <c r="QYW39" s="119"/>
      <c r="QYX39" s="119"/>
      <c r="QYY39" s="119"/>
      <c r="QYZ39" s="119"/>
      <c r="QZA39" s="119"/>
      <c r="QZB39" s="119"/>
      <c r="QZC39" s="119"/>
      <c r="QZD39" s="119"/>
      <c r="QZE39" s="119"/>
      <c r="QZF39" s="119"/>
      <c r="QZG39" s="119"/>
      <c r="QZH39" s="119"/>
      <c r="QZI39" s="119"/>
      <c r="QZJ39" s="119"/>
      <c r="QZK39" s="119"/>
      <c r="QZL39" s="119"/>
      <c r="QZM39" s="119"/>
      <c r="QZN39" s="119"/>
      <c r="QZO39" s="119"/>
      <c r="QZP39" s="119"/>
      <c r="QZQ39" s="119"/>
      <c r="QZR39" s="119"/>
      <c r="QZS39" s="119"/>
      <c r="QZT39" s="119"/>
      <c r="QZU39" s="119"/>
      <c r="QZV39" s="119"/>
      <c r="QZW39" s="119"/>
      <c r="QZX39" s="119"/>
      <c r="QZY39" s="119"/>
      <c r="QZZ39" s="119"/>
      <c r="RAA39" s="119"/>
      <c r="RAB39" s="119"/>
      <c r="RAC39" s="119"/>
      <c r="RAD39" s="119"/>
      <c r="RAE39" s="119"/>
      <c r="RAF39" s="119"/>
      <c r="RAG39" s="119"/>
      <c r="RAH39" s="119"/>
      <c r="RAI39" s="119"/>
      <c r="RAJ39" s="119"/>
      <c r="RAK39" s="119"/>
      <c r="RAL39" s="119"/>
      <c r="RAM39" s="119"/>
      <c r="RAN39" s="119"/>
      <c r="RAO39" s="119"/>
      <c r="RAP39" s="119"/>
      <c r="RAQ39" s="119"/>
      <c r="RAR39" s="119"/>
      <c r="RAS39" s="119"/>
      <c r="RAT39" s="119"/>
      <c r="RAU39" s="119"/>
      <c r="RAV39" s="119"/>
      <c r="RAW39" s="119"/>
      <c r="RAX39" s="119"/>
      <c r="RAY39" s="119"/>
      <c r="RAZ39" s="119"/>
      <c r="RBA39" s="119"/>
      <c r="RBB39" s="119"/>
      <c r="RBC39" s="119"/>
      <c r="RBD39" s="119"/>
      <c r="RBE39" s="119"/>
      <c r="RBF39" s="119"/>
      <c r="RBG39" s="119"/>
      <c r="RBH39" s="119"/>
      <c r="RBI39" s="119"/>
      <c r="RBJ39" s="119"/>
      <c r="RBK39" s="119"/>
      <c r="RBL39" s="119"/>
      <c r="RBM39" s="119"/>
      <c r="RBN39" s="119"/>
      <c r="RBO39" s="119"/>
      <c r="RBP39" s="119"/>
      <c r="RBQ39" s="119"/>
      <c r="RBR39" s="119"/>
      <c r="RBS39" s="119"/>
      <c r="RBT39" s="119"/>
      <c r="RBU39" s="119"/>
      <c r="RBV39" s="119"/>
      <c r="RBW39" s="119"/>
      <c r="RBX39" s="119"/>
      <c r="RBY39" s="119"/>
      <c r="RBZ39" s="119"/>
      <c r="RCA39" s="119"/>
      <c r="RCB39" s="119"/>
      <c r="RCC39" s="119"/>
      <c r="RCD39" s="119"/>
      <c r="RCE39" s="119"/>
      <c r="RCF39" s="119"/>
      <c r="RCG39" s="119"/>
      <c r="RCH39" s="119"/>
      <c r="RCI39" s="119"/>
      <c r="RCJ39" s="119"/>
      <c r="RCK39" s="119"/>
      <c r="RCL39" s="119"/>
      <c r="RCM39" s="119"/>
      <c r="RCN39" s="119"/>
      <c r="RCO39" s="119"/>
      <c r="RCP39" s="119"/>
      <c r="RCQ39" s="119"/>
      <c r="RCR39" s="119"/>
      <c r="RCS39" s="119"/>
      <c r="RCT39" s="119"/>
      <c r="RCU39" s="119"/>
      <c r="RCV39" s="119"/>
      <c r="RCW39" s="119"/>
      <c r="RCX39" s="119"/>
      <c r="RCY39" s="119"/>
      <c r="RCZ39" s="119"/>
      <c r="RDA39" s="119"/>
      <c r="RDB39" s="119"/>
      <c r="RDC39" s="119"/>
      <c r="RDD39" s="119"/>
      <c r="RDE39" s="119"/>
      <c r="RDF39" s="119"/>
      <c r="RDG39" s="119"/>
      <c r="RDH39" s="119"/>
      <c r="RDI39" s="119"/>
      <c r="RDJ39" s="119"/>
      <c r="RDK39" s="119"/>
      <c r="RDL39" s="119"/>
      <c r="RDM39" s="119"/>
      <c r="RDN39" s="119"/>
      <c r="RDO39" s="119"/>
      <c r="RDP39" s="119"/>
      <c r="RDQ39" s="119"/>
      <c r="RDR39" s="119"/>
      <c r="RDS39" s="119"/>
      <c r="RDT39" s="119"/>
      <c r="RDU39" s="119"/>
      <c r="RDV39" s="119"/>
      <c r="RDW39" s="119"/>
      <c r="RDX39" s="119"/>
      <c r="RDY39" s="119"/>
      <c r="RDZ39" s="119"/>
      <c r="REA39" s="119"/>
      <c r="REB39" s="119"/>
      <c r="REC39" s="119"/>
      <c r="RED39" s="119"/>
      <c r="REE39" s="119"/>
      <c r="REF39" s="119"/>
      <c r="REG39" s="119"/>
      <c r="REH39" s="119"/>
      <c r="REI39" s="119"/>
      <c r="REJ39" s="119"/>
      <c r="REK39" s="119"/>
      <c r="REL39" s="119"/>
      <c r="REM39" s="119"/>
      <c r="REN39" s="119"/>
      <c r="REO39" s="119"/>
      <c r="REP39" s="119"/>
      <c r="REQ39" s="119"/>
      <c r="RER39" s="119"/>
      <c r="RES39" s="119"/>
      <c r="RET39" s="119"/>
      <c r="REU39" s="119"/>
      <c r="REV39" s="119"/>
      <c r="REW39" s="119"/>
      <c r="REX39" s="119"/>
      <c r="REY39" s="119"/>
      <c r="REZ39" s="119"/>
      <c r="RFA39" s="119"/>
      <c r="RFB39" s="119"/>
      <c r="RFC39" s="119"/>
      <c r="RFD39" s="119"/>
      <c r="RFE39" s="119"/>
      <c r="RFF39" s="119"/>
      <c r="RFG39" s="119"/>
      <c r="RFH39" s="119"/>
      <c r="RFI39" s="119"/>
      <c r="RFJ39" s="119"/>
      <c r="RFK39" s="119"/>
      <c r="RFL39" s="119"/>
      <c r="RFM39" s="119"/>
      <c r="RFN39" s="119"/>
      <c r="RFO39" s="119"/>
      <c r="RFP39" s="119"/>
      <c r="RFQ39" s="119"/>
      <c r="RFR39" s="119"/>
      <c r="RFS39" s="119"/>
      <c r="RFT39" s="119"/>
      <c r="RFU39" s="119"/>
      <c r="RFV39" s="119"/>
      <c r="RFW39" s="119"/>
      <c r="RFX39" s="119"/>
      <c r="RFY39" s="119"/>
      <c r="RFZ39" s="119"/>
      <c r="RGA39" s="119"/>
      <c r="RGB39" s="119"/>
      <c r="RGC39" s="119"/>
      <c r="RGD39" s="119"/>
      <c r="RGE39" s="119"/>
      <c r="RGF39" s="119"/>
      <c r="RGG39" s="119"/>
      <c r="RGH39" s="119"/>
      <c r="RGI39" s="119"/>
      <c r="RGJ39" s="119"/>
      <c r="RGK39" s="119"/>
      <c r="RGL39" s="119"/>
      <c r="RGM39" s="119"/>
      <c r="RGN39" s="119"/>
      <c r="RGO39" s="119"/>
      <c r="RGP39" s="119"/>
      <c r="RGQ39" s="119"/>
      <c r="RGR39" s="119"/>
      <c r="RGS39" s="119"/>
      <c r="RGT39" s="119"/>
      <c r="RGU39" s="119"/>
      <c r="RGV39" s="119"/>
      <c r="RGW39" s="119"/>
      <c r="RGX39" s="119"/>
      <c r="RGY39" s="119"/>
      <c r="RGZ39" s="119"/>
      <c r="RHA39" s="119"/>
      <c r="RHB39" s="119"/>
      <c r="RHC39" s="119"/>
      <c r="RHD39" s="119"/>
      <c r="RHE39" s="119"/>
      <c r="RHF39" s="119"/>
      <c r="RHG39" s="119"/>
      <c r="RHH39" s="119"/>
      <c r="RHI39" s="119"/>
      <c r="RHJ39" s="119"/>
      <c r="RHK39" s="119"/>
      <c r="RHL39" s="119"/>
      <c r="RHM39" s="119"/>
      <c r="RHN39" s="119"/>
      <c r="RHO39" s="119"/>
      <c r="RHP39" s="119"/>
      <c r="RHQ39" s="119"/>
      <c r="RHR39" s="119"/>
      <c r="RHS39" s="119"/>
      <c r="RHT39" s="119"/>
      <c r="RHU39" s="119"/>
      <c r="RHV39" s="119"/>
      <c r="RHW39" s="119"/>
      <c r="RHX39" s="119"/>
      <c r="RHY39" s="119"/>
      <c r="RHZ39" s="119"/>
      <c r="RIA39" s="119"/>
      <c r="RIB39" s="119"/>
      <c r="RIC39" s="119"/>
      <c r="RID39" s="119"/>
      <c r="RIE39" s="119"/>
      <c r="RIF39" s="119"/>
      <c r="RIG39" s="119"/>
      <c r="RIH39" s="119"/>
      <c r="RII39" s="119"/>
      <c r="RIJ39" s="119"/>
      <c r="RIK39" s="119"/>
      <c r="RIL39" s="119"/>
      <c r="RIM39" s="119"/>
      <c r="RIN39" s="119"/>
      <c r="RIO39" s="119"/>
      <c r="RIP39" s="119"/>
      <c r="RIQ39" s="119"/>
      <c r="RIR39" s="119"/>
      <c r="RIS39" s="119"/>
      <c r="RIT39" s="119"/>
      <c r="RIU39" s="119"/>
      <c r="RIV39" s="119"/>
      <c r="RIW39" s="119"/>
      <c r="RIX39" s="119"/>
      <c r="RIY39" s="119"/>
      <c r="RIZ39" s="119"/>
      <c r="RJA39" s="119"/>
      <c r="RJB39" s="119"/>
      <c r="RJC39" s="119"/>
      <c r="RJD39" s="119"/>
      <c r="RJE39" s="119"/>
      <c r="RJF39" s="119"/>
      <c r="RJG39" s="119"/>
      <c r="RJH39" s="119"/>
      <c r="RJI39" s="119"/>
      <c r="RJJ39" s="119"/>
      <c r="RJK39" s="119"/>
      <c r="RJL39" s="119"/>
      <c r="RJM39" s="119"/>
      <c r="RJN39" s="119"/>
      <c r="RJO39" s="119"/>
      <c r="RJP39" s="119"/>
      <c r="RJQ39" s="119"/>
      <c r="RJR39" s="119"/>
      <c r="RJS39" s="119"/>
      <c r="RJT39" s="119"/>
      <c r="RJU39" s="119"/>
      <c r="RJV39" s="119"/>
      <c r="RJW39" s="119"/>
      <c r="RJX39" s="119"/>
      <c r="RJY39" s="119"/>
      <c r="RJZ39" s="119"/>
      <c r="RKA39" s="119"/>
      <c r="RKB39" s="119"/>
      <c r="RKC39" s="119"/>
      <c r="RKD39" s="119"/>
      <c r="RKE39" s="119"/>
      <c r="RKF39" s="119"/>
      <c r="RKG39" s="119"/>
      <c r="RKH39" s="119"/>
      <c r="RKI39" s="119"/>
      <c r="RKJ39" s="119"/>
      <c r="RKK39" s="119"/>
      <c r="RKL39" s="119"/>
      <c r="RKM39" s="119"/>
      <c r="RKN39" s="119"/>
      <c r="RKO39" s="119"/>
      <c r="RKP39" s="119"/>
      <c r="RKQ39" s="119"/>
      <c r="RKR39" s="119"/>
      <c r="RKS39" s="119"/>
      <c r="RKT39" s="119"/>
      <c r="RKU39" s="119"/>
      <c r="RKV39" s="119"/>
      <c r="RKW39" s="119"/>
      <c r="RKX39" s="119"/>
      <c r="RKY39" s="119"/>
      <c r="RKZ39" s="119"/>
      <c r="RLA39" s="119"/>
      <c r="RLB39" s="119"/>
      <c r="RLC39" s="119"/>
      <c r="RLD39" s="119"/>
      <c r="RLE39" s="119"/>
      <c r="RLF39" s="119"/>
      <c r="RLG39" s="119"/>
      <c r="RLH39" s="119"/>
      <c r="RLI39" s="119"/>
      <c r="RLJ39" s="119"/>
      <c r="RLK39" s="119"/>
      <c r="RLL39" s="119"/>
      <c r="RLM39" s="119"/>
      <c r="RLN39" s="119"/>
      <c r="RLO39" s="119"/>
      <c r="RLP39" s="119"/>
      <c r="RLQ39" s="119"/>
      <c r="RLR39" s="119"/>
      <c r="RLS39" s="119"/>
      <c r="RLT39" s="119"/>
      <c r="RLU39" s="119"/>
      <c r="RLV39" s="119"/>
      <c r="RLW39" s="119"/>
      <c r="RLX39" s="119"/>
      <c r="RLY39" s="119"/>
      <c r="RLZ39" s="119"/>
      <c r="RMA39" s="119"/>
      <c r="RMB39" s="119"/>
      <c r="RMC39" s="119"/>
      <c r="RMD39" s="119"/>
      <c r="RME39" s="119"/>
      <c r="RMF39" s="119"/>
      <c r="RMG39" s="119"/>
      <c r="RMH39" s="119"/>
      <c r="RMI39" s="119"/>
      <c r="RMJ39" s="119"/>
      <c r="RMK39" s="119"/>
      <c r="RML39" s="119"/>
      <c r="RMM39" s="119"/>
      <c r="RMN39" s="119"/>
      <c r="RMO39" s="119"/>
      <c r="RMP39" s="119"/>
      <c r="RMQ39" s="119"/>
      <c r="RMR39" s="119"/>
      <c r="RMS39" s="119"/>
      <c r="RMT39" s="119"/>
      <c r="RMU39" s="119"/>
      <c r="RMV39" s="119"/>
      <c r="RMW39" s="119"/>
      <c r="RMX39" s="119"/>
      <c r="RMY39" s="119"/>
      <c r="RMZ39" s="119"/>
      <c r="RNA39" s="119"/>
      <c r="RNB39" s="119"/>
      <c r="RNC39" s="119"/>
      <c r="RND39" s="119"/>
      <c r="RNE39" s="119"/>
      <c r="RNF39" s="119"/>
      <c r="RNG39" s="119"/>
      <c r="RNH39" s="119"/>
      <c r="RNI39" s="119"/>
      <c r="RNJ39" s="119"/>
      <c r="RNK39" s="119"/>
      <c r="RNL39" s="119"/>
      <c r="RNM39" s="119"/>
      <c r="RNN39" s="119"/>
      <c r="RNO39" s="119"/>
      <c r="RNP39" s="119"/>
      <c r="RNQ39" s="119"/>
      <c r="RNR39" s="119"/>
      <c r="RNS39" s="119"/>
      <c r="RNT39" s="119"/>
      <c r="RNU39" s="119"/>
      <c r="RNV39" s="119"/>
      <c r="RNW39" s="119"/>
      <c r="RNX39" s="119"/>
      <c r="RNY39" s="119"/>
      <c r="RNZ39" s="119"/>
      <c r="ROA39" s="119"/>
      <c r="ROB39" s="119"/>
      <c r="ROC39" s="119"/>
      <c r="ROD39" s="119"/>
      <c r="ROE39" s="119"/>
      <c r="ROF39" s="119"/>
      <c r="ROG39" s="119"/>
      <c r="ROH39" s="119"/>
      <c r="ROI39" s="119"/>
      <c r="ROJ39" s="119"/>
      <c r="ROK39" s="119"/>
      <c r="ROL39" s="119"/>
      <c r="ROM39" s="119"/>
      <c r="RON39" s="119"/>
      <c r="ROO39" s="119"/>
      <c r="ROP39" s="119"/>
      <c r="ROQ39" s="119"/>
      <c r="ROR39" s="119"/>
      <c r="ROS39" s="119"/>
      <c r="ROT39" s="119"/>
      <c r="ROU39" s="119"/>
      <c r="ROV39" s="119"/>
      <c r="ROW39" s="119"/>
      <c r="ROX39" s="119"/>
      <c r="ROY39" s="119"/>
      <c r="ROZ39" s="119"/>
      <c r="RPA39" s="119"/>
      <c r="RPB39" s="119"/>
      <c r="RPC39" s="119"/>
      <c r="RPD39" s="119"/>
      <c r="RPE39" s="119"/>
      <c r="RPF39" s="119"/>
      <c r="RPG39" s="119"/>
      <c r="RPH39" s="119"/>
      <c r="RPI39" s="119"/>
      <c r="RPJ39" s="119"/>
      <c r="RPK39" s="119"/>
      <c r="RPL39" s="119"/>
      <c r="RPM39" s="119"/>
      <c r="RPN39" s="119"/>
      <c r="RPO39" s="119"/>
      <c r="RPP39" s="119"/>
      <c r="RPQ39" s="119"/>
      <c r="RPR39" s="119"/>
      <c r="RPS39" s="119"/>
      <c r="RPT39" s="119"/>
      <c r="RPU39" s="119"/>
      <c r="RPV39" s="119"/>
      <c r="RPW39" s="119"/>
      <c r="RPX39" s="119"/>
      <c r="RPY39" s="119"/>
      <c r="RPZ39" s="119"/>
      <c r="RQA39" s="119"/>
      <c r="RQB39" s="119"/>
      <c r="RQC39" s="119"/>
      <c r="RQD39" s="119"/>
      <c r="RQE39" s="119"/>
      <c r="RQF39" s="119"/>
      <c r="RQG39" s="119"/>
      <c r="RQH39" s="119"/>
      <c r="RQI39" s="119"/>
      <c r="RQJ39" s="119"/>
      <c r="RQK39" s="119"/>
      <c r="RQL39" s="119"/>
      <c r="RQM39" s="119"/>
      <c r="RQN39" s="119"/>
      <c r="RQO39" s="119"/>
      <c r="RQP39" s="119"/>
      <c r="RQQ39" s="119"/>
      <c r="RQR39" s="119"/>
      <c r="RQS39" s="119"/>
      <c r="RQT39" s="119"/>
      <c r="RQU39" s="119"/>
      <c r="RQV39" s="119"/>
      <c r="RQW39" s="119"/>
      <c r="RQX39" s="119"/>
      <c r="RQY39" s="119"/>
      <c r="RQZ39" s="119"/>
      <c r="RRA39" s="119"/>
      <c r="RRB39" s="119"/>
      <c r="RRC39" s="119"/>
      <c r="RRD39" s="119"/>
      <c r="RRE39" s="119"/>
      <c r="RRF39" s="119"/>
      <c r="RRG39" s="119"/>
      <c r="RRH39" s="119"/>
      <c r="RRI39" s="119"/>
      <c r="RRJ39" s="119"/>
      <c r="RRK39" s="119"/>
      <c r="RRL39" s="119"/>
      <c r="RRM39" s="119"/>
      <c r="RRN39" s="119"/>
      <c r="RRO39" s="119"/>
      <c r="RRP39" s="119"/>
      <c r="RRQ39" s="119"/>
      <c r="RRR39" s="119"/>
      <c r="RRS39" s="119"/>
      <c r="RRT39" s="119"/>
      <c r="RRU39" s="119"/>
      <c r="RRV39" s="119"/>
      <c r="RRW39" s="119"/>
      <c r="RRX39" s="119"/>
      <c r="RRY39" s="119"/>
      <c r="RRZ39" s="119"/>
      <c r="RSA39" s="119"/>
      <c r="RSB39" s="119"/>
      <c r="RSC39" s="119"/>
      <c r="RSD39" s="119"/>
      <c r="RSE39" s="119"/>
      <c r="RSF39" s="119"/>
      <c r="RSG39" s="119"/>
      <c r="RSH39" s="119"/>
      <c r="RSI39" s="119"/>
      <c r="RSJ39" s="119"/>
      <c r="RSK39" s="119"/>
      <c r="RSL39" s="119"/>
      <c r="RSM39" s="119"/>
      <c r="RSN39" s="119"/>
      <c r="RSO39" s="119"/>
      <c r="RSP39" s="119"/>
      <c r="RSQ39" s="119"/>
      <c r="RSR39" s="119"/>
      <c r="RSS39" s="119"/>
      <c r="RST39" s="119"/>
      <c r="RSU39" s="119"/>
      <c r="RSV39" s="119"/>
      <c r="RSW39" s="119"/>
      <c r="RSX39" s="119"/>
      <c r="RSY39" s="119"/>
      <c r="RSZ39" s="119"/>
      <c r="RTA39" s="119"/>
      <c r="RTB39" s="119"/>
      <c r="RTC39" s="119"/>
      <c r="RTD39" s="119"/>
      <c r="RTE39" s="119"/>
      <c r="RTF39" s="119"/>
      <c r="RTG39" s="119"/>
      <c r="RTH39" s="119"/>
      <c r="RTI39" s="119"/>
      <c r="RTJ39" s="119"/>
      <c r="RTK39" s="119"/>
      <c r="RTL39" s="119"/>
      <c r="RTM39" s="119"/>
      <c r="RTN39" s="119"/>
      <c r="RTO39" s="119"/>
      <c r="RTP39" s="119"/>
      <c r="RTQ39" s="119"/>
      <c r="RTR39" s="119"/>
      <c r="RTS39" s="119"/>
      <c r="RTT39" s="119"/>
      <c r="RTU39" s="119"/>
      <c r="RTV39" s="119"/>
      <c r="RTW39" s="119"/>
      <c r="RTX39" s="119"/>
      <c r="RTY39" s="119"/>
      <c r="RTZ39" s="119"/>
      <c r="RUA39" s="119"/>
      <c r="RUB39" s="119"/>
      <c r="RUC39" s="119"/>
      <c r="RUD39" s="119"/>
      <c r="RUE39" s="119"/>
      <c r="RUF39" s="119"/>
      <c r="RUG39" s="119"/>
      <c r="RUH39" s="119"/>
      <c r="RUI39" s="119"/>
      <c r="RUJ39" s="119"/>
      <c r="RUK39" s="119"/>
      <c r="RUL39" s="119"/>
      <c r="RUM39" s="119"/>
      <c r="RUN39" s="119"/>
      <c r="RUO39" s="119"/>
      <c r="RUP39" s="119"/>
      <c r="RUQ39" s="119"/>
      <c r="RUR39" s="119"/>
      <c r="RUS39" s="119"/>
      <c r="RUT39" s="119"/>
      <c r="RUU39" s="119"/>
      <c r="RUV39" s="119"/>
      <c r="RUW39" s="119"/>
      <c r="RUX39" s="119"/>
      <c r="RUY39" s="119"/>
      <c r="RUZ39" s="119"/>
      <c r="RVA39" s="119"/>
      <c r="RVB39" s="119"/>
      <c r="RVC39" s="119"/>
      <c r="RVD39" s="119"/>
      <c r="RVE39" s="119"/>
      <c r="RVF39" s="119"/>
      <c r="RVG39" s="119"/>
      <c r="RVH39" s="119"/>
      <c r="RVI39" s="119"/>
      <c r="RVJ39" s="119"/>
      <c r="RVK39" s="119"/>
      <c r="RVL39" s="119"/>
      <c r="RVM39" s="119"/>
      <c r="RVN39" s="119"/>
      <c r="RVO39" s="119"/>
      <c r="RVP39" s="119"/>
      <c r="RVQ39" s="119"/>
      <c r="RVR39" s="119"/>
      <c r="RVS39" s="119"/>
      <c r="RVT39" s="119"/>
      <c r="RVU39" s="119"/>
      <c r="RVV39" s="119"/>
      <c r="RVW39" s="119"/>
      <c r="RVX39" s="119"/>
      <c r="RVY39" s="119"/>
      <c r="RVZ39" s="119"/>
      <c r="RWA39" s="119"/>
      <c r="RWB39" s="119"/>
      <c r="RWC39" s="119"/>
      <c r="RWD39" s="119"/>
      <c r="RWE39" s="119"/>
      <c r="RWF39" s="119"/>
      <c r="RWG39" s="119"/>
      <c r="RWH39" s="119"/>
      <c r="RWI39" s="119"/>
      <c r="RWJ39" s="119"/>
      <c r="RWK39" s="119"/>
      <c r="RWL39" s="119"/>
      <c r="RWM39" s="119"/>
      <c r="RWN39" s="119"/>
      <c r="RWO39" s="119"/>
      <c r="RWP39" s="119"/>
      <c r="RWQ39" s="119"/>
      <c r="RWR39" s="119"/>
      <c r="RWS39" s="119"/>
      <c r="RWT39" s="119"/>
      <c r="RWU39" s="119"/>
      <c r="RWV39" s="119"/>
      <c r="RWW39" s="119"/>
      <c r="RWX39" s="119"/>
      <c r="RWY39" s="119"/>
      <c r="RWZ39" s="119"/>
      <c r="RXA39" s="119"/>
      <c r="RXB39" s="119"/>
      <c r="RXC39" s="119"/>
      <c r="RXD39" s="119"/>
      <c r="RXE39" s="119"/>
      <c r="RXF39" s="119"/>
      <c r="RXG39" s="119"/>
      <c r="RXH39" s="119"/>
      <c r="RXI39" s="119"/>
      <c r="RXJ39" s="119"/>
      <c r="RXK39" s="119"/>
      <c r="RXL39" s="119"/>
      <c r="RXM39" s="119"/>
      <c r="RXN39" s="119"/>
      <c r="RXO39" s="119"/>
      <c r="RXP39" s="119"/>
      <c r="RXQ39" s="119"/>
      <c r="RXR39" s="119"/>
      <c r="RXS39" s="119"/>
      <c r="RXT39" s="119"/>
      <c r="RXU39" s="119"/>
      <c r="RXV39" s="119"/>
      <c r="RXW39" s="119"/>
      <c r="RXX39" s="119"/>
      <c r="RXY39" s="119"/>
      <c r="RXZ39" s="119"/>
      <c r="RYA39" s="119"/>
      <c r="RYB39" s="119"/>
      <c r="RYC39" s="119"/>
      <c r="RYD39" s="119"/>
      <c r="RYE39" s="119"/>
      <c r="RYF39" s="119"/>
      <c r="RYG39" s="119"/>
      <c r="RYH39" s="119"/>
      <c r="RYI39" s="119"/>
      <c r="RYJ39" s="119"/>
      <c r="RYK39" s="119"/>
      <c r="RYL39" s="119"/>
      <c r="RYM39" s="119"/>
      <c r="RYN39" s="119"/>
      <c r="RYO39" s="119"/>
      <c r="RYP39" s="119"/>
      <c r="RYQ39" s="119"/>
      <c r="RYR39" s="119"/>
      <c r="RYS39" s="119"/>
      <c r="RYT39" s="119"/>
      <c r="RYU39" s="119"/>
      <c r="RYV39" s="119"/>
      <c r="RYW39" s="119"/>
      <c r="RYX39" s="119"/>
      <c r="RYY39" s="119"/>
      <c r="RYZ39" s="119"/>
      <c r="RZA39" s="119"/>
      <c r="RZB39" s="119"/>
      <c r="RZC39" s="119"/>
      <c r="RZD39" s="119"/>
      <c r="RZE39" s="119"/>
      <c r="RZF39" s="119"/>
      <c r="RZG39" s="119"/>
      <c r="RZH39" s="119"/>
      <c r="RZI39" s="119"/>
      <c r="RZJ39" s="119"/>
      <c r="RZK39" s="119"/>
      <c r="RZL39" s="119"/>
      <c r="RZM39" s="119"/>
      <c r="RZN39" s="119"/>
      <c r="RZO39" s="119"/>
      <c r="RZP39" s="119"/>
      <c r="RZQ39" s="119"/>
      <c r="RZR39" s="119"/>
      <c r="RZS39" s="119"/>
      <c r="RZT39" s="119"/>
      <c r="RZU39" s="119"/>
      <c r="RZV39" s="119"/>
      <c r="RZW39" s="119"/>
      <c r="RZX39" s="119"/>
      <c r="RZY39" s="119"/>
      <c r="RZZ39" s="119"/>
      <c r="SAA39" s="119"/>
      <c r="SAB39" s="119"/>
      <c r="SAC39" s="119"/>
      <c r="SAD39" s="119"/>
      <c r="SAE39" s="119"/>
      <c r="SAF39" s="119"/>
      <c r="SAG39" s="119"/>
      <c r="SAH39" s="119"/>
      <c r="SAI39" s="119"/>
      <c r="SAJ39" s="119"/>
      <c r="SAK39" s="119"/>
      <c r="SAL39" s="119"/>
      <c r="SAM39" s="119"/>
      <c r="SAN39" s="119"/>
      <c r="SAO39" s="119"/>
      <c r="SAP39" s="119"/>
      <c r="SAQ39" s="119"/>
      <c r="SAR39" s="119"/>
      <c r="SAS39" s="119"/>
      <c r="SAT39" s="119"/>
      <c r="SAU39" s="119"/>
      <c r="SAV39" s="119"/>
      <c r="SAW39" s="119"/>
      <c r="SAX39" s="119"/>
      <c r="SAY39" s="119"/>
      <c r="SAZ39" s="119"/>
      <c r="SBA39" s="119"/>
      <c r="SBB39" s="119"/>
      <c r="SBC39" s="119"/>
      <c r="SBD39" s="119"/>
      <c r="SBE39" s="119"/>
      <c r="SBF39" s="119"/>
      <c r="SBG39" s="119"/>
      <c r="SBH39" s="119"/>
      <c r="SBI39" s="119"/>
      <c r="SBJ39" s="119"/>
      <c r="SBK39" s="119"/>
      <c r="SBL39" s="119"/>
      <c r="SBM39" s="119"/>
      <c r="SBN39" s="119"/>
      <c r="SBO39" s="119"/>
      <c r="SBP39" s="119"/>
      <c r="SBQ39" s="119"/>
      <c r="SBR39" s="119"/>
      <c r="SBS39" s="119"/>
      <c r="SBT39" s="119"/>
      <c r="SBU39" s="119"/>
      <c r="SBV39" s="119"/>
      <c r="SBW39" s="119"/>
      <c r="SBX39" s="119"/>
      <c r="SBY39" s="119"/>
      <c r="SBZ39" s="119"/>
      <c r="SCA39" s="119"/>
      <c r="SCB39" s="119"/>
      <c r="SCC39" s="119"/>
      <c r="SCD39" s="119"/>
      <c r="SCE39" s="119"/>
      <c r="SCF39" s="119"/>
      <c r="SCG39" s="119"/>
      <c r="SCH39" s="119"/>
      <c r="SCI39" s="119"/>
      <c r="SCJ39" s="119"/>
      <c r="SCK39" s="119"/>
      <c r="SCL39" s="119"/>
      <c r="SCM39" s="119"/>
      <c r="SCN39" s="119"/>
      <c r="SCO39" s="119"/>
      <c r="SCP39" s="119"/>
      <c r="SCQ39" s="119"/>
      <c r="SCR39" s="119"/>
      <c r="SCS39" s="119"/>
      <c r="SCT39" s="119"/>
      <c r="SCU39" s="119"/>
      <c r="SCV39" s="119"/>
      <c r="SCW39" s="119"/>
      <c r="SCX39" s="119"/>
      <c r="SCY39" s="119"/>
      <c r="SCZ39" s="119"/>
      <c r="SDA39" s="119"/>
      <c r="SDB39" s="119"/>
      <c r="SDC39" s="119"/>
      <c r="SDD39" s="119"/>
      <c r="SDE39" s="119"/>
      <c r="SDF39" s="119"/>
      <c r="SDG39" s="119"/>
      <c r="SDH39" s="119"/>
      <c r="SDI39" s="119"/>
      <c r="SDJ39" s="119"/>
      <c r="SDK39" s="119"/>
      <c r="SDL39" s="119"/>
      <c r="SDM39" s="119"/>
      <c r="SDN39" s="119"/>
      <c r="SDO39" s="119"/>
      <c r="SDP39" s="119"/>
      <c r="SDQ39" s="119"/>
      <c r="SDR39" s="119"/>
      <c r="SDS39" s="119"/>
      <c r="SDT39" s="119"/>
      <c r="SDU39" s="119"/>
      <c r="SDV39" s="119"/>
      <c r="SDW39" s="119"/>
      <c r="SDX39" s="119"/>
      <c r="SDY39" s="119"/>
      <c r="SDZ39" s="119"/>
      <c r="SEA39" s="119"/>
      <c r="SEB39" s="119"/>
      <c r="SEC39" s="119"/>
      <c r="SED39" s="119"/>
      <c r="SEE39" s="119"/>
      <c r="SEF39" s="119"/>
      <c r="SEG39" s="119"/>
      <c r="SEH39" s="119"/>
      <c r="SEI39" s="119"/>
      <c r="SEJ39" s="119"/>
      <c r="SEK39" s="119"/>
      <c r="SEL39" s="119"/>
      <c r="SEM39" s="119"/>
      <c r="SEN39" s="119"/>
      <c r="SEO39" s="119"/>
      <c r="SEP39" s="119"/>
      <c r="SEQ39" s="119"/>
      <c r="SER39" s="119"/>
      <c r="SES39" s="119"/>
      <c r="SET39" s="119"/>
      <c r="SEU39" s="119"/>
      <c r="SEV39" s="119"/>
      <c r="SEW39" s="119"/>
      <c r="SEX39" s="119"/>
      <c r="SEY39" s="119"/>
      <c r="SEZ39" s="119"/>
      <c r="SFA39" s="119"/>
      <c r="SFB39" s="119"/>
      <c r="SFC39" s="119"/>
      <c r="SFD39" s="119"/>
      <c r="SFE39" s="119"/>
      <c r="SFF39" s="119"/>
      <c r="SFG39" s="119"/>
      <c r="SFH39" s="119"/>
      <c r="SFI39" s="119"/>
      <c r="SFJ39" s="119"/>
      <c r="SFK39" s="119"/>
      <c r="SFL39" s="119"/>
      <c r="SFM39" s="119"/>
      <c r="SFN39" s="119"/>
      <c r="SFO39" s="119"/>
      <c r="SFP39" s="119"/>
      <c r="SFQ39" s="119"/>
      <c r="SFR39" s="119"/>
      <c r="SFS39" s="119"/>
      <c r="SFT39" s="119"/>
      <c r="SFU39" s="119"/>
      <c r="SFV39" s="119"/>
      <c r="SFW39" s="119"/>
      <c r="SFX39" s="119"/>
      <c r="SFY39" s="119"/>
      <c r="SFZ39" s="119"/>
      <c r="SGA39" s="119"/>
      <c r="SGB39" s="119"/>
      <c r="SGC39" s="119"/>
      <c r="SGD39" s="119"/>
      <c r="SGE39" s="119"/>
      <c r="SGF39" s="119"/>
      <c r="SGG39" s="119"/>
      <c r="SGH39" s="119"/>
      <c r="SGI39" s="119"/>
      <c r="SGJ39" s="119"/>
      <c r="SGK39" s="119"/>
      <c r="SGL39" s="119"/>
      <c r="SGM39" s="119"/>
      <c r="SGN39" s="119"/>
      <c r="SGO39" s="119"/>
      <c r="SGP39" s="119"/>
      <c r="SGQ39" s="119"/>
      <c r="SGR39" s="119"/>
      <c r="SGS39" s="119"/>
      <c r="SGT39" s="119"/>
      <c r="SGU39" s="119"/>
      <c r="SGV39" s="119"/>
      <c r="SGW39" s="119"/>
      <c r="SGX39" s="119"/>
      <c r="SGY39" s="119"/>
      <c r="SGZ39" s="119"/>
      <c r="SHA39" s="119"/>
      <c r="SHB39" s="119"/>
      <c r="SHC39" s="119"/>
      <c r="SHD39" s="119"/>
      <c r="SHE39" s="119"/>
      <c r="SHF39" s="119"/>
      <c r="SHG39" s="119"/>
      <c r="SHH39" s="119"/>
      <c r="SHI39" s="119"/>
      <c r="SHJ39" s="119"/>
      <c r="SHK39" s="119"/>
      <c r="SHL39" s="119"/>
      <c r="SHM39" s="119"/>
      <c r="SHN39" s="119"/>
      <c r="SHO39" s="119"/>
      <c r="SHP39" s="119"/>
      <c r="SHQ39" s="119"/>
      <c r="SHR39" s="119"/>
      <c r="SHS39" s="119"/>
      <c r="SHT39" s="119"/>
      <c r="SHU39" s="119"/>
      <c r="SHV39" s="119"/>
      <c r="SHW39" s="119"/>
      <c r="SHX39" s="119"/>
      <c r="SHY39" s="119"/>
      <c r="SHZ39" s="119"/>
      <c r="SIA39" s="119"/>
      <c r="SIB39" s="119"/>
      <c r="SIC39" s="119"/>
      <c r="SID39" s="119"/>
      <c r="SIE39" s="119"/>
      <c r="SIF39" s="119"/>
      <c r="SIG39" s="119"/>
      <c r="SIH39" s="119"/>
      <c r="SII39" s="119"/>
      <c r="SIJ39" s="119"/>
      <c r="SIK39" s="119"/>
      <c r="SIL39" s="119"/>
      <c r="SIM39" s="119"/>
      <c r="SIN39" s="119"/>
      <c r="SIO39" s="119"/>
      <c r="SIP39" s="119"/>
      <c r="SIQ39" s="119"/>
      <c r="SIR39" s="119"/>
      <c r="SIS39" s="119"/>
      <c r="SIT39" s="119"/>
      <c r="SIU39" s="119"/>
      <c r="SIV39" s="119"/>
      <c r="SIW39" s="119"/>
      <c r="SIX39" s="119"/>
      <c r="SIY39" s="119"/>
      <c r="SIZ39" s="119"/>
      <c r="SJA39" s="119"/>
      <c r="SJB39" s="119"/>
      <c r="SJC39" s="119"/>
      <c r="SJD39" s="119"/>
      <c r="SJE39" s="119"/>
      <c r="SJF39" s="119"/>
      <c r="SJG39" s="119"/>
      <c r="SJH39" s="119"/>
      <c r="SJI39" s="119"/>
      <c r="SJJ39" s="119"/>
      <c r="SJK39" s="119"/>
      <c r="SJL39" s="119"/>
      <c r="SJM39" s="119"/>
      <c r="SJN39" s="119"/>
      <c r="SJO39" s="119"/>
      <c r="SJP39" s="119"/>
      <c r="SJQ39" s="119"/>
      <c r="SJR39" s="119"/>
      <c r="SJS39" s="119"/>
      <c r="SJT39" s="119"/>
      <c r="SJU39" s="119"/>
      <c r="SJV39" s="119"/>
      <c r="SJW39" s="119"/>
      <c r="SJX39" s="119"/>
      <c r="SJY39" s="119"/>
      <c r="SJZ39" s="119"/>
      <c r="SKA39" s="119"/>
      <c r="SKB39" s="119"/>
      <c r="SKC39" s="119"/>
      <c r="SKD39" s="119"/>
      <c r="SKE39" s="119"/>
      <c r="SKF39" s="119"/>
      <c r="SKG39" s="119"/>
      <c r="SKH39" s="119"/>
      <c r="SKI39" s="119"/>
      <c r="SKJ39" s="119"/>
      <c r="SKK39" s="119"/>
      <c r="SKL39" s="119"/>
      <c r="SKM39" s="119"/>
      <c r="SKN39" s="119"/>
      <c r="SKO39" s="119"/>
      <c r="SKP39" s="119"/>
      <c r="SKQ39" s="119"/>
      <c r="SKR39" s="119"/>
      <c r="SKS39" s="119"/>
      <c r="SKT39" s="119"/>
      <c r="SKU39" s="119"/>
      <c r="SKV39" s="119"/>
      <c r="SKW39" s="119"/>
      <c r="SKX39" s="119"/>
      <c r="SKY39" s="119"/>
      <c r="SKZ39" s="119"/>
      <c r="SLA39" s="119"/>
      <c r="SLB39" s="119"/>
      <c r="SLC39" s="119"/>
      <c r="SLD39" s="119"/>
      <c r="SLE39" s="119"/>
      <c r="SLF39" s="119"/>
      <c r="SLG39" s="119"/>
      <c r="SLH39" s="119"/>
      <c r="SLI39" s="119"/>
      <c r="SLJ39" s="119"/>
      <c r="SLK39" s="119"/>
      <c r="SLL39" s="119"/>
      <c r="SLM39" s="119"/>
      <c r="SLN39" s="119"/>
      <c r="SLO39" s="119"/>
      <c r="SLP39" s="119"/>
      <c r="SLQ39" s="119"/>
      <c r="SLR39" s="119"/>
      <c r="SLS39" s="119"/>
      <c r="SLT39" s="119"/>
      <c r="SLU39" s="119"/>
      <c r="SLV39" s="119"/>
      <c r="SLW39" s="119"/>
      <c r="SLX39" s="119"/>
      <c r="SLY39" s="119"/>
      <c r="SLZ39" s="119"/>
      <c r="SMA39" s="119"/>
      <c r="SMB39" s="119"/>
      <c r="SMC39" s="119"/>
      <c r="SMD39" s="119"/>
      <c r="SME39" s="119"/>
      <c r="SMF39" s="119"/>
      <c r="SMG39" s="119"/>
      <c r="SMH39" s="119"/>
      <c r="SMI39" s="119"/>
      <c r="SMJ39" s="119"/>
      <c r="SMK39" s="119"/>
      <c r="SML39" s="119"/>
      <c r="SMM39" s="119"/>
      <c r="SMN39" s="119"/>
      <c r="SMO39" s="119"/>
      <c r="SMP39" s="119"/>
      <c r="SMQ39" s="119"/>
      <c r="SMR39" s="119"/>
      <c r="SMS39" s="119"/>
      <c r="SMT39" s="119"/>
      <c r="SMU39" s="119"/>
      <c r="SMV39" s="119"/>
      <c r="SMW39" s="119"/>
      <c r="SMX39" s="119"/>
      <c r="SMY39" s="119"/>
      <c r="SMZ39" s="119"/>
      <c r="SNA39" s="119"/>
      <c r="SNB39" s="119"/>
      <c r="SNC39" s="119"/>
      <c r="SND39" s="119"/>
      <c r="SNE39" s="119"/>
      <c r="SNF39" s="119"/>
      <c r="SNG39" s="119"/>
      <c r="SNH39" s="119"/>
      <c r="SNI39" s="119"/>
      <c r="SNJ39" s="119"/>
      <c r="SNK39" s="119"/>
      <c r="SNL39" s="119"/>
      <c r="SNM39" s="119"/>
      <c r="SNN39" s="119"/>
      <c r="SNO39" s="119"/>
      <c r="SNP39" s="119"/>
      <c r="SNQ39" s="119"/>
      <c r="SNR39" s="119"/>
      <c r="SNS39" s="119"/>
      <c r="SNT39" s="119"/>
      <c r="SNU39" s="119"/>
      <c r="SNV39" s="119"/>
      <c r="SNW39" s="119"/>
      <c r="SNX39" s="119"/>
      <c r="SNY39" s="119"/>
      <c r="SNZ39" s="119"/>
      <c r="SOA39" s="119"/>
      <c r="SOB39" s="119"/>
      <c r="SOC39" s="119"/>
      <c r="SOD39" s="119"/>
      <c r="SOE39" s="119"/>
      <c r="SOF39" s="119"/>
      <c r="SOG39" s="119"/>
      <c r="SOH39" s="119"/>
      <c r="SOI39" s="119"/>
      <c r="SOJ39" s="119"/>
      <c r="SOK39" s="119"/>
      <c r="SOL39" s="119"/>
      <c r="SOM39" s="119"/>
      <c r="SON39" s="119"/>
      <c r="SOO39" s="119"/>
      <c r="SOP39" s="119"/>
      <c r="SOQ39" s="119"/>
      <c r="SOR39" s="119"/>
      <c r="SOS39" s="119"/>
      <c r="SOT39" s="119"/>
      <c r="SOU39" s="119"/>
      <c r="SOV39" s="119"/>
      <c r="SOW39" s="119"/>
      <c r="SOX39" s="119"/>
      <c r="SOY39" s="119"/>
      <c r="SOZ39" s="119"/>
      <c r="SPA39" s="119"/>
      <c r="SPB39" s="119"/>
      <c r="SPC39" s="119"/>
      <c r="SPD39" s="119"/>
      <c r="SPE39" s="119"/>
      <c r="SPF39" s="119"/>
      <c r="SPG39" s="119"/>
      <c r="SPH39" s="119"/>
      <c r="SPI39" s="119"/>
      <c r="SPJ39" s="119"/>
      <c r="SPK39" s="119"/>
      <c r="SPL39" s="119"/>
      <c r="SPM39" s="119"/>
      <c r="SPN39" s="119"/>
      <c r="SPO39" s="119"/>
      <c r="SPP39" s="119"/>
      <c r="SPQ39" s="119"/>
      <c r="SPR39" s="119"/>
      <c r="SPS39" s="119"/>
      <c r="SPT39" s="119"/>
      <c r="SPU39" s="119"/>
      <c r="SPV39" s="119"/>
      <c r="SPW39" s="119"/>
      <c r="SPX39" s="119"/>
      <c r="SPY39" s="119"/>
      <c r="SPZ39" s="119"/>
      <c r="SQA39" s="119"/>
      <c r="SQB39" s="119"/>
      <c r="SQC39" s="119"/>
      <c r="SQD39" s="119"/>
      <c r="SQE39" s="119"/>
      <c r="SQF39" s="119"/>
      <c r="SQG39" s="119"/>
      <c r="SQH39" s="119"/>
      <c r="SQI39" s="119"/>
      <c r="SQJ39" s="119"/>
      <c r="SQK39" s="119"/>
      <c r="SQL39" s="119"/>
      <c r="SQM39" s="119"/>
      <c r="SQN39" s="119"/>
      <c r="SQO39" s="119"/>
      <c r="SQP39" s="119"/>
      <c r="SQQ39" s="119"/>
      <c r="SQR39" s="119"/>
      <c r="SQS39" s="119"/>
      <c r="SQT39" s="119"/>
      <c r="SQU39" s="119"/>
      <c r="SQV39" s="119"/>
      <c r="SQW39" s="119"/>
      <c r="SQX39" s="119"/>
      <c r="SQY39" s="119"/>
      <c r="SQZ39" s="119"/>
      <c r="SRA39" s="119"/>
      <c r="SRB39" s="119"/>
      <c r="SRC39" s="119"/>
      <c r="SRD39" s="119"/>
      <c r="SRE39" s="119"/>
      <c r="SRF39" s="119"/>
      <c r="SRG39" s="119"/>
      <c r="SRH39" s="119"/>
      <c r="SRI39" s="119"/>
      <c r="SRJ39" s="119"/>
      <c r="SRK39" s="119"/>
      <c r="SRL39" s="119"/>
      <c r="SRM39" s="119"/>
      <c r="SRN39" s="119"/>
      <c r="SRO39" s="119"/>
      <c r="SRP39" s="119"/>
      <c r="SRQ39" s="119"/>
      <c r="SRR39" s="119"/>
      <c r="SRS39" s="119"/>
      <c r="SRT39" s="119"/>
      <c r="SRU39" s="119"/>
      <c r="SRV39" s="119"/>
      <c r="SRW39" s="119"/>
      <c r="SRX39" s="119"/>
      <c r="SRY39" s="119"/>
      <c r="SRZ39" s="119"/>
      <c r="SSA39" s="119"/>
      <c r="SSB39" s="119"/>
      <c r="SSC39" s="119"/>
      <c r="SSD39" s="119"/>
      <c r="SSE39" s="119"/>
      <c r="SSF39" s="119"/>
      <c r="SSG39" s="119"/>
      <c r="SSH39" s="119"/>
      <c r="SSI39" s="119"/>
      <c r="SSJ39" s="119"/>
      <c r="SSK39" s="119"/>
      <c r="SSL39" s="119"/>
      <c r="SSM39" s="119"/>
      <c r="SSN39" s="119"/>
      <c r="SSO39" s="119"/>
      <c r="SSP39" s="119"/>
      <c r="SSQ39" s="119"/>
      <c r="SSR39" s="119"/>
      <c r="SSS39" s="119"/>
      <c r="SST39" s="119"/>
      <c r="SSU39" s="119"/>
      <c r="SSV39" s="119"/>
      <c r="SSW39" s="119"/>
      <c r="SSX39" s="119"/>
      <c r="SSY39" s="119"/>
      <c r="SSZ39" s="119"/>
      <c r="STA39" s="119"/>
      <c r="STB39" s="119"/>
      <c r="STC39" s="119"/>
      <c r="STD39" s="119"/>
      <c r="STE39" s="119"/>
      <c r="STF39" s="119"/>
      <c r="STG39" s="119"/>
      <c r="STH39" s="119"/>
      <c r="STI39" s="119"/>
      <c r="STJ39" s="119"/>
      <c r="STK39" s="119"/>
      <c r="STL39" s="119"/>
      <c r="STM39" s="119"/>
      <c r="STN39" s="119"/>
      <c r="STO39" s="119"/>
      <c r="STP39" s="119"/>
      <c r="STQ39" s="119"/>
      <c r="STR39" s="119"/>
      <c r="STS39" s="119"/>
      <c r="STT39" s="119"/>
      <c r="STU39" s="119"/>
      <c r="STV39" s="119"/>
      <c r="STW39" s="119"/>
      <c r="STX39" s="119"/>
      <c r="STY39" s="119"/>
      <c r="STZ39" s="119"/>
      <c r="SUA39" s="119"/>
      <c r="SUB39" s="119"/>
      <c r="SUC39" s="119"/>
      <c r="SUD39" s="119"/>
      <c r="SUE39" s="119"/>
      <c r="SUF39" s="119"/>
      <c r="SUG39" s="119"/>
      <c r="SUH39" s="119"/>
      <c r="SUI39" s="119"/>
      <c r="SUJ39" s="119"/>
      <c r="SUK39" s="119"/>
      <c r="SUL39" s="119"/>
      <c r="SUM39" s="119"/>
      <c r="SUN39" s="119"/>
      <c r="SUO39" s="119"/>
      <c r="SUP39" s="119"/>
      <c r="SUQ39" s="119"/>
      <c r="SUR39" s="119"/>
      <c r="SUS39" s="119"/>
      <c r="SUT39" s="119"/>
      <c r="SUU39" s="119"/>
      <c r="SUV39" s="119"/>
      <c r="SUW39" s="119"/>
      <c r="SUX39" s="119"/>
      <c r="SUY39" s="119"/>
      <c r="SUZ39" s="119"/>
      <c r="SVA39" s="119"/>
      <c r="SVB39" s="119"/>
      <c r="SVC39" s="119"/>
      <c r="SVD39" s="119"/>
      <c r="SVE39" s="119"/>
      <c r="SVF39" s="119"/>
      <c r="SVG39" s="119"/>
      <c r="SVH39" s="119"/>
      <c r="SVI39" s="119"/>
      <c r="SVJ39" s="119"/>
      <c r="SVK39" s="119"/>
      <c r="SVL39" s="119"/>
      <c r="SVM39" s="119"/>
      <c r="SVN39" s="119"/>
      <c r="SVO39" s="119"/>
      <c r="SVP39" s="119"/>
      <c r="SVQ39" s="119"/>
      <c r="SVR39" s="119"/>
      <c r="SVS39" s="119"/>
      <c r="SVT39" s="119"/>
      <c r="SVU39" s="119"/>
      <c r="SVV39" s="119"/>
      <c r="SVW39" s="119"/>
      <c r="SVX39" s="119"/>
      <c r="SVY39" s="119"/>
      <c r="SVZ39" s="119"/>
      <c r="SWA39" s="119"/>
      <c r="SWB39" s="119"/>
      <c r="SWC39" s="119"/>
      <c r="SWD39" s="119"/>
      <c r="SWE39" s="119"/>
      <c r="SWF39" s="119"/>
      <c r="SWG39" s="119"/>
      <c r="SWH39" s="119"/>
      <c r="SWI39" s="119"/>
      <c r="SWJ39" s="119"/>
      <c r="SWK39" s="119"/>
      <c r="SWL39" s="119"/>
      <c r="SWM39" s="119"/>
      <c r="SWN39" s="119"/>
      <c r="SWO39" s="119"/>
      <c r="SWP39" s="119"/>
      <c r="SWQ39" s="119"/>
      <c r="SWR39" s="119"/>
      <c r="SWS39" s="119"/>
      <c r="SWT39" s="119"/>
      <c r="SWU39" s="119"/>
      <c r="SWV39" s="119"/>
      <c r="SWW39" s="119"/>
      <c r="SWX39" s="119"/>
      <c r="SWY39" s="119"/>
      <c r="SWZ39" s="119"/>
      <c r="SXA39" s="119"/>
      <c r="SXB39" s="119"/>
      <c r="SXC39" s="119"/>
      <c r="SXD39" s="119"/>
      <c r="SXE39" s="119"/>
      <c r="SXF39" s="119"/>
      <c r="SXG39" s="119"/>
      <c r="SXH39" s="119"/>
      <c r="SXI39" s="119"/>
      <c r="SXJ39" s="119"/>
      <c r="SXK39" s="119"/>
      <c r="SXL39" s="119"/>
      <c r="SXM39" s="119"/>
      <c r="SXN39" s="119"/>
      <c r="SXO39" s="119"/>
      <c r="SXP39" s="119"/>
      <c r="SXQ39" s="119"/>
      <c r="SXR39" s="119"/>
      <c r="SXS39" s="119"/>
      <c r="SXT39" s="119"/>
      <c r="SXU39" s="119"/>
      <c r="SXV39" s="119"/>
      <c r="SXW39" s="119"/>
      <c r="SXX39" s="119"/>
      <c r="SXY39" s="119"/>
      <c r="SXZ39" s="119"/>
      <c r="SYA39" s="119"/>
      <c r="SYB39" s="119"/>
      <c r="SYC39" s="119"/>
      <c r="SYD39" s="119"/>
      <c r="SYE39" s="119"/>
      <c r="SYF39" s="119"/>
      <c r="SYG39" s="119"/>
      <c r="SYH39" s="119"/>
      <c r="SYI39" s="119"/>
      <c r="SYJ39" s="119"/>
      <c r="SYK39" s="119"/>
      <c r="SYL39" s="119"/>
      <c r="SYM39" s="119"/>
      <c r="SYN39" s="119"/>
      <c r="SYO39" s="119"/>
      <c r="SYP39" s="119"/>
      <c r="SYQ39" s="119"/>
      <c r="SYR39" s="119"/>
      <c r="SYS39" s="119"/>
      <c r="SYT39" s="119"/>
      <c r="SYU39" s="119"/>
      <c r="SYV39" s="119"/>
      <c r="SYW39" s="119"/>
      <c r="SYX39" s="119"/>
      <c r="SYY39" s="119"/>
      <c r="SYZ39" s="119"/>
      <c r="SZA39" s="119"/>
      <c r="SZB39" s="119"/>
      <c r="SZC39" s="119"/>
      <c r="SZD39" s="119"/>
      <c r="SZE39" s="119"/>
      <c r="SZF39" s="119"/>
      <c r="SZG39" s="119"/>
      <c r="SZH39" s="119"/>
      <c r="SZI39" s="119"/>
      <c r="SZJ39" s="119"/>
      <c r="SZK39" s="119"/>
      <c r="SZL39" s="119"/>
      <c r="SZM39" s="119"/>
      <c r="SZN39" s="119"/>
      <c r="SZO39" s="119"/>
      <c r="SZP39" s="119"/>
      <c r="SZQ39" s="119"/>
      <c r="SZR39" s="119"/>
      <c r="SZS39" s="119"/>
      <c r="SZT39" s="119"/>
      <c r="SZU39" s="119"/>
      <c r="SZV39" s="119"/>
      <c r="SZW39" s="119"/>
      <c r="SZX39" s="119"/>
      <c r="SZY39" s="119"/>
      <c r="SZZ39" s="119"/>
      <c r="TAA39" s="119"/>
      <c r="TAB39" s="119"/>
      <c r="TAC39" s="119"/>
      <c r="TAD39" s="119"/>
      <c r="TAE39" s="119"/>
      <c r="TAF39" s="119"/>
      <c r="TAG39" s="119"/>
      <c r="TAH39" s="119"/>
      <c r="TAI39" s="119"/>
      <c r="TAJ39" s="119"/>
      <c r="TAK39" s="119"/>
      <c r="TAL39" s="119"/>
      <c r="TAM39" s="119"/>
      <c r="TAN39" s="119"/>
      <c r="TAO39" s="119"/>
      <c r="TAP39" s="119"/>
      <c r="TAQ39" s="119"/>
      <c r="TAR39" s="119"/>
      <c r="TAS39" s="119"/>
      <c r="TAT39" s="119"/>
      <c r="TAU39" s="119"/>
      <c r="TAV39" s="119"/>
      <c r="TAW39" s="119"/>
      <c r="TAX39" s="119"/>
      <c r="TAY39" s="119"/>
      <c r="TAZ39" s="119"/>
      <c r="TBA39" s="119"/>
      <c r="TBB39" s="119"/>
      <c r="TBC39" s="119"/>
      <c r="TBD39" s="119"/>
      <c r="TBE39" s="119"/>
      <c r="TBF39" s="119"/>
      <c r="TBG39" s="119"/>
      <c r="TBH39" s="119"/>
      <c r="TBI39" s="119"/>
      <c r="TBJ39" s="119"/>
      <c r="TBK39" s="119"/>
      <c r="TBL39" s="119"/>
      <c r="TBM39" s="119"/>
      <c r="TBN39" s="119"/>
      <c r="TBO39" s="119"/>
      <c r="TBP39" s="119"/>
      <c r="TBQ39" s="119"/>
      <c r="TBR39" s="119"/>
      <c r="TBS39" s="119"/>
      <c r="TBT39" s="119"/>
      <c r="TBU39" s="119"/>
      <c r="TBV39" s="119"/>
      <c r="TBW39" s="119"/>
      <c r="TBX39" s="119"/>
      <c r="TBY39" s="119"/>
      <c r="TBZ39" s="119"/>
      <c r="TCA39" s="119"/>
      <c r="TCB39" s="119"/>
      <c r="TCC39" s="119"/>
      <c r="TCD39" s="119"/>
      <c r="TCE39" s="119"/>
      <c r="TCF39" s="119"/>
      <c r="TCG39" s="119"/>
      <c r="TCH39" s="119"/>
      <c r="TCI39" s="119"/>
      <c r="TCJ39" s="119"/>
      <c r="TCK39" s="119"/>
      <c r="TCL39" s="119"/>
      <c r="TCM39" s="119"/>
      <c r="TCN39" s="119"/>
      <c r="TCO39" s="119"/>
      <c r="TCP39" s="119"/>
      <c r="TCQ39" s="119"/>
      <c r="TCR39" s="119"/>
      <c r="TCS39" s="119"/>
      <c r="TCT39" s="119"/>
      <c r="TCU39" s="119"/>
      <c r="TCV39" s="119"/>
      <c r="TCW39" s="119"/>
      <c r="TCX39" s="119"/>
      <c r="TCY39" s="119"/>
      <c r="TCZ39" s="119"/>
      <c r="TDA39" s="119"/>
      <c r="TDB39" s="119"/>
      <c r="TDC39" s="119"/>
      <c r="TDD39" s="119"/>
      <c r="TDE39" s="119"/>
      <c r="TDF39" s="119"/>
      <c r="TDG39" s="119"/>
      <c r="TDH39" s="119"/>
      <c r="TDI39" s="119"/>
      <c r="TDJ39" s="119"/>
      <c r="TDK39" s="119"/>
      <c r="TDL39" s="119"/>
      <c r="TDM39" s="119"/>
      <c r="TDN39" s="119"/>
      <c r="TDO39" s="119"/>
      <c r="TDP39" s="119"/>
      <c r="TDQ39" s="119"/>
      <c r="TDR39" s="119"/>
      <c r="TDS39" s="119"/>
      <c r="TDT39" s="119"/>
      <c r="TDU39" s="119"/>
      <c r="TDV39" s="119"/>
      <c r="TDW39" s="119"/>
      <c r="TDX39" s="119"/>
      <c r="TDY39" s="119"/>
      <c r="TDZ39" s="119"/>
      <c r="TEA39" s="119"/>
      <c r="TEB39" s="119"/>
      <c r="TEC39" s="119"/>
      <c r="TED39" s="119"/>
      <c r="TEE39" s="119"/>
      <c r="TEF39" s="119"/>
      <c r="TEG39" s="119"/>
      <c r="TEH39" s="119"/>
      <c r="TEI39" s="119"/>
      <c r="TEJ39" s="119"/>
      <c r="TEK39" s="119"/>
      <c r="TEL39" s="119"/>
      <c r="TEM39" s="119"/>
      <c r="TEN39" s="119"/>
      <c r="TEO39" s="119"/>
      <c r="TEP39" s="119"/>
      <c r="TEQ39" s="119"/>
      <c r="TER39" s="119"/>
      <c r="TES39" s="119"/>
      <c r="TET39" s="119"/>
      <c r="TEU39" s="119"/>
      <c r="TEV39" s="119"/>
      <c r="TEW39" s="119"/>
      <c r="TEX39" s="119"/>
      <c r="TEY39" s="119"/>
      <c r="TEZ39" s="119"/>
      <c r="TFA39" s="119"/>
      <c r="TFB39" s="119"/>
      <c r="TFC39" s="119"/>
      <c r="TFD39" s="119"/>
      <c r="TFE39" s="119"/>
      <c r="TFF39" s="119"/>
      <c r="TFG39" s="119"/>
      <c r="TFH39" s="119"/>
      <c r="TFI39" s="119"/>
      <c r="TFJ39" s="119"/>
      <c r="TFK39" s="119"/>
      <c r="TFL39" s="119"/>
      <c r="TFM39" s="119"/>
      <c r="TFN39" s="119"/>
      <c r="TFO39" s="119"/>
      <c r="TFP39" s="119"/>
      <c r="TFQ39" s="119"/>
      <c r="TFR39" s="119"/>
      <c r="TFS39" s="119"/>
      <c r="TFT39" s="119"/>
      <c r="TFU39" s="119"/>
      <c r="TFV39" s="119"/>
      <c r="TFW39" s="119"/>
      <c r="TFX39" s="119"/>
      <c r="TFY39" s="119"/>
      <c r="TFZ39" s="119"/>
      <c r="TGA39" s="119"/>
      <c r="TGB39" s="119"/>
      <c r="TGC39" s="119"/>
      <c r="TGD39" s="119"/>
      <c r="TGE39" s="119"/>
      <c r="TGF39" s="119"/>
      <c r="TGG39" s="119"/>
      <c r="TGH39" s="119"/>
      <c r="TGI39" s="119"/>
      <c r="TGJ39" s="119"/>
      <c r="TGK39" s="119"/>
      <c r="TGL39" s="119"/>
      <c r="TGM39" s="119"/>
      <c r="TGN39" s="119"/>
      <c r="TGO39" s="119"/>
      <c r="TGP39" s="119"/>
      <c r="TGQ39" s="119"/>
      <c r="TGR39" s="119"/>
      <c r="TGS39" s="119"/>
      <c r="TGT39" s="119"/>
      <c r="TGU39" s="119"/>
      <c r="TGV39" s="119"/>
      <c r="TGW39" s="119"/>
      <c r="TGX39" s="119"/>
      <c r="TGY39" s="119"/>
      <c r="TGZ39" s="119"/>
      <c r="THA39" s="119"/>
      <c r="THB39" s="119"/>
      <c r="THC39" s="119"/>
      <c r="THD39" s="119"/>
      <c r="THE39" s="119"/>
      <c r="THF39" s="119"/>
      <c r="THG39" s="119"/>
      <c r="THH39" s="119"/>
      <c r="THI39" s="119"/>
      <c r="THJ39" s="119"/>
      <c r="THK39" s="119"/>
      <c r="THL39" s="119"/>
      <c r="THM39" s="119"/>
      <c r="THN39" s="119"/>
      <c r="THO39" s="119"/>
      <c r="THP39" s="119"/>
      <c r="THQ39" s="119"/>
      <c r="THR39" s="119"/>
      <c r="THS39" s="119"/>
      <c r="THT39" s="119"/>
      <c r="THU39" s="119"/>
      <c r="THV39" s="119"/>
      <c r="THW39" s="119"/>
      <c r="THX39" s="119"/>
      <c r="THY39" s="119"/>
      <c r="THZ39" s="119"/>
      <c r="TIA39" s="119"/>
      <c r="TIB39" s="119"/>
      <c r="TIC39" s="119"/>
      <c r="TID39" s="119"/>
      <c r="TIE39" s="119"/>
      <c r="TIF39" s="119"/>
      <c r="TIG39" s="119"/>
      <c r="TIH39" s="119"/>
      <c r="TII39" s="119"/>
      <c r="TIJ39" s="119"/>
      <c r="TIK39" s="119"/>
      <c r="TIL39" s="119"/>
      <c r="TIM39" s="119"/>
      <c r="TIN39" s="119"/>
      <c r="TIO39" s="119"/>
      <c r="TIP39" s="119"/>
      <c r="TIQ39" s="119"/>
      <c r="TIR39" s="119"/>
      <c r="TIS39" s="119"/>
      <c r="TIT39" s="119"/>
      <c r="TIU39" s="119"/>
      <c r="TIV39" s="119"/>
      <c r="TIW39" s="119"/>
      <c r="TIX39" s="119"/>
      <c r="TIY39" s="119"/>
      <c r="TIZ39" s="119"/>
      <c r="TJA39" s="119"/>
      <c r="TJB39" s="119"/>
      <c r="TJC39" s="119"/>
      <c r="TJD39" s="119"/>
      <c r="TJE39" s="119"/>
      <c r="TJF39" s="119"/>
      <c r="TJG39" s="119"/>
      <c r="TJH39" s="119"/>
      <c r="TJI39" s="119"/>
      <c r="TJJ39" s="119"/>
      <c r="TJK39" s="119"/>
      <c r="TJL39" s="119"/>
      <c r="TJM39" s="119"/>
      <c r="TJN39" s="119"/>
      <c r="TJO39" s="119"/>
      <c r="TJP39" s="119"/>
      <c r="TJQ39" s="119"/>
      <c r="TJR39" s="119"/>
      <c r="TJS39" s="119"/>
      <c r="TJT39" s="119"/>
      <c r="TJU39" s="119"/>
      <c r="TJV39" s="119"/>
      <c r="TJW39" s="119"/>
      <c r="TJX39" s="119"/>
      <c r="TJY39" s="119"/>
      <c r="TJZ39" s="119"/>
      <c r="TKA39" s="119"/>
      <c r="TKB39" s="119"/>
      <c r="TKC39" s="119"/>
      <c r="TKD39" s="119"/>
      <c r="TKE39" s="119"/>
      <c r="TKF39" s="119"/>
      <c r="TKG39" s="119"/>
      <c r="TKH39" s="119"/>
      <c r="TKI39" s="119"/>
      <c r="TKJ39" s="119"/>
      <c r="TKK39" s="119"/>
      <c r="TKL39" s="119"/>
      <c r="TKM39" s="119"/>
      <c r="TKN39" s="119"/>
      <c r="TKO39" s="119"/>
      <c r="TKP39" s="119"/>
      <c r="TKQ39" s="119"/>
      <c r="TKR39" s="119"/>
      <c r="TKS39" s="119"/>
      <c r="TKT39" s="119"/>
      <c r="TKU39" s="119"/>
      <c r="TKV39" s="119"/>
      <c r="TKW39" s="119"/>
      <c r="TKX39" s="119"/>
      <c r="TKY39" s="119"/>
      <c r="TKZ39" s="119"/>
      <c r="TLA39" s="119"/>
      <c r="TLB39" s="119"/>
      <c r="TLC39" s="119"/>
      <c r="TLD39" s="119"/>
      <c r="TLE39" s="119"/>
      <c r="TLF39" s="119"/>
      <c r="TLG39" s="119"/>
      <c r="TLH39" s="119"/>
      <c r="TLI39" s="119"/>
      <c r="TLJ39" s="119"/>
      <c r="TLK39" s="119"/>
      <c r="TLL39" s="119"/>
      <c r="TLM39" s="119"/>
      <c r="TLN39" s="119"/>
      <c r="TLO39" s="119"/>
      <c r="TLP39" s="119"/>
      <c r="TLQ39" s="119"/>
      <c r="TLR39" s="119"/>
      <c r="TLS39" s="119"/>
      <c r="TLT39" s="119"/>
      <c r="TLU39" s="119"/>
      <c r="TLV39" s="119"/>
      <c r="TLW39" s="119"/>
      <c r="TLX39" s="119"/>
      <c r="TLY39" s="119"/>
      <c r="TLZ39" s="119"/>
      <c r="TMA39" s="119"/>
      <c r="TMB39" s="119"/>
      <c r="TMC39" s="119"/>
      <c r="TMD39" s="119"/>
      <c r="TME39" s="119"/>
      <c r="TMF39" s="119"/>
      <c r="TMG39" s="119"/>
      <c r="TMH39" s="119"/>
      <c r="TMI39" s="119"/>
      <c r="TMJ39" s="119"/>
      <c r="TMK39" s="119"/>
      <c r="TML39" s="119"/>
      <c r="TMM39" s="119"/>
      <c r="TMN39" s="119"/>
      <c r="TMO39" s="119"/>
      <c r="TMP39" s="119"/>
      <c r="TMQ39" s="119"/>
      <c r="TMR39" s="119"/>
      <c r="TMS39" s="119"/>
      <c r="TMT39" s="119"/>
      <c r="TMU39" s="119"/>
      <c r="TMV39" s="119"/>
      <c r="TMW39" s="119"/>
      <c r="TMX39" s="119"/>
      <c r="TMY39" s="119"/>
      <c r="TMZ39" s="119"/>
      <c r="TNA39" s="119"/>
      <c r="TNB39" s="119"/>
      <c r="TNC39" s="119"/>
      <c r="TND39" s="119"/>
      <c r="TNE39" s="119"/>
      <c r="TNF39" s="119"/>
      <c r="TNG39" s="119"/>
      <c r="TNH39" s="119"/>
      <c r="TNI39" s="119"/>
      <c r="TNJ39" s="119"/>
      <c r="TNK39" s="119"/>
      <c r="TNL39" s="119"/>
      <c r="TNM39" s="119"/>
      <c r="TNN39" s="119"/>
      <c r="TNO39" s="119"/>
      <c r="TNP39" s="119"/>
      <c r="TNQ39" s="119"/>
      <c r="TNR39" s="119"/>
      <c r="TNS39" s="119"/>
      <c r="TNT39" s="119"/>
      <c r="TNU39" s="119"/>
      <c r="TNV39" s="119"/>
      <c r="TNW39" s="119"/>
      <c r="TNX39" s="119"/>
      <c r="TNY39" s="119"/>
      <c r="TNZ39" s="119"/>
      <c r="TOA39" s="119"/>
      <c r="TOB39" s="119"/>
      <c r="TOC39" s="119"/>
      <c r="TOD39" s="119"/>
      <c r="TOE39" s="119"/>
      <c r="TOF39" s="119"/>
      <c r="TOG39" s="119"/>
      <c r="TOH39" s="119"/>
      <c r="TOI39" s="119"/>
      <c r="TOJ39" s="119"/>
      <c r="TOK39" s="119"/>
      <c r="TOL39" s="119"/>
      <c r="TOM39" s="119"/>
      <c r="TON39" s="119"/>
      <c r="TOO39" s="119"/>
      <c r="TOP39" s="119"/>
      <c r="TOQ39" s="119"/>
      <c r="TOR39" s="119"/>
      <c r="TOS39" s="119"/>
      <c r="TOT39" s="119"/>
      <c r="TOU39" s="119"/>
      <c r="TOV39" s="119"/>
      <c r="TOW39" s="119"/>
      <c r="TOX39" s="119"/>
      <c r="TOY39" s="119"/>
      <c r="TOZ39" s="119"/>
      <c r="TPA39" s="119"/>
      <c r="TPB39" s="119"/>
      <c r="TPC39" s="119"/>
      <c r="TPD39" s="119"/>
      <c r="TPE39" s="119"/>
      <c r="TPF39" s="119"/>
      <c r="TPG39" s="119"/>
      <c r="TPH39" s="119"/>
      <c r="TPI39" s="119"/>
      <c r="TPJ39" s="119"/>
      <c r="TPK39" s="119"/>
      <c r="TPL39" s="119"/>
      <c r="TPM39" s="119"/>
      <c r="TPN39" s="119"/>
      <c r="TPO39" s="119"/>
      <c r="TPP39" s="119"/>
      <c r="TPQ39" s="119"/>
      <c r="TPR39" s="119"/>
      <c r="TPS39" s="119"/>
      <c r="TPT39" s="119"/>
      <c r="TPU39" s="119"/>
      <c r="TPV39" s="119"/>
      <c r="TPW39" s="119"/>
      <c r="TPX39" s="119"/>
      <c r="TPY39" s="119"/>
      <c r="TPZ39" s="119"/>
      <c r="TQA39" s="119"/>
      <c r="TQB39" s="119"/>
      <c r="TQC39" s="119"/>
      <c r="TQD39" s="119"/>
      <c r="TQE39" s="119"/>
      <c r="TQF39" s="119"/>
      <c r="TQG39" s="119"/>
      <c r="TQH39" s="119"/>
      <c r="TQI39" s="119"/>
      <c r="TQJ39" s="119"/>
      <c r="TQK39" s="119"/>
      <c r="TQL39" s="119"/>
      <c r="TQM39" s="119"/>
      <c r="TQN39" s="119"/>
      <c r="TQO39" s="119"/>
      <c r="TQP39" s="119"/>
      <c r="TQQ39" s="119"/>
      <c r="TQR39" s="119"/>
      <c r="TQS39" s="119"/>
      <c r="TQT39" s="119"/>
      <c r="TQU39" s="119"/>
      <c r="TQV39" s="119"/>
      <c r="TQW39" s="119"/>
      <c r="TQX39" s="119"/>
      <c r="TQY39" s="119"/>
      <c r="TQZ39" s="119"/>
      <c r="TRA39" s="119"/>
      <c r="TRB39" s="119"/>
      <c r="TRC39" s="119"/>
      <c r="TRD39" s="119"/>
      <c r="TRE39" s="119"/>
      <c r="TRF39" s="119"/>
      <c r="TRG39" s="119"/>
      <c r="TRH39" s="119"/>
      <c r="TRI39" s="119"/>
      <c r="TRJ39" s="119"/>
      <c r="TRK39" s="119"/>
      <c r="TRL39" s="119"/>
      <c r="TRM39" s="119"/>
      <c r="TRN39" s="119"/>
      <c r="TRO39" s="119"/>
      <c r="TRP39" s="119"/>
      <c r="TRQ39" s="119"/>
      <c r="TRR39" s="119"/>
      <c r="TRS39" s="119"/>
      <c r="TRT39" s="119"/>
      <c r="TRU39" s="119"/>
      <c r="TRV39" s="119"/>
      <c r="TRW39" s="119"/>
      <c r="TRX39" s="119"/>
      <c r="TRY39" s="119"/>
      <c r="TRZ39" s="119"/>
      <c r="TSA39" s="119"/>
      <c r="TSB39" s="119"/>
      <c r="TSC39" s="119"/>
      <c r="TSD39" s="119"/>
      <c r="TSE39" s="119"/>
      <c r="TSF39" s="119"/>
      <c r="TSG39" s="119"/>
      <c r="TSH39" s="119"/>
      <c r="TSI39" s="119"/>
      <c r="TSJ39" s="119"/>
      <c r="TSK39" s="119"/>
      <c r="TSL39" s="119"/>
      <c r="TSM39" s="119"/>
      <c r="TSN39" s="119"/>
      <c r="TSO39" s="119"/>
      <c r="TSP39" s="119"/>
      <c r="TSQ39" s="119"/>
      <c r="TSR39" s="119"/>
      <c r="TSS39" s="119"/>
      <c r="TST39" s="119"/>
      <c r="TSU39" s="119"/>
      <c r="TSV39" s="119"/>
      <c r="TSW39" s="119"/>
      <c r="TSX39" s="119"/>
      <c r="TSY39" s="119"/>
      <c r="TSZ39" s="119"/>
      <c r="TTA39" s="119"/>
      <c r="TTB39" s="119"/>
      <c r="TTC39" s="119"/>
      <c r="TTD39" s="119"/>
      <c r="TTE39" s="119"/>
      <c r="TTF39" s="119"/>
      <c r="TTG39" s="119"/>
      <c r="TTH39" s="119"/>
      <c r="TTI39" s="119"/>
      <c r="TTJ39" s="119"/>
      <c r="TTK39" s="119"/>
      <c r="TTL39" s="119"/>
      <c r="TTM39" s="119"/>
      <c r="TTN39" s="119"/>
      <c r="TTO39" s="119"/>
      <c r="TTP39" s="119"/>
      <c r="TTQ39" s="119"/>
      <c r="TTR39" s="119"/>
      <c r="TTS39" s="119"/>
      <c r="TTT39" s="119"/>
      <c r="TTU39" s="119"/>
      <c r="TTV39" s="119"/>
      <c r="TTW39" s="119"/>
      <c r="TTX39" s="119"/>
      <c r="TTY39" s="119"/>
      <c r="TTZ39" s="119"/>
      <c r="TUA39" s="119"/>
      <c r="TUB39" s="119"/>
      <c r="TUC39" s="119"/>
      <c r="TUD39" s="119"/>
      <c r="TUE39" s="119"/>
      <c r="TUF39" s="119"/>
      <c r="TUG39" s="119"/>
      <c r="TUH39" s="119"/>
      <c r="TUI39" s="119"/>
      <c r="TUJ39" s="119"/>
      <c r="TUK39" s="119"/>
      <c r="TUL39" s="119"/>
      <c r="TUM39" s="119"/>
      <c r="TUN39" s="119"/>
      <c r="TUO39" s="119"/>
      <c r="TUP39" s="119"/>
      <c r="TUQ39" s="119"/>
      <c r="TUR39" s="119"/>
      <c r="TUS39" s="119"/>
      <c r="TUT39" s="119"/>
      <c r="TUU39" s="119"/>
      <c r="TUV39" s="119"/>
      <c r="TUW39" s="119"/>
      <c r="TUX39" s="119"/>
      <c r="TUY39" s="119"/>
      <c r="TUZ39" s="119"/>
      <c r="TVA39" s="119"/>
      <c r="TVB39" s="119"/>
      <c r="TVC39" s="119"/>
      <c r="TVD39" s="119"/>
      <c r="TVE39" s="119"/>
      <c r="TVF39" s="119"/>
      <c r="TVG39" s="119"/>
      <c r="TVH39" s="119"/>
      <c r="TVI39" s="119"/>
      <c r="TVJ39" s="119"/>
      <c r="TVK39" s="119"/>
      <c r="TVL39" s="119"/>
      <c r="TVM39" s="119"/>
      <c r="TVN39" s="119"/>
      <c r="TVO39" s="119"/>
      <c r="TVP39" s="119"/>
      <c r="TVQ39" s="119"/>
      <c r="TVR39" s="119"/>
      <c r="TVS39" s="119"/>
      <c r="TVT39" s="119"/>
      <c r="TVU39" s="119"/>
      <c r="TVV39" s="119"/>
      <c r="TVW39" s="119"/>
      <c r="TVX39" s="119"/>
      <c r="TVY39" s="119"/>
      <c r="TVZ39" s="119"/>
      <c r="TWA39" s="119"/>
      <c r="TWB39" s="119"/>
      <c r="TWC39" s="119"/>
      <c r="TWD39" s="119"/>
      <c r="TWE39" s="119"/>
      <c r="TWF39" s="119"/>
      <c r="TWG39" s="119"/>
      <c r="TWH39" s="119"/>
      <c r="TWI39" s="119"/>
      <c r="TWJ39" s="119"/>
      <c r="TWK39" s="119"/>
      <c r="TWL39" s="119"/>
      <c r="TWM39" s="119"/>
      <c r="TWN39" s="119"/>
      <c r="TWO39" s="119"/>
      <c r="TWP39" s="119"/>
      <c r="TWQ39" s="119"/>
      <c r="TWR39" s="119"/>
      <c r="TWS39" s="119"/>
      <c r="TWT39" s="119"/>
      <c r="TWU39" s="119"/>
      <c r="TWV39" s="119"/>
      <c r="TWW39" s="119"/>
      <c r="TWX39" s="119"/>
      <c r="TWY39" s="119"/>
      <c r="TWZ39" s="119"/>
      <c r="TXA39" s="119"/>
      <c r="TXB39" s="119"/>
      <c r="TXC39" s="119"/>
      <c r="TXD39" s="119"/>
      <c r="TXE39" s="119"/>
      <c r="TXF39" s="119"/>
      <c r="TXG39" s="119"/>
      <c r="TXH39" s="119"/>
      <c r="TXI39" s="119"/>
      <c r="TXJ39" s="119"/>
      <c r="TXK39" s="119"/>
      <c r="TXL39" s="119"/>
      <c r="TXM39" s="119"/>
      <c r="TXN39" s="119"/>
      <c r="TXO39" s="119"/>
      <c r="TXP39" s="119"/>
      <c r="TXQ39" s="119"/>
      <c r="TXR39" s="119"/>
      <c r="TXS39" s="119"/>
      <c r="TXT39" s="119"/>
      <c r="TXU39" s="119"/>
      <c r="TXV39" s="119"/>
      <c r="TXW39" s="119"/>
      <c r="TXX39" s="119"/>
      <c r="TXY39" s="119"/>
      <c r="TXZ39" s="119"/>
      <c r="TYA39" s="119"/>
      <c r="TYB39" s="119"/>
      <c r="TYC39" s="119"/>
      <c r="TYD39" s="119"/>
      <c r="TYE39" s="119"/>
      <c r="TYF39" s="119"/>
      <c r="TYG39" s="119"/>
      <c r="TYH39" s="119"/>
      <c r="TYI39" s="119"/>
      <c r="TYJ39" s="119"/>
      <c r="TYK39" s="119"/>
      <c r="TYL39" s="119"/>
      <c r="TYM39" s="119"/>
      <c r="TYN39" s="119"/>
      <c r="TYO39" s="119"/>
      <c r="TYP39" s="119"/>
      <c r="TYQ39" s="119"/>
      <c r="TYR39" s="119"/>
      <c r="TYS39" s="119"/>
      <c r="TYT39" s="119"/>
      <c r="TYU39" s="119"/>
      <c r="TYV39" s="119"/>
      <c r="TYW39" s="119"/>
      <c r="TYX39" s="119"/>
      <c r="TYY39" s="119"/>
      <c r="TYZ39" s="119"/>
      <c r="TZA39" s="119"/>
      <c r="TZB39" s="119"/>
      <c r="TZC39" s="119"/>
      <c r="TZD39" s="119"/>
      <c r="TZE39" s="119"/>
      <c r="TZF39" s="119"/>
      <c r="TZG39" s="119"/>
      <c r="TZH39" s="119"/>
      <c r="TZI39" s="119"/>
      <c r="TZJ39" s="119"/>
      <c r="TZK39" s="119"/>
      <c r="TZL39" s="119"/>
      <c r="TZM39" s="119"/>
      <c r="TZN39" s="119"/>
      <c r="TZO39" s="119"/>
      <c r="TZP39" s="119"/>
      <c r="TZQ39" s="119"/>
      <c r="TZR39" s="119"/>
      <c r="TZS39" s="119"/>
      <c r="TZT39" s="119"/>
      <c r="TZU39" s="119"/>
      <c r="TZV39" s="119"/>
      <c r="TZW39" s="119"/>
      <c r="TZX39" s="119"/>
      <c r="TZY39" s="119"/>
      <c r="TZZ39" s="119"/>
      <c r="UAA39" s="119"/>
      <c r="UAB39" s="119"/>
      <c r="UAC39" s="119"/>
      <c r="UAD39" s="119"/>
      <c r="UAE39" s="119"/>
      <c r="UAF39" s="119"/>
      <c r="UAG39" s="119"/>
      <c r="UAH39" s="119"/>
      <c r="UAI39" s="119"/>
      <c r="UAJ39" s="119"/>
      <c r="UAK39" s="119"/>
      <c r="UAL39" s="119"/>
      <c r="UAM39" s="119"/>
      <c r="UAN39" s="119"/>
      <c r="UAO39" s="119"/>
      <c r="UAP39" s="119"/>
      <c r="UAQ39" s="119"/>
      <c r="UAR39" s="119"/>
      <c r="UAS39" s="119"/>
      <c r="UAT39" s="119"/>
      <c r="UAU39" s="119"/>
      <c r="UAV39" s="119"/>
      <c r="UAW39" s="119"/>
      <c r="UAX39" s="119"/>
      <c r="UAY39" s="119"/>
      <c r="UAZ39" s="119"/>
      <c r="UBA39" s="119"/>
      <c r="UBB39" s="119"/>
      <c r="UBC39" s="119"/>
      <c r="UBD39" s="119"/>
      <c r="UBE39" s="119"/>
      <c r="UBF39" s="119"/>
      <c r="UBG39" s="119"/>
      <c r="UBH39" s="119"/>
      <c r="UBI39" s="119"/>
      <c r="UBJ39" s="119"/>
      <c r="UBK39" s="119"/>
      <c r="UBL39" s="119"/>
      <c r="UBM39" s="119"/>
      <c r="UBN39" s="119"/>
      <c r="UBO39" s="119"/>
      <c r="UBP39" s="119"/>
      <c r="UBQ39" s="119"/>
      <c r="UBR39" s="119"/>
      <c r="UBS39" s="119"/>
      <c r="UBT39" s="119"/>
      <c r="UBU39" s="119"/>
      <c r="UBV39" s="119"/>
      <c r="UBW39" s="119"/>
      <c r="UBX39" s="119"/>
      <c r="UBY39" s="119"/>
      <c r="UBZ39" s="119"/>
      <c r="UCA39" s="119"/>
      <c r="UCB39" s="119"/>
      <c r="UCC39" s="119"/>
      <c r="UCD39" s="119"/>
      <c r="UCE39" s="119"/>
      <c r="UCF39" s="119"/>
      <c r="UCG39" s="119"/>
      <c r="UCH39" s="119"/>
      <c r="UCI39" s="119"/>
      <c r="UCJ39" s="119"/>
      <c r="UCK39" s="119"/>
      <c r="UCL39" s="119"/>
      <c r="UCM39" s="119"/>
      <c r="UCN39" s="119"/>
      <c r="UCO39" s="119"/>
      <c r="UCP39" s="119"/>
      <c r="UCQ39" s="119"/>
      <c r="UCR39" s="119"/>
      <c r="UCS39" s="119"/>
      <c r="UCT39" s="119"/>
      <c r="UCU39" s="119"/>
      <c r="UCV39" s="119"/>
      <c r="UCW39" s="119"/>
      <c r="UCX39" s="119"/>
      <c r="UCY39" s="119"/>
      <c r="UCZ39" s="119"/>
      <c r="UDA39" s="119"/>
      <c r="UDB39" s="119"/>
      <c r="UDC39" s="119"/>
      <c r="UDD39" s="119"/>
      <c r="UDE39" s="119"/>
      <c r="UDF39" s="119"/>
      <c r="UDG39" s="119"/>
      <c r="UDH39" s="119"/>
      <c r="UDI39" s="119"/>
      <c r="UDJ39" s="119"/>
      <c r="UDK39" s="119"/>
      <c r="UDL39" s="119"/>
      <c r="UDM39" s="119"/>
      <c r="UDN39" s="119"/>
      <c r="UDO39" s="119"/>
      <c r="UDP39" s="119"/>
      <c r="UDQ39" s="119"/>
      <c r="UDR39" s="119"/>
      <c r="UDS39" s="119"/>
      <c r="UDT39" s="119"/>
      <c r="UDU39" s="119"/>
      <c r="UDV39" s="119"/>
      <c r="UDW39" s="119"/>
      <c r="UDX39" s="119"/>
      <c r="UDY39" s="119"/>
      <c r="UDZ39" s="119"/>
      <c r="UEA39" s="119"/>
      <c r="UEB39" s="119"/>
      <c r="UEC39" s="119"/>
      <c r="UED39" s="119"/>
      <c r="UEE39" s="119"/>
      <c r="UEF39" s="119"/>
      <c r="UEG39" s="119"/>
      <c r="UEH39" s="119"/>
      <c r="UEI39" s="119"/>
      <c r="UEJ39" s="119"/>
      <c r="UEK39" s="119"/>
      <c r="UEL39" s="119"/>
      <c r="UEM39" s="119"/>
      <c r="UEN39" s="119"/>
      <c r="UEO39" s="119"/>
      <c r="UEP39" s="119"/>
      <c r="UEQ39" s="119"/>
      <c r="UER39" s="119"/>
      <c r="UES39" s="119"/>
      <c r="UET39" s="119"/>
      <c r="UEU39" s="119"/>
      <c r="UEV39" s="119"/>
      <c r="UEW39" s="119"/>
      <c r="UEX39" s="119"/>
      <c r="UEY39" s="119"/>
      <c r="UEZ39" s="119"/>
      <c r="UFA39" s="119"/>
      <c r="UFB39" s="119"/>
      <c r="UFC39" s="119"/>
      <c r="UFD39" s="119"/>
      <c r="UFE39" s="119"/>
      <c r="UFF39" s="119"/>
      <c r="UFG39" s="119"/>
      <c r="UFH39" s="119"/>
      <c r="UFI39" s="119"/>
      <c r="UFJ39" s="119"/>
      <c r="UFK39" s="119"/>
      <c r="UFL39" s="119"/>
      <c r="UFM39" s="119"/>
      <c r="UFN39" s="119"/>
      <c r="UFO39" s="119"/>
      <c r="UFP39" s="119"/>
      <c r="UFQ39" s="119"/>
      <c r="UFR39" s="119"/>
      <c r="UFS39" s="119"/>
      <c r="UFT39" s="119"/>
      <c r="UFU39" s="119"/>
      <c r="UFV39" s="119"/>
      <c r="UFW39" s="119"/>
      <c r="UFX39" s="119"/>
      <c r="UFY39" s="119"/>
      <c r="UFZ39" s="119"/>
      <c r="UGA39" s="119"/>
      <c r="UGB39" s="119"/>
      <c r="UGC39" s="119"/>
      <c r="UGD39" s="119"/>
      <c r="UGE39" s="119"/>
      <c r="UGF39" s="119"/>
      <c r="UGG39" s="119"/>
      <c r="UGH39" s="119"/>
      <c r="UGI39" s="119"/>
      <c r="UGJ39" s="119"/>
      <c r="UGK39" s="119"/>
      <c r="UGL39" s="119"/>
      <c r="UGM39" s="119"/>
      <c r="UGN39" s="119"/>
      <c r="UGO39" s="119"/>
      <c r="UGP39" s="119"/>
      <c r="UGQ39" s="119"/>
      <c r="UGR39" s="119"/>
      <c r="UGS39" s="119"/>
      <c r="UGT39" s="119"/>
      <c r="UGU39" s="119"/>
      <c r="UGV39" s="119"/>
      <c r="UGW39" s="119"/>
      <c r="UGX39" s="119"/>
      <c r="UGY39" s="119"/>
      <c r="UGZ39" s="119"/>
      <c r="UHA39" s="119"/>
      <c r="UHB39" s="119"/>
      <c r="UHC39" s="119"/>
      <c r="UHD39" s="119"/>
      <c r="UHE39" s="119"/>
      <c r="UHF39" s="119"/>
      <c r="UHG39" s="119"/>
      <c r="UHH39" s="119"/>
      <c r="UHI39" s="119"/>
      <c r="UHJ39" s="119"/>
      <c r="UHK39" s="119"/>
      <c r="UHL39" s="119"/>
      <c r="UHM39" s="119"/>
      <c r="UHN39" s="119"/>
      <c r="UHO39" s="119"/>
      <c r="UHP39" s="119"/>
      <c r="UHQ39" s="119"/>
      <c r="UHR39" s="119"/>
      <c r="UHS39" s="119"/>
      <c r="UHT39" s="119"/>
      <c r="UHU39" s="119"/>
      <c r="UHV39" s="119"/>
      <c r="UHW39" s="119"/>
      <c r="UHX39" s="119"/>
      <c r="UHY39" s="119"/>
      <c r="UHZ39" s="119"/>
      <c r="UIA39" s="119"/>
      <c r="UIB39" s="119"/>
      <c r="UIC39" s="119"/>
      <c r="UID39" s="119"/>
      <c r="UIE39" s="119"/>
      <c r="UIF39" s="119"/>
      <c r="UIG39" s="119"/>
      <c r="UIH39" s="119"/>
      <c r="UII39" s="119"/>
      <c r="UIJ39" s="119"/>
      <c r="UIK39" s="119"/>
      <c r="UIL39" s="119"/>
      <c r="UIM39" s="119"/>
      <c r="UIN39" s="119"/>
      <c r="UIO39" s="119"/>
      <c r="UIP39" s="119"/>
      <c r="UIQ39" s="119"/>
      <c r="UIR39" s="119"/>
      <c r="UIS39" s="119"/>
      <c r="UIT39" s="119"/>
      <c r="UIU39" s="119"/>
      <c r="UIV39" s="119"/>
      <c r="UIW39" s="119"/>
      <c r="UIX39" s="119"/>
      <c r="UIY39" s="119"/>
      <c r="UIZ39" s="119"/>
      <c r="UJA39" s="119"/>
      <c r="UJB39" s="119"/>
      <c r="UJC39" s="119"/>
      <c r="UJD39" s="119"/>
      <c r="UJE39" s="119"/>
      <c r="UJF39" s="119"/>
      <c r="UJG39" s="119"/>
      <c r="UJH39" s="119"/>
      <c r="UJI39" s="119"/>
      <c r="UJJ39" s="119"/>
      <c r="UJK39" s="119"/>
      <c r="UJL39" s="119"/>
      <c r="UJM39" s="119"/>
      <c r="UJN39" s="119"/>
      <c r="UJO39" s="119"/>
      <c r="UJP39" s="119"/>
      <c r="UJQ39" s="119"/>
      <c r="UJR39" s="119"/>
      <c r="UJS39" s="119"/>
      <c r="UJT39" s="119"/>
      <c r="UJU39" s="119"/>
      <c r="UJV39" s="119"/>
      <c r="UJW39" s="119"/>
      <c r="UJX39" s="119"/>
      <c r="UJY39" s="119"/>
      <c r="UJZ39" s="119"/>
      <c r="UKA39" s="119"/>
      <c r="UKB39" s="119"/>
      <c r="UKC39" s="119"/>
      <c r="UKD39" s="119"/>
      <c r="UKE39" s="119"/>
      <c r="UKF39" s="119"/>
      <c r="UKG39" s="119"/>
      <c r="UKH39" s="119"/>
      <c r="UKI39" s="119"/>
      <c r="UKJ39" s="119"/>
      <c r="UKK39" s="119"/>
      <c r="UKL39" s="119"/>
      <c r="UKM39" s="119"/>
      <c r="UKN39" s="119"/>
      <c r="UKO39" s="119"/>
      <c r="UKP39" s="119"/>
      <c r="UKQ39" s="119"/>
      <c r="UKR39" s="119"/>
      <c r="UKS39" s="119"/>
      <c r="UKT39" s="119"/>
      <c r="UKU39" s="119"/>
      <c r="UKV39" s="119"/>
      <c r="UKW39" s="119"/>
      <c r="UKX39" s="119"/>
      <c r="UKY39" s="119"/>
      <c r="UKZ39" s="119"/>
      <c r="ULA39" s="119"/>
      <c r="ULB39" s="119"/>
      <c r="ULC39" s="119"/>
      <c r="ULD39" s="119"/>
      <c r="ULE39" s="119"/>
      <c r="ULF39" s="119"/>
      <c r="ULG39" s="119"/>
      <c r="ULH39" s="119"/>
      <c r="ULI39" s="119"/>
      <c r="ULJ39" s="119"/>
      <c r="ULK39" s="119"/>
      <c r="ULL39" s="119"/>
      <c r="ULM39" s="119"/>
      <c r="ULN39" s="119"/>
      <c r="ULO39" s="119"/>
      <c r="ULP39" s="119"/>
      <c r="ULQ39" s="119"/>
      <c r="ULR39" s="119"/>
      <c r="ULS39" s="119"/>
      <c r="ULT39" s="119"/>
      <c r="ULU39" s="119"/>
      <c r="ULV39" s="119"/>
      <c r="ULW39" s="119"/>
      <c r="ULX39" s="119"/>
      <c r="ULY39" s="119"/>
      <c r="ULZ39" s="119"/>
      <c r="UMA39" s="119"/>
      <c r="UMB39" s="119"/>
      <c r="UMC39" s="119"/>
      <c r="UMD39" s="119"/>
      <c r="UME39" s="119"/>
      <c r="UMF39" s="119"/>
      <c r="UMG39" s="119"/>
      <c r="UMH39" s="119"/>
      <c r="UMI39" s="119"/>
      <c r="UMJ39" s="119"/>
      <c r="UMK39" s="119"/>
      <c r="UML39" s="119"/>
      <c r="UMM39" s="119"/>
      <c r="UMN39" s="119"/>
      <c r="UMO39" s="119"/>
      <c r="UMP39" s="119"/>
      <c r="UMQ39" s="119"/>
      <c r="UMR39" s="119"/>
      <c r="UMS39" s="119"/>
      <c r="UMT39" s="119"/>
      <c r="UMU39" s="119"/>
      <c r="UMV39" s="119"/>
      <c r="UMW39" s="119"/>
      <c r="UMX39" s="119"/>
      <c r="UMY39" s="119"/>
      <c r="UMZ39" s="119"/>
      <c r="UNA39" s="119"/>
      <c r="UNB39" s="119"/>
      <c r="UNC39" s="119"/>
      <c r="UND39" s="119"/>
      <c r="UNE39" s="119"/>
      <c r="UNF39" s="119"/>
      <c r="UNG39" s="119"/>
      <c r="UNH39" s="119"/>
      <c r="UNI39" s="119"/>
      <c r="UNJ39" s="119"/>
      <c r="UNK39" s="119"/>
      <c r="UNL39" s="119"/>
      <c r="UNM39" s="119"/>
      <c r="UNN39" s="119"/>
      <c r="UNO39" s="119"/>
      <c r="UNP39" s="119"/>
      <c r="UNQ39" s="119"/>
      <c r="UNR39" s="119"/>
      <c r="UNS39" s="119"/>
      <c r="UNT39" s="119"/>
      <c r="UNU39" s="119"/>
      <c r="UNV39" s="119"/>
      <c r="UNW39" s="119"/>
      <c r="UNX39" s="119"/>
      <c r="UNY39" s="119"/>
      <c r="UNZ39" s="119"/>
      <c r="UOA39" s="119"/>
      <c r="UOB39" s="119"/>
      <c r="UOC39" s="119"/>
      <c r="UOD39" s="119"/>
      <c r="UOE39" s="119"/>
      <c r="UOF39" s="119"/>
      <c r="UOG39" s="119"/>
      <c r="UOH39" s="119"/>
      <c r="UOI39" s="119"/>
      <c r="UOJ39" s="119"/>
      <c r="UOK39" s="119"/>
      <c r="UOL39" s="119"/>
      <c r="UOM39" s="119"/>
      <c r="UON39" s="119"/>
      <c r="UOO39" s="119"/>
      <c r="UOP39" s="119"/>
      <c r="UOQ39" s="119"/>
      <c r="UOR39" s="119"/>
      <c r="UOS39" s="119"/>
      <c r="UOT39" s="119"/>
      <c r="UOU39" s="119"/>
      <c r="UOV39" s="119"/>
      <c r="UOW39" s="119"/>
      <c r="UOX39" s="119"/>
      <c r="UOY39" s="119"/>
      <c r="UOZ39" s="119"/>
      <c r="UPA39" s="119"/>
      <c r="UPB39" s="119"/>
      <c r="UPC39" s="119"/>
      <c r="UPD39" s="119"/>
      <c r="UPE39" s="119"/>
      <c r="UPF39" s="119"/>
      <c r="UPG39" s="119"/>
      <c r="UPH39" s="119"/>
      <c r="UPI39" s="119"/>
      <c r="UPJ39" s="119"/>
      <c r="UPK39" s="119"/>
      <c r="UPL39" s="119"/>
      <c r="UPM39" s="119"/>
      <c r="UPN39" s="119"/>
      <c r="UPO39" s="119"/>
      <c r="UPP39" s="119"/>
      <c r="UPQ39" s="119"/>
      <c r="UPR39" s="119"/>
      <c r="UPS39" s="119"/>
      <c r="UPT39" s="119"/>
      <c r="UPU39" s="119"/>
      <c r="UPV39" s="119"/>
      <c r="UPW39" s="119"/>
      <c r="UPX39" s="119"/>
      <c r="UPY39" s="119"/>
      <c r="UPZ39" s="119"/>
      <c r="UQA39" s="119"/>
      <c r="UQB39" s="119"/>
      <c r="UQC39" s="119"/>
      <c r="UQD39" s="119"/>
      <c r="UQE39" s="119"/>
      <c r="UQF39" s="119"/>
      <c r="UQG39" s="119"/>
      <c r="UQH39" s="119"/>
      <c r="UQI39" s="119"/>
      <c r="UQJ39" s="119"/>
      <c r="UQK39" s="119"/>
      <c r="UQL39" s="119"/>
      <c r="UQM39" s="119"/>
      <c r="UQN39" s="119"/>
      <c r="UQO39" s="119"/>
      <c r="UQP39" s="119"/>
      <c r="UQQ39" s="119"/>
      <c r="UQR39" s="119"/>
      <c r="UQS39" s="119"/>
      <c r="UQT39" s="119"/>
      <c r="UQU39" s="119"/>
      <c r="UQV39" s="119"/>
      <c r="UQW39" s="119"/>
      <c r="UQX39" s="119"/>
      <c r="UQY39" s="119"/>
      <c r="UQZ39" s="119"/>
      <c r="URA39" s="119"/>
      <c r="URB39" s="119"/>
      <c r="URC39" s="119"/>
      <c r="URD39" s="119"/>
      <c r="URE39" s="119"/>
      <c r="URF39" s="119"/>
      <c r="URG39" s="119"/>
      <c r="URH39" s="119"/>
      <c r="URI39" s="119"/>
      <c r="URJ39" s="119"/>
      <c r="URK39" s="119"/>
      <c r="URL39" s="119"/>
      <c r="URM39" s="119"/>
      <c r="URN39" s="119"/>
      <c r="URO39" s="119"/>
      <c r="URP39" s="119"/>
      <c r="URQ39" s="119"/>
      <c r="URR39" s="119"/>
      <c r="URS39" s="119"/>
      <c r="URT39" s="119"/>
      <c r="URU39" s="119"/>
      <c r="URV39" s="119"/>
      <c r="URW39" s="119"/>
      <c r="URX39" s="119"/>
      <c r="URY39" s="119"/>
      <c r="URZ39" s="119"/>
      <c r="USA39" s="119"/>
      <c r="USB39" s="119"/>
      <c r="USC39" s="119"/>
      <c r="USD39" s="119"/>
      <c r="USE39" s="119"/>
      <c r="USF39" s="119"/>
      <c r="USG39" s="119"/>
      <c r="USH39" s="119"/>
      <c r="USI39" s="119"/>
      <c r="USJ39" s="119"/>
      <c r="USK39" s="119"/>
      <c r="USL39" s="119"/>
      <c r="USM39" s="119"/>
      <c r="USN39" s="119"/>
      <c r="USO39" s="119"/>
      <c r="USP39" s="119"/>
      <c r="USQ39" s="119"/>
      <c r="USR39" s="119"/>
      <c r="USS39" s="119"/>
      <c r="UST39" s="119"/>
      <c r="USU39" s="119"/>
      <c r="USV39" s="119"/>
      <c r="USW39" s="119"/>
      <c r="USX39" s="119"/>
      <c r="USY39" s="119"/>
      <c r="USZ39" s="119"/>
      <c r="UTA39" s="119"/>
      <c r="UTB39" s="119"/>
      <c r="UTC39" s="119"/>
      <c r="UTD39" s="119"/>
      <c r="UTE39" s="119"/>
      <c r="UTF39" s="119"/>
      <c r="UTG39" s="119"/>
      <c r="UTH39" s="119"/>
      <c r="UTI39" s="119"/>
      <c r="UTJ39" s="119"/>
      <c r="UTK39" s="119"/>
      <c r="UTL39" s="119"/>
      <c r="UTM39" s="119"/>
      <c r="UTN39" s="119"/>
      <c r="UTO39" s="119"/>
      <c r="UTP39" s="119"/>
      <c r="UTQ39" s="119"/>
      <c r="UTR39" s="119"/>
      <c r="UTS39" s="119"/>
      <c r="UTT39" s="119"/>
      <c r="UTU39" s="119"/>
      <c r="UTV39" s="119"/>
      <c r="UTW39" s="119"/>
      <c r="UTX39" s="119"/>
      <c r="UTY39" s="119"/>
      <c r="UTZ39" s="119"/>
      <c r="UUA39" s="119"/>
      <c r="UUB39" s="119"/>
      <c r="UUC39" s="119"/>
      <c r="UUD39" s="119"/>
      <c r="UUE39" s="119"/>
      <c r="UUF39" s="119"/>
      <c r="UUG39" s="119"/>
      <c r="UUH39" s="119"/>
      <c r="UUI39" s="119"/>
      <c r="UUJ39" s="119"/>
      <c r="UUK39" s="119"/>
      <c r="UUL39" s="119"/>
      <c r="UUM39" s="119"/>
      <c r="UUN39" s="119"/>
      <c r="UUO39" s="119"/>
      <c r="UUP39" s="119"/>
      <c r="UUQ39" s="119"/>
      <c r="UUR39" s="119"/>
      <c r="UUS39" s="119"/>
      <c r="UUT39" s="119"/>
      <c r="UUU39" s="119"/>
      <c r="UUV39" s="119"/>
      <c r="UUW39" s="119"/>
      <c r="UUX39" s="119"/>
      <c r="UUY39" s="119"/>
      <c r="UUZ39" s="119"/>
      <c r="UVA39" s="119"/>
      <c r="UVB39" s="119"/>
      <c r="UVC39" s="119"/>
      <c r="UVD39" s="119"/>
      <c r="UVE39" s="119"/>
      <c r="UVF39" s="119"/>
      <c r="UVG39" s="119"/>
      <c r="UVH39" s="119"/>
      <c r="UVI39" s="119"/>
      <c r="UVJ39" s="119"/>
      <c r="UVK39" s="119"/>
      <c r="UVL39" s="119"/>
      <c r="UVM39" s="119"/>
      <c r="UVN39" s="119"/>
      <c r="UVO39" s="119"/>
      <c r="UVP39" s="119"/>
      <c r="UVQ39" s="119"/>
      <c r="UVR39" s="119"/>
      <c r="UVS39" s="119"/>
      <c r="UVT39" s="119"/>
      <c r="UVU39" s="119"/>
      <c r="UVV39" s="119"/>
      <c r="UVW39" s="119"/>
      <c r="UVX39" s="119"/>
      <c r="UVY39" s="119"/>
      <c r="UVZ39" s="119"/>
      <c r="UWA39" s="119"/>
      <c r="UWB39" s="119"/>
      <c r="UWC39" s="119"/>
      <c r="UWD39" s="119"/>
      <c r="UWE39" s="119"/>
      <c r="UWF39" s="119"/>
      <c r="UWG39" s="119"/>
      <c r="UWH39" s="119"/>
      <c r="UWI39" s="119"/>
      <c r="UWJ39" s="119"/>
      <c r="UWK39" s="119"/>
      <c r="UWL39" s="119"/>
      <c r="UWM39" s="119"/>
      <c r="UWN39" s="119"/>
      <c r="UWO39" s="119"/>
      <c r="UWP39" s="119"/>
      <c r="UWQ39" s="119"/>
      <c r="UWR39" s="119"/>
      <c r="UWS39" s="119"/>
      <c r="UWT39" s="119"/>
      <c r="UWU39" s="119"/>
      <c r="UWV39" s="119"/>
      <c r="UWW39" s="119"/>
      <c r="UWX39" s="119"/>
      <c r="UWY39" s="119"/>
      <c r="UWZ39" s="119"/>
      <c r="UXA39" s="119"/>
      <c r="UXB39" s="119"/>
      <c r="UXC39" s="119"/>
      <c r="UXD39" s="119"/>
      <c r="UXE39" s="119"/>
      <c r="UXF39" s="119"/>
      <c r="UXG39" s="119"/>
      <c r="UXH39" s="119"/>
      <c r="UXI39" s="119"/>
      <c r="UXJ39" s="119"/>
      <c r="UXK39" s="119"/>
      <c r="UXL39" s="119"/>
      <c r="UXM39" s="119"/>
      <c r="UXN39" s="119"/>
      <c r="UXO39" s="119"/>
      <c r="UXP39" s="119"/>
      <c r="UXQ39" s="119"/>
      <c r="UXR39" s="119"/>
      <c r="UXS39" s="119"/>
      <c r="UXT39" s="119"/>
      <c r="UXU39" s="119"/>
      <c r="UXV39" s="119"/>
      <c r="UXW39" s="119"/>
      <c r="UXX39" s="119"/>
      <c r="UXY39" s="119"/>
      <c r="UXZ39" s="119"/>
      <c r="UYA39" s="119"/>
      <c r="UYB39" s="119"/>
      <c r="UYC39" s="119"/>
      <c r="UYD39" s="119"/>
      <c r="UYE39" s="119"/>
      <c r="UYF39" s="119"/>
      <c r="UYG39" s="119"/>
      <c r="UYH39" s="119"/>
      <c r="UYI39" s="119"/>
      <c r="UYJ39" s="119"/>
      <c r="UYK39" s="119"/>
      <c r="UYL39" s="119"/>
      <c r="UYM39" s="119"/>
      <c r="UYN39" s="119"/>
      <c r="UYO39" s="119"/>
      <c r="UYP39" s="119"/>
      <c r="UYQ39" s="119"/>
      <c r="UYR39" s="119"/>
      <c r="UYS39" s="119"/>
      <c r="UYT39" s="119"/>
      <c r="UYU39" s="119"/>
      <c r="UYV39" s="119"/>
      <c r="UYW39" s="119"/>
      <c r="UYX39" s="119"/>
      <c r="UYY39" s="119"/>
      <c r="UYZ39" s="119"/>
      <c r="UZA39" s="119"/>
      <c r="UZB39" s="119"/>
      <c r="UZC39" s="119"/>
      <c r="UZD39" s="119"/>
      <c r="UZE39" s="119"/>
      <c r="UZF39" s="119"/>
      <c r="UZG39" s="119"/>
      <c r="UZH39" s="119"/>
      <c r="UZI39" s="119"/>
      <c r="UZJ39" s="119"/>
      <c r="UZK39" s="119"/>
      <c r="UZL39" s="119"/>
      <c r="UZM39" s="119"/>
      <c r="UZN39" s="119"/>
      <c r="UZO39" s="119"/>
      <c r="UZP39" s="119"/>
      <c r="UZQ39" s="119"/>
      <c r="UZR39" s="119"/>
      <c r="UZS39" s="119"/>
      <c r="UZT39" s="119"/>
      <c r="UZU39" s="119"/>
      <c r="UZV39" s="119"/>
      <c r="UZW39" s="119"/>
      <c r="UZX39" s="119"/>
      <c r="UZY39" s="119"/>
      <c r="UZZ39" s="119"/>
      <c r="VAA39" s="119"/>
      <c r="VAB39" s="119"/>
      <c r="VAC39" s="119"/>
      <c r="VAD39" s="119"/>
      <c r="VAE39" s="119"/>
      <c r="VAF39" s="119"/>
      <c r="VAG39" s="119"/>
      <c r="VAH39" s="119"/>
      <c r="VAI39" s="119"/>
      <c r="VAJ39" s="119"/>
      <c r="VAK39" s="119"/>
      <c r="VAL39" s="119"/>
      <c r="VAM39" s="119"/>
      <c r="VAN39" s="119"/>
      <c r="VAO39" s="119"/>
      <c r="VAP39" s="119"/>
      <c r="VAQ39" s="119"/>
      <c r="VAR39" s="119"/>
      <c r="VAS39" s="119"/>
      <c r="VAT39" s="119"/>
      <c r="VAU39" s="119"/>
      <c r="VAV39" s="119"/>
      <c r="VAW39" s="119"/>
      <c r="VAX39" s="119"/>
      <c r="VAY39" s="119"/>
      <c r="VAZ39" s="119"/>
      <c r="VBA39" s="119"/>
      <c r="VBB39" s="119"/>
      <c r="VBC39" s="119"/>
      <c r="VBD39" s="119"/>
      <c r="VBE39" s="119"/>
      <c r="VBF39" s="119"/>
      <c r="VBG39" s="119"/>
      <c r="VBH39" s="119"/>
      <c r="VBI39" s="119"/>
      <c r="VBJ39" s="119"/>
      <c r="VBK39" s="119"/>
      <c r="VBL39" s="119"/>
      <c r="VBM39" s="119"/>
      <c r="VBN39" s="119"/>
      <c r="VBO39" s="119"/>
      <c r="VBP39" s="119"/>
      <c r="VBQ39" s="119"/>
      <c r="VBR39" s="119"/>
      <c r="VBS39" s="119"/>
      <c r="VBT39" s="119"/>
      <c r="VBU39" s="119"/>
      <c r="VBV39" s="119"/>
      <c r="VBW39" s="119"/>
      <c r="VBX39" s="119"/>
      <c r="VBY39" s="119"/>
      <c r="VBZ39" s="119"/>
      <c r="VCA39" s="119"/>
      <c r="VCB39" s="119"/>
      <c r="VCC39" s="119"/>
      <c r="VCD39" s="119"/>
      <c r="VCE39" s="119"/>
      <c r="VCF39" s="119"/>
      <c r="VCG39" s="119"/>
      <c r="VCH39" s="119"/>
      <c r="VCI39" s="119"/>
      <c r="VCJ39" s="119"/>
      <c r="VCK39" s="119"/>
      <c r="VCL39" s="119"/>
      <c r="VCM39" s="119"/>
      <c r="VCN39" s="119"/>
      <c r="VCO39" s="119"/>
      <c r="VCP39" s="119"/>
      <c r="VCQ39" s="119"/>
      <c r="VCR39" s="119"/>
      <c r="VCS39" s="119"/>
      <c r="VCT39" s="119"/>
      <c r="VCU39" s="119"/>
      <c r="VCV39" s="119"/>
      <c r="VCW39" s="119"/>
      <c r="VCX39" s="119"/>
      <c r="VCY39" s="119"/>
      <c r="VCZ39" s="119"/>
      <c r="VDA39" s="119"/>
      <c r="VDB39" s="119"/>
      <c r="VDC39" s="119"/>
      <c r="VDD39" s="119"/>
      <c r="VDE39" s="119"/>
      <c r="VDF39" s="119"/>
      <c r="VDG39" s="119"/>
      <c r="VDH39" s="119"/>
      <c r="VDI39" s="119"/>
      <c r="VDJ39" s="119"/>
      <c r="VDK39" s="119"/>
      <c r="VDL39" s="119"/>
      <c r="VDM39" s="119"/>
      <c r="VDN39" s="119"/>
      <c r="VDO39" s="119"/>
      <c r="VDP39" s="119"/>
      <c r="VDQ39" s="119"/>
      <c r="VDR39" s="119"/>
      <c r="VDS39" s="119"/>
      <c r="VDT39" s="119"/>
      <c r="VDU39" s="119"/>
      <c r="VDV39" s="119"/>
      <c r="VDW39" s="119"/>
      <c r="VDX39" s="119"/>
      <c r="VDY39" s="119"/>
      <c r="VDZ39" s="119"/>
      <c r="VEA39" s="119"/>
      <c r="VEB39" s="119"/>
      <c r="VEC39" s="119"/>
      <c r="VED39" s="119"/>
      <c r="VEE39" s="119"/>
      <c r="VEF39" s="119"/>
      <c r="VEG39" s="119"/>
      <c r="VEH39" s="119"/>
      <c r="VEI39" s="119"/>
      <c r="VEJ39" s="119"/>
      <c r="VEK39" s="119"/>
      <c r="VEL39" s="119"/>
      <c r="VEM39" s="119"/>
      <c r="VEN39" s="119"/>
      <c r="VEO39" s="119"/>
      <c r="VEP39" s="119"/>
      <c r="VEQ39" s="119"/>
      <c r="VER39" s="119"/>
      <c r="VES39" s="119"/>
      <c r="VET39" s="119"/>
      <c r="VEU39" s="119"/>
      <c r="VEV39" s="119"/>
      <c r="VEW39" s="119"/>
      <c r="VEX39" s="119"/>
      <c r="VEY39" s="119"/>
      <c r="VEZ39" s="119"/>
      <c r="VFA39" s="119"/>
      <c r="VFB39" s="119"/>
      <c r="VFC39" s="119"/>
      <c r="VFD39" s="119"/>
      <c r="VFE39" s="119"/>
      <c r="VFF39" s="119"/>
      <c r="VFG39" s="119"/>
      <c r="VFH39" s="119"/>
      <c r="VFI39" s="119"/>
      <c r="VFJ39" s="119"/>
      <c r="VFK39" s="119"/>
      <c r="VFL39" s="119"/>
      <c r="VFM39" s="119"/>
      <c r="VFN39" s="119"/>
      <c r="VFO39" s="119"/>
      <c r="VFP39" s="119"/>
      <c r="VFQ39" s="119"/>
      <c r="VFR39" s="119"/>
      <c r="VFS39" s="119"/>
      <c r="VFT39" s="119"/>
      <c r="VFU39" s="119"/>
      <c r="VFV39" s="119"/>
      <c r="VFW39" s="119"/>
      <c r="VFX39" s="119"/>
      <c r="VFY39" s="119"/>
      <c r="VFZ39" s="119"/>
      <c r="VGA39" s="119"/>
      <c r="VGB39" s="119"/>
      <c r="VGC39" s="119"/>
      <c r="VGD39" s="119"/>
      <c r="VGE39" s="119"/>
      <c r="VGF39" s="119"/>
      <c r="VGG39" s="119"/>
      <c r="VGH39" s="119"/>
      <c r="VGI39" s="119"/>
      <c r="VGJ39" s="119"/>
      <c r="VGK39" s="119"/>
      <c r="VGL39" s="119"/>
      <c r="VGM39" s="119"/>
      <c r="VGN39" s="119"/>
      <c r="VGO39" s="119"/>
      <c r="VGP39" s="119"/>
      <c r="VGQ39" s="119"/>
      <c r="VGR39" s="119"/>
      <c r="VGS39" s="119"/>
      <c r="VGT39" s="119"/>
      <c r="VGU39" s="119"/>
      <c r="VGV39" s="119"/>
      <c r="VGW39" s="119"/>
      <c r="VGX39" s="119"/>
      <c r="VGY39" s="119"/>
      <c r="VGZ39" s="119"/>
      <c r="VHA39" s="119"/>
      <c r="VHB39" s="119"/>
      <c r="VHC39" s="119"/>
      <c r="VHD39" s="119"/>
      <c r="VHE39" s="119"/>
      <c r="VHF39" s="119"/>
      <c r="VHG39" s="119"/>
      <c r="VHH39" s="119"/>
      <c r="VHI39" s="119"/>
      <c r="VHJ39" s="119"/>
      <c r="VHK39" s="119"/>
      <c r="VHL39" s="119"/>
      <c r="VHM39" s="119"/>
      <c r="VHN39" s="119"/>
      <c r="VHO39" s="119"/>
      <c r="VHP39" s="119"/>
      <c r="VHQ39" s="119"/>
      <c r="VHR39" s="119"/>
      <c r="VHS39" s="119"/>
      <c r="VHT39" s="119"/>
      <c r="VHU39" s="119"/>
      <c r="VHV39" s="119"/>
      <c r="VHW39" s="119"/>
      <c r="VHX39" s="119"/>
      <c r="VHY39" s="119"/>
      <c r="VHZ39" s="119"/>
      <c r="VIA39" s="119"/>
      <c r="VIB39" s="119"/>
      <c r="VIC39" s="119"/>
      <c r="VID39" s="119"/>
      <c r="VIE39" s="119"/>
      <c r="VIF39" s="119"/>
      <c r="VIG39" s="119"/>
      <c r="VIH39" s="119"/>
      <c r="VII39" s="119"/>
      <c r="VIJ39" s="119"/>
      <c r="VIK39" s="119"/>
      <c r="VIL39" s="119"/>
      <c r="VIM39" s="119"/>
      <c r="VIN39" s="119"/>
      <c r="VIO39" s="119"/>
      <c r="VIP39" s="119"/>
      <c r="VIQ39" s="119"/>
      <c r="VIR39" s="119"/>
      <c r="VIS39" s="119"/>
      <c r="VIT39" s="119"/>
      <c r="VIU39" s="119"/>
      <c r="VIV39" s="119"/>
      <c r="VIW39" s="119"/>
      <c r="VIX39" s="119"/>
      <c r="VIY39" s="119"/>
      <c r="VIZ39" s="119"/>
      <c r="VJA39" s="119"/>
      <c r="VJB39" s="119"/>
      <c r="VJC39" s="119"/>
      <c r="VJD39" s="119"/>
      <c r="VJE39" s="119"/>
      <c r="VJF39" s="119"/>
      <c r="VJG39" s="119"/>
      <c r="VJH39" s="119"/>
      <c r="VJI39" s="119"/>
      <c r="VJJ39" s="119"/>
      <c r="VJK39" s="119"/>
      <c r="VJL39" s="119"/>
      <c r="VJM39" s="119"/>
      <c r="VJN39" s="119"/>
      <c r="VJO39" s="119"/>
      <c r="VJP39" s="119"/>
      <c r="VJQ39" s="119"/>
      <c r="VJR39" s="119"/>
      <c r="VJS39" s="119"/>
      <c r="VJT39" s="119"/>
      <c r="VJU39" s="119"/>
      <c r="VJV39" s="119"/>
      <c r="VJW39" s="119"/>
      <c r="VJX39" s="119"/>
      <c r="VJY39" s="119"/>
      <c r="VJZ39" s="119"/>
      <c r="VKA39" s="119"/>
      <c r="VKB39" s="119"/>
      <c r="VKC39" s="119"/>
      <c r="VKD39" s="119"/>
      <c r="VKE39" s="119"/>
      <c r="VKF39" s="119"/>
      <c r="VKG39" s="119"/>
      <c r="VKH39" s="119"/>
      <c r="VKI39" s="119"/>
      <c r="VKJ39" s="119"/>
      <c r="VKK39" s="119"/>
      <c r="VKL39" s="119"/>
      <c r="VKM39" s="119"/>
      <c r="VKN39" s="119"/>
      <c r="VKO39" s="119"/>
      <c r="VKP39" s="119"/>
      <c r="VKQ39" s="119"/>
      <c r="VKR39" s="119"/>
      <c r="VKS39" s="119"/>
      <c r="VKT39" s="119"/>
      <c r="VKU39" s="119"/>
      <c r="VKV39" s="119"/>
      <c r="VKW39" s="119"/>
      <c r="VKX39" s="119"/>
      <c r="VKY39" s="119"/>
      <c r="VKZ39" s="119"/>
      <c r="VLA39" s="119"/>
      <c r="VLB39" s="119"/>
      <c r="VLC39" s="119"/>
      <c r="VLD39" s="119"/>
      <c r="VLE39" s="119"/>
      <c r="VLF39" s="119"/>
      <c r="VLG39" s="119"/>
      <c r="VLH39" s="119"/>
      <c r="VLI39" s="119"/>
      <c r="VLJ39" s="119"/>
      <c r="VLK39" s="119"/>
      <c r="VLL39" s="119"/>
      <c r="VLM39" s="119"/>
      <c r="VLN39" s="119"/>
      <c r="VLO39" s="119"/>
      <c r="VLP39" s="119"/>
      <c r="VLQ39" s="119"/>
      <c r="VLR39" s="119"/>
      <c r="VLS39" s="119"/>
      <c r="VLT39" s="119"/>
      <c r="VLU39" s="119"/>
      <c r="VLV39" s="119"/>
      <c r="VLW39" s="119"/>
      <c r="VLX39" s="119"/>
      <c r="VLY39" s="119"/>
      <c r="VLZ39" s="119"/>
      <c r="VMA39" s="119"/>
      <c r="VMB39" s="119"/>
      <c r="VMC39" s="119"/>
      <c r="VMD39" s="119"/>
      <c r="VME39" s="119"/>
      <c r="VMF39" s="119"/>
      <c r="VMG39" s="119"/>
      <c r="VMH39" s="119"/>
      <c r="VMI39" s="119"/>
      <c r="VMJ39" s="119"/>
      <c r="VMK39" s="119"/>
      <c r="VML39" s="119"/>
      <c r="VMM39" s="119"/>
      <c r="VMN39" s="119"/>
      <c r="VMO39" s="119"/>
      <c r="VMP39" s="119"/>
      <c r="VMQ39" s="119"/>
      <c r="VMR39" s="119"/>
      <c r="VMS39" s="119"/>
      <c r="VMT39" s="119"/>
      <c r="VMU39" s="119"/>
      <c r="VMV39" s="119"/>
      <c r="VMW39" s="119"/>
      <c r="VMX39" s="119"/>
      <c r="VMY39" s="119"/>
      <c r="VMZ39" s="119"/>
      <c r="VNA39" s="119"/>
      <c r="VNB39" s="119"/>
      <c r="VNC39" s="119"/>
      <c r="VND39" s="119"/>
      <c r="VNE39" s="119"/>
      <c r="VNF39" s="119"/>
      <c r="VNG39" s="119"/>
      <c r="VNH39" s="119"/>
      <c r="VNI39" s="119"/>
      <c r="VNJ39" s="119"/>
      <c r="VNK39" s="119"/>
      <c r="VNL39" s="119"/>
      <c r="VNM39" s="119"/>
      <c r="VNN39" s="119"/>
      <c r="VNO39" s="119"/>
      <c r="VNP39" s="119"/>
      <c r="VNQ39" s="119"/>
      <c r="VNR39" s="119"/>
      <c r="VNS39" s="119"/>
      <c r="VNT39" s="119"/>
      <c r="VNU39" s="119"/>
      <c r="VNV39" s="119"/>
      <c r="VNW39" s="119"/>
      <c r="VNX39" s="119"/>
      <c r="VNY39" s="119"/>
      <c r="VNZ39" s="119"/>
      <c r="VOA39" s="119"/>
      <c r="VOB39" s="119"/>
      <c r="VOC39" s="119"/>
      <c r="VOD39" s="119"/>
      <c r="VOE39" s="119"/>
      <c r="VOF39" s="119"/>
      <c r="VOG39" s="119"/>
      <c r="VOH39" s="119"/>
      <c r="VOI39" s="119"/>
      <c r="VOJ39" s="119"/>
      <c r="VOK39" s="119"/>
      <c r="VOL39" s="119"/>
      <c r="VOM39" s="119"/>
      <c r="VON39" s="119"/>
      <c r="VOO39" s="119"/>
      <c r="VOP39" s="119"/>
      <c r="VOQ39" s="119"/>
      <c r="VOR39" s="119"/>
      <c r="VOS39" s="119"/>
      <c r="VOT39" s="119"/>
      <c r="VOU39" s="119"/>
      <c r="VOV39" s="119"/>
      <c r="VOW39" s="119"/>
      <c r="VOX39" s="119"/>
      <c r="VOY39" s="119"/>
      <c r="VOZ39" s="119"/>
      <c r="VPA39" s="119"/>
      <c r="VPB39" s="119"/>
      <c r="VPC39" s="119"/>
      <c r="VPD39" s="119"/>
      <c r="VPE39" s="119"/>
      <c r="VPF39" s="119"/>
      <c r="VPG39" s="119"/>
      <c r="VPH39" s="119"/>
      <c r="VPI39" s="119"/>
      <c r="VPJ39" s="119"/>
      <c r="VPK39" s="119"/>
      <c r="VPL39" s="119"/>
      <c r="VPM39" s="119"/>
      <c r="VPN39" s="119"/>
      <c r="VPO39" s="119"/>
      <c r="VPP39" s="119"/>
      <c r="VPQ39" s="119"/>
      <c r="VPR39" s="119"/>
      <c r="VPS39" s="119"/>
      <c r="VPT39" s="119"/>
      <c r="VPU39" s="119"/>
      <c r="VPV39" s="119"/>
      <c r="VPW39" s="119"/>
      <c r="VPX39" s="119"/>
      <c r="VPY39" s="119"/>
      <c r="VPZ39" s="119"/>
      <c r="VQA39" s="119"/>
      <c r="VQB39" s="119"/>
      <c r="VQC39" s="119"/>
      <c r="VQD39" s="119"/>
      <c r="VQE39" s="119"/>
      <c r="VQF39" s="119"/>
      <c r="VQG39" s="119"/>
      <c r="VQH39" s="119"/>
      <c r="VQI39" s="119"/>
      <c r="VQJ39" s="119"/>
      <c r="VQK39" s="119"/>
      <c r="VQL39" s="119"/>
      <c r="VQM39" s="119"/>
      <c r="VQN39" s="119"/>
      <c r="VQO39" s="119"/>
      <c r="VQP39" s="119"/>
      <c r="VQQ39" s="119"/>
      <c r="VQR39" s="119"/>
      <c r="VQS39" s="119"/>
      <c r="VQT39" s="119"/>
      <c r="VQU39" s="119"/>
      <c r="VQV39" s="119"/>
      <c r="VQW39" s="119"/>
      <c r="VQX39" s="119"/>
      <c r="VQY39" s="119"/>
      <c r="VQZ39" s="119"/>
      <c r="VRA39" s="119"/>
      <c r="VRB39" s="119"/>
      <c r="VRC39" s="119"/>
      <c r="VRD39" s="119"/>
      <c r="VRE39" s="119"/>
      <c r="VRF39" s="119"/>
      <c r="VRG39" s="119"/>
      <c r="VRH39" s="119"/>
      <c r="VRI39" s="119"/>
      <c r="VRJ39" s="119"/>
      <c r="VRK39" s="119"/>
      <c r="VRL39" s="119"/>
      <c r="VRM39" s="119"/>
      <c r="VRN39" s="119"/>
      <c r="VRO39" s="119"/>
      <c r="VRP39" s="119"/>
      <c r="VRQ39" s="119"/>
      <c r="VRR39" s="119"/>
      <c r="VRS39" s="119"/>
      <c r="VRT39" s="119"/>
      <c r="VRU39" s="119"/>
      <c r="VRV39" s="119"/>
      <c r="VRW39" s="119"/>
      <c r="VRX39" s="119"/>
      <c r="VRY39" s="119"/>
      <c r="VRZ39" s="119"/>
      <c r="VSA39" s="119"/>
      <c r="VSB39" s="119"/>
      <c r="VSC39" s="119"/>
      <c r="VSD39" s="119"/>
      <c r="VSE39" s="119"/>
      <c r="VSF39" s="119"/>
      <c r="VSG39" s="119"/>
      <c r="VSH39" s="119"/>
      <c r="VSI39" s="119"/>
      <c r="VSJ39" s="119"/>
      <c r="VSK39" s="119"/>
      <c r="VSL39" s="119"/>
      <c r="VSM39" s="119"/>
      <c r="VSN39" s="119"/>
      <c r="VSO39" s="119"/>
      <c r="VSP39" s="119"/>
      <c r="VSQ39" s="119"/>
      <c r="VSR39" s="119"/>
      <c r="VSS39" s="119"/>
      <c r="VST39" s="119"/>
      <c r="VSU39" s="119"/>
      <c r="VSV39" s="119"/>
      <c r="VSW39" s="119"/>
      <c r="VSX39" s="119"/>
      <c r="VSY39" s="119"/>
      <c r="VSZ39" s="119"/>
      <c r="VTA39" s="119"/>
      <c r="VTB39" s="119"/>
      <c r="VTC39" s="119"/>
      <c r="VTD39" s="119"/>
      <c r="VTE39" s="119"/>
      <c r="VTF39" s="119"/>
      <c r="VTG39" s="119"/>
      <c r="VTH39" s="119"/>
      <c r="VTI39" s="119"/>
      <c r="VTJ39" s="119"/>
      <c r="VTK39" s="119"/>
      <c r="VTL39" s="119"/>
      <c r="VTM39" s="119"/>
      <c r="VTN39" s="119"/>
      <c r="VTO39" s="119"/>
      <c r="VTP39" s="119"/>
      <c r="VTQ39" s="119"/>
      <c r="VTR39" s="119"/>
      <c r="VTS39" s="119"/>
      <c r="VTT39" s="119"/>
      <c r="VTU39" s="119"/>
      <c r="VTV39" s="119"/>
      <c r="VTW39" s="119"/>
      <c r="VTX39" s="119"/>
      <c r="VTY39" s="119"/>
      <c r="VTZ39" s="119"/>
      <c r="VUA39" s="119"/>
      <c r="VUB39" s="119"/>
      <c r="VUC39" s="119"/>
      <c r="VUD39" s="119"/>
      <c r="VUE39" s="119"/>
      <c r="VUF39" s="119"/>
      <c r="VUG39" s="119"/>
      <c r="VUH39" s="119"/>
      <c r="VUI39" s="119"/>
      <c r="VUJ39" s="119"/>
      <c r="VUK39" s="119"/>
      <c r="VUL39" s="119"/>
      <c r="VUM39" s="119"/>
      <c r="VUN39" s="119"/>
      <c r="VUO39" s="119"/>
      <c r="VUP39" s="119"/>
      <c r="VUQ39" s="119"/>
      <c r="VUR39" s="119"/>
      <c r="VUS39" s="119"/>
      <c r="VUT39" s="119"/>
      <c r="VUU39" s="119"/>
      <c r="VUV39" s="119"/>
      <c r="VUW39" s="119"/>
      <c r="VUX39" s="119"/>
      <c r="VUY39" s="119"/>
      <c r="VUZ39" s="119"/>
      <c r="VVA39" s="119"/>
      <c r="VVB39" s="119"/>
      <c r="VVC39" s="119"/>
      <c r="VVD39" s="119"/>
      <c r="VVE39" s="119"/>
      <c r="VVF39" s="119"/>
      <c r="VVG39" s="119"/>
      <c r="VVH39" s="119"/>
      <c r="VVI39" s="119"/>
      <c r="VVJ39" s="119"/>
      <c r="VVK39" s="119"/>
      <c r="VVL39" s="119"/>
      <c r="VVM39" s="119"/>
      <c r="VVN39" s="119"/>
      <c r="VVO39" s="119"/>
      <c r="VVP39" s="119"/>
      <c r="VVQ39" s="119"/>
      <c r="VVR39" s="119"/>
      <c r="VVS39" s="119"/>
      <c r="VVT39" s="119"/>
      <c r="VVU39" s="119"/>
      <c r="VVV39" s="119"/>
      <c r="VVW39" s="119"/>
      <c r="VVX39" s="119"/>
      <c r="VVY39" s="119"/>
      <c r="VVZ39" s="119"/>
      <c r="VWA39" s="119"/>
      <c r="VWB39" s="119"/>
      <c r="VWC39" s="119"/>
      <c r="VWD39" s="119"/>
      <c r="VWE39" s="119"/>
      <c r="VWF39" s="119"/>
      <c r="VWG39" s="119"/>
      <c r="VWH39" s="119"/>
      <c r="VWI39" s="119"/>
      <c r="VWJ39" s="119"/>
      <c r="VWK39" s="119"/>
      <c r="VWL39" s="119"/>
      <c r="VWM39" s="119"/>
      <c r="VWN39" s="119"/>
      <c r="VWO39" s="119"/>
      <c r="VWP39" s="119"/>
      <c r="VWQ39" s="119"/>
      <c r="VWR39" s="119"/>
      <c r="VWS39" s="119"/>
      <c r="VWT39" s="119"/>
      <c r="VWU39" s="119"/>
      <c r="VWV39" s="119"/>
      <c r="VWW39" s="119"/>
      <c r="VWX39" s="119"/>
      <c r="VWY39" s="119"/>
      <c r="VWZ39" s="119"/>
      <c r="VXA39" s="119"/>
      <c r="VXB39" s="119"/>
      <c r="VXC39" s="119"/>
      <c r="VXD39" s="119"/>
      <c r="VXE39" s="119"/>
      <c r="VXF39" s="119"/>
      <c r="VXG39" s="119"/>
      <c r="VXH39" s="119"/>
      <c r="VXI39" s="119"/>
      <c r="VXJ39" s="119"/>
      <c r="VXK39" s="119"/>
      <c r="VXL39" s="119"/>
      <c r="VXM39" s="119"/>
      <c r="VXN39" s="119"/>
      <c r="VXO39" s="119"/>
      <c r="VXP39" s="119"/>
      <c r="VXQ39" s="119"/>
      <c r="VXR39" s="119"/>
      <c r="VXS39" s="119"/>
      <c r="VXT39" s="119"/>
      <c r="VXU39" s="119"/>
      <c r="VXV39" s="119"/>
      <c r="VXW39" s="119"/>
      <c r="VXX39" s="119"/>
      <c r="VXY39" s="119"/>
      <c r="VXZ39" s="119"/>
      <c r="VYA39" s="119"/>
      <c r="VYB39" s="119"/>
      <c r="VYC39" s="119"/>
      <c r="VYD39" s="119"/>
      <c r="VYE39" s="119"/>
      <c r="VYF39" s="119"/>
      <c r="VYG39" s="119"/>
      <c r="VYH39" s="119"/>
      <c r="VYI39" s="119"/>
      <c r="VYJ39" s="119"/>
      <c r="VYK39" s="119"/>
      <c r="VYL39" s="119"/>
      <c r="VYM39" s="119"/>
      <c r="VYN39" s="119"/>
      <c r="VYO39" s="119"/>
      <c r="VYP39" s="119"/>
      <c r="VYQ39" s="119"/>
      <c r="VYR39" s="119"/>
      <c r="VYS39" s="119"/>
      <c r="VYT39" s="119"/>
      <c r="VYU39" s="119"/>
      <c r="VYV39" s="119"/>
      <c r="VYW39" s="119"/>
      <c r="VYX39" s="119"/>
      <c r="VYY39" s="119"/>
      <c r="VYZ39" s="119"/>
      <c r="VZA39" s="119"/>
      <c r="VZB39" s="119"/>
      <c r="VZC39" s="119"/>
      <c r="VZD39" s="119"/>
      <c r="VZE39" s="119"/>
      <c r="VZF39" s="119"/>
      <c r="VZG39" s="119"/>
      <c r="VZH39" s="119"/>
      <c r="VZI39" s="119"/>
      <c r="VZJ39" s="119"/>
      <c r="VZK39" s="119"/>
      <c r="VZL39" s="119"/>
      <c r="VZM39" s="119"/>
      <c r="VZN39" s="119"/>
      <c r="VZO39" s="119"/>
      <c r="VZP39" s="119"/>
      <c r="VZQ39" s="119"/>
      <c r="VZR39" s="119"/>
      <c r="VZS39" s="119"/>
      <c r="VZT39" s="119"/>
      <c r="VZU39" s="119"/>
      <c r="VZV39" s="119"/>
      <c r="VZW39" s="119"/>
      <c r="VZX39" s="119"/>
      <c r="VZY39" s="119"/>
      <c r="VZZ39" s="119"/>
      <c r="WAA39" s="119"/>
      <c r="WAB39" s="119"/>
      <c r="WAC39" s="119"/>
      <c r="WAD39" s="119"/>
      <c r="WAE39" s="119"/>
      <c r="WAF39" s="119"/>
      <c r="WAG39" s="119"/>
      <c r="WAH39" s="119"/>
      <c r="WAI39" s="119"/>
      <c r="WAJ39" s="119"/>
      <c r="WAK39" s="119"/>
      <c r="WAL39" s="119"/>
      <c r="WAM39" s="119"/>
      <c r="WAN39" s="119"/>
      <c r="WAO39" s="119"/>
      <c r="WAP39" s="119"/>
      <c r="WAQ39" s="119"/>
      <c r="WAR39" s="119"/>
      <c r="WAS39" s="119"/>
      <c r="WAT39" s="119"/>
      <c r="WAU39" s="119"/>
      <c r="WAV39" s="119"/>
      <c r="WAW39" s="119"/>
      <c r="WAX39" s="119"/>
      <c r="WAY39" s="119"/>
      <c r="WAZ39" s="119"/>
      <c r="WBA39" s="119"/>
      <c r="WBB39" s="119"/>
      <c r="WBC39" s="119"/>
      <c r="WBD39" s="119"/>
      <c r="WBE39" s="119"/>
      <c r="WBF39" s="119"/>
      <c r="WBG39" s="119"/>
      <c r="WBH39" s="119"/>
      <c r="WBI39" s="119"/>
      <c r="WBJ39" s="119"/>
      <c r="WBK39" s="119"/>
      <c r="WBL39" s="119"/>
      <c r="WBM39" s="119"/>
      <c r="WBN39" s="119"/>
      <c r="WBO39" s="119"/>
      <c r="WBP39" s="119"/>
      <c r="WBQ39" s="119"/>
      <c r="WBR39" s="119"/>
      <c r="WBS39" s="119"/>
      <c r="WBT39" s="119"/>
      <c r="WBU39" s="119"/>
      <c r="WBV39" s="119"/>
      <c r="WBW39" s="119"/>
      <c r="WBX39" s="119"/>
      <c r="WBY39" s="119"/>
      <c r="WBZ39" s="119"/>
      <c r="WCA39" s="119"/>
      <c r="WCB39" s="119"/>
      <c r="WCC39" s="119"/>
      <c r="WCD39" s="119"/>
      <c r="WCE39" s="119"/>
      <c r="WCF39" s="119"/>
      <c r="WCG39" s="119"/>
      <c r="WCH39" s="119"/>
      <c r="WCI39" s="119"/>
      <c r="WCJ39" s="119"/>
      <c r="WCK39" s="119"/>
      <c r="WCL39" s="119"/>
      <c r="WCM39" s="119"/>
      <c r="WCN39" s="119"/>
      <c r="WCO39" s="119"/>
      <c r="WCP39" s="119"/>
      <c r="WCQ39" s="119"/>
      <c r="WCR39" s="119"/>
      <c r="WCS39" s="119"/>
      <c r="WCT39" s="119"/>
      <c r="WCU39" s="119"/>
      <c r="WCV39" s="119"/>
      <c r="WCW39" s="119"/>
      <c r="WCX39" s="119"/>
      <c r="WCY39" s="119"/>
      <c r="WCZ39" s="119"/>
      <c r="WDA39" s="119"/>
      <c r="WDB39" s="119"/>
      <c r="WDC39" s="119"/>
      <c r="WDD39" s="119"/>
      <c r="WDE39" s="119"/>
      <c r="WDF39" s="119"/>
      <c r="WDG39" s="119"/>
      <c r="WDH39" s="119"/>
      <c r="WDI39" s="119"/>
      <c r="WDJ39" s="119"/>
      <c r="WDK39" s="119"/>
      <c r="WDL39" s="119"/>
      <c r="WDM39" s="119"/>
      <c r="WDN39" s="119"/>
      <c r="WDO39" s="119"/>
      <c r="WDP39" s="119"/>
      <c r="WDQ39" s="119"/>
      <c r="WDR39" s="119"/>
      <c r="WDS39" s="119"/>
      <c r="WDT39" s="119"/>
      <c r="WDU39" s="119"/>
      <c r="WDV39" s="119"/>
      <c r="WDW39" s="119"/>
      <c r="WDX39" s="119"/>
      <c r="WDY39" s="119"/>
      <c r="WDZ39" s="119"/>
      <c r="WEA39" s="119"/>
      <c r="WEB39" s="119"/>
      <c r="WEC39" s="119"/>
      <c r="WED39" s="119"/>
      <c r="WEE39" s="119"/>
      <c r="WEF39" s="119"/>
      <c r="WEG39" s="119"/>
      <c r="WEH39" s="119"/>
      <c r="WEI39" s="119"/>
      <c r="WEJ39" s="119"/>
      <c r="WEK39" s="119"/>
      <c r="WEL39" s="119"/>
      <c r="WEM39" s="119"/>
      <c r="WEN39" s="119"/>
      <c r="WEO39" s="119"/>
      <c r="WEP39" s="119"/>
      <c r="WEQ39" s="119"/>
      <c r="WER39" s="119"/>
      <c r="WES39" s="119"/>
      <c r="WET39" s="119"/>
      <c r="WEU39" s="119"/>
      <c r="WEV39" s="119"/>
      <c r="WEW39" s="119"/>
      <c r="WEX39" s="119"/>
      <c r="WEY39" s="119"/>
      <c r="WEZ39" s="119"/>
      <c r="WFA39" s="119"/>
      <c r="WFB39" s="119"/>
      <c r="WFC39" s="119"/>
      <c r="WFD39" s="119"/>
      <c r="WFE39" s="119"/>
      <c r="WFF39" s="119"/>
      <c r="WFG39" s="119"/>
      <c r="WFH39" s="119"/>
      <c r="WFI39" s="119"/>
      <c r="WFJ39" s="119"/>
      <c r="WFK39" s="119"/>
      <c r="WFL39" s="119"/>
      <c r="WFM39" s="119"/>
      <c r="WFN39" s="119"/>
      <c r="WFO39" s="119"/>
      <c r="WFP39" s="119"/>
      <c r="WFQ39" s="119"/>
      <c r="WFR39" s="119"/>
      <c r="WFS39" s="119"/>
      <c r="WFT39" s="119"/>
      <c r="WFU39" s="119"/>
      <c r="WFV39" s="119"/>
      <c r="WFW39" s="119"/>
      <c r="WFX39" s="119"/>
      <c r="WFY39" s="119"/>
      <c r="WFZ39" s="119"/>
      <c r="WGA39" s="119"/>
      <c r="WGB39" s="119"/>
      <c r="WGC39" s="119"/>
      <c r="WGD39" s="119"/>
      <c r="WGE39" s="119"/>
      <c r="WGF39" s="119"/>
      <c r="WGG39" s="119"/>
      <c r="WGH39" s="119"/>
      <c r="WGI39" s="119"/>
      <c r="WGJ39" s="119"/>
      <c r="WGK39" s="119"/>
      <c r="WGL39" s="119"/>
      <c r="WGM39" s="119"/>
      <c r="WGN39" s="119"/>
      <c r="WGO39" s="119"/>
      <c r="WGP39" s="119"/>
      <c r="WGQ39" s="119"/>
      <c r="WGR39" s="119"/>
      <c r="WGS39" s="119"/>
      <c r="WGT39" s="119"/>
      <c r="WGU39" s="119"/>
      <c r="WGV39" s="119"/>
      <c r="WGW39" s="119"/>
      <c r="WGX39" s="119"/>
      <c r="WGY39" s="119"/>
      <c r="WGZ39" s="119"/>
      <c r="WHA39" s="119"/>
      <c r="WHB39" s="119"/>
      <c r="WHC39" s="119"/>
      <c r="WHD39" s="119"/>
      <c r="WHE39" s="119"/>
      <c r="WHF39" s="119"/>
      <c r="WHG39" s="119"/>
      <c r="WHH39" s="119"/>
      <c r="WHI39" s="119"/>
      <c r="WHJ39" s="119"/>
      <c r="WHK39" s="119"/>
      <c r="WHL39" s="119"/>
      <c r="WHM39" s="119"/>
      <c r="WHN39" s="119"/>
      <c r="WHO39" s="119"/>
      <c r="WHP39" s="119"/>
      <c r="WHQ39" s="119"/>
      <c r="WHR39" s="119"/>
      <c r="WHS39" s="119"/>
      <c r="WHT39" s="119"/>
      <c r="WHU39" s="119"/>
      <c r="WHV39" s="119"/>
      <c r="WHW39" s="119"/>
      <c r="WHX39" s="119"/>
      <c r="WHY39" s="119"/>
      <c r="WHZ39" s="119"/>
      <c r="WIA39" s="119"/>
      <c r="WIB39" s="119"/>
      <c r="WIC39" s="119"/>
      <c r="WID39" s="119"/>
      <c r="WIE39" s="119"/>
      <c r="WIF39" s="119"/>
      <c r="WIG39" s="119"/>
      <c r="WIH39" s="119"/>
      <c r="WII39" s="119"/>
      <c r="WIJ39" s="119"/>
      <c r="WIK39" s="119"/>
      <c r="WIL39" s="119"/>
      <c r="WIM39" s="119"/>
      <c r="WIN39" s="119"/>
      <c r="WIO39" s="119"/>
      <c r="WIP39" s="119"/>
      <c r="WIQ39" s="119"/>
      <c r="WIR39" s="119"/>
      <c r="WIS39" s="119"/>
      <c r="WIT39" s="119"/>
      <c r="WIU39" s="119"/>
      <c r="WIV39" s="119"/>
      <c r="WIW39" s="119"/>
      <c r="WIX39" s="119"/>
      <c r="WIY39" s="119"/>
      <c r="WIZ39" s="119"/>
      <c r="WJA39" s="119"/>
      <c r="WJB39" s="119"/>
      <c r="WJC39" s="119"/>
      <c r="WJD39" s="119"/>
      <c r="WJE39" s="119"/>
      <c r="WJF39" s="119"/>
      <c r="WJG39" s="119"/>
      <c r="WJH39" s="119"/>
      <c r="WJI39" s="119"/>
      <c r="WJJ39" s="119"/>
      <c r="WJK39" s="119"/>
      <c r="WJL39" s="119"/>
      <c r="WJM39" s="119"/>
      <c r="WJN39" s="119"/>
      <c r="WJO39" s="119"/>
      <c r="WJP39" s="119"/>
      <c r="WJQ39" s="119"/>
      <c r="WJR39" s="119"/>
      <c r="WJS39" s="119"/>
      <c r="WJT39" s="119"/>
      <c r="WJU39" s="119"/>
      <c r="WJV39" s="119"/>
      <c r="WJW39" s="119"/>
      <c r="WJX39" s="119"/>
      <c r="WJY39" s="119"/>
      <c r="WJZ39" s="119"/>
      <c r="WKA39" s="119"/>
      <c r="WKB39" s="119"/>
      <c r="WKC39" s="119"/>
      <c r="WKD39" s="119"/>
      <c r="WKE39" s="119"/>
      <c r="WKF39" s="119"/>
      <c r="WKG39" s="119"/>
      <c r="WKH39" s="119"/>
      <c r="WKI39" s="119"/>
      <c r="WKJ39" s="119"/>
      <c r="WKK39" s="119"/>
      <c r="WKL39" s="119"/>
      <c r="WKM39" s="119"/>
      <c r="WKN39" s="119"/>
      <c r="WKO39" s="119"/>
      <c r="WKP39" s="119"/>
      <c r="WKQ39" s="119"/>
      <c r="WKR39" s="119"/>
      <c r="WKS39" s="119"/>
      <c r="WKT39" s="119"/>
      <c r="WKU39" s="119"/>
      <c r="WKV39" s="119"/>
      <c r="WKW39" s="119"/>
      <c r="WKX39" s="119"/>
      <c r="WKY39" s="119"/>
      <c r="WKZ39" s="119"/>
      <c r="WLA39" s="119"/>
      <c r="WLB39" s="119"/>
      <c r="WLC39" s="119"/>
      <c r="WLD39" s="119"/>
      <c r="WLE39" s="119"/>
      <c r="WLF39" s="119"/>
      <c r="WLG39" s="119"/>
      <c r="WLH39" s="119"/>
      <c r="WLI39" s="119"/>
      <c r="WLJ39" s="119"/>
      <c r="WLK39" s="119"/>
      <c r="WLL39" s="119"/>
      <c r="WLM39" s="119"/>
      <c r="WLN39" s="119"/>
      <c r="WLO39" s="119"/>
      <c r="WLP39" s="119"/>
      <c r="WLQ39" s="119"/>
      <c r="WLR39" s="119"/>
      <c r="WLS39" s="119"/>
      <c r="WLT39" s="119"/>
      <c r="WLU39" s="119"/>
      <c r="WLV39" s="119"/>
      <c r="WLW39" s="119"/>
      <c r="WLX39" s="119"/>
      <c r="WLY39" s="119"/>
      <c r="WLZ39" s="119"/>
      <c r="WMA39" s="119"/>
      <c r="WMB39" s="119"/>
      <c r="WMC39" s="119"/>
      <c r="WMD39" s="119"/>
      <c r="WME39" s="119"/>
      <c r="WMF39" s="119"/>
      <c r="WMG39" s="119"/>
      <c r="WMH39" s="119"/>
      <c r="WMI39" s="119"/>
      <c r="WMJ39" s="119"/>
      <c r="WMK39" s="119"/>
      <c r="WML39" s="119"/>
      <c r="WMM39" s="119"/>
      <c r="WMN39" s="119"/>
      <c r="WMO39" s="119"/>
      <c r="WMP39" s="119"/>
      <c r="WMQ39" s="119"/>
      <c r="WMR39" s="119"/>
      <c r="WMS39" s="119"/>
      <c r="WMT39" s="119"/>
      <c r="WMU39" s="119"/>
      <c r="WMV39" s="119"/>
      <c r="WMW39" s="119"/>
      <c r="WMX39" s="119"/>
      <c r="WMY39" s="119"/>
      <c r="WMZ39" s="119"/>
      <c r="WNA39" s="119"/>
      <c r="WNB39" s="119"/>
      <c r="WNC39" s="119"/>
      <c r="WND39" s="119"/>
      <c r="WNE39" s="119"/>
      <c r="WNF39" s="119"/>
      <c r="WNG39" s="119"/>
      <c r="WNH39" s="119"/>
      <c r="WNI39" s="119"/>
      <c r="WNJ39" s="119"/>
      <c r="WNK39" s="119"/>
      <c r="WNL39" s="119"/>
      <c r="WNM39" s="119"/>
      <c r="WNN39" s="119"/>
      <c r="WNO39" s="119"/>
      <c r="WNP39" s="119"/>
      <c r="WNQ39" s="119"/>
      <c r="WNR39" s="119"/>
      <c r="WNS39" s="119"/>
      <c r="WNT39" s="119"/>
      <c r="WNU39" s="119"/>
      <c r="WNV39" s="119"/>
      <c r="WNW39" s="119"/>
      <c r="WNX39" s="119"/>
      <c r="WNY39" s="119"/>
      <c r="WNZ39" s="119"/>
      <c r="WOA39" s="119"/>
      <c r="WOB39" s="119"/>
      <c r="WOC39" s="119"/>
      <c r="WOD39" s="119"/>
      <c r="WOE39" s="119"/>
      <c r="WOF39" s="119"/>
      <c r="WOG39" s="119"/>
      <c r="WOH39" s="119"/>
      <c r="WOI39" s="119"/>
      <c r="WOJ39" s="119"/>
      <c r="WOK39" s="119"/>
      <c r="WOL39" s="119"/>
      <c r="WOM39" s="119"/>
      <c r="WON39" s="119"/>
      <c r="WOO39" s="119"/>
      <c r="WOP39" s="119"/>
      <c r="WOQ39" s="119"/>
      <c r="WOR39" s="119"/>
      <c r="WOS39" s="119"/>
      <c r="WOT39" s="119"/>
      <c r="WOU39" s="119"/>
      <c r="WOV39" s="119"/>
      <c r="WOW39" s="119"/>
      <c r="WOX39" s="119"/>
      <c r="WOY39" s="119"/>
      <c r="WOZ39" s="119"/>
      <c r="WPA39" s="119"/>
      <c r="WPB39" s="119"/>
      <c r="WPC39" s="119"/>
      <c r="WPD39" s="119"/>
      <c r="WPE39" s="119"/>
      <c r="WPF39" s="119"/>
      <c r="WPG39" s="119"/>
      <c r="WPH39" s="119"/>
      <c r="WPI39" s="119"/>
      <c r="WPJ39" s="119"/>
      <c r="WPK39" s="119"/>
      <c r="WPL39" s="119"/>
      <c r="WPM39" s="119"/>
      <c r="WPN39" s="119"/>
      <c r="WPO39" s="119"/>
      <c r="WPP39" s="119"/>
      <c r="WPQ39" s="119"/>
      <c r="WPR39" s="119"/>
      <c r="WPS39" s="119"/>
      <c r="WPT39" s="119"/>
      <c r="WPU39" s="119"/>
      <c r="WPV39" s="119"/>
      <c r="WPW39" s="119"/>
      <c r="WPX39" s="119"/>
      <c r="WPY39" s="119"/>
      <c r="WPZ39" s="119"/>
      <c r="WQA39" s="119"/>
      <c r="WQB39" s="119"/>
      <c r="WQC39" s="119"/>
      <c r="WQD39" s="119"/>
      <c r="WQE39" s="119"/>
      <c r="WQF39" s="119"/>
      <c r="WQG39" s="119"/>
      <c r="WQH39" s="119"/>
      <c r="WQI39" s="119"/>
      <c r="WQJ39" s="119"/>
      <c r="WQK39" s="119"/>
      <c r="WQL39" s="119"/>
      <c r="WQM39" s="119"/>
      <c r="WQN39" s="119"/>
      <c r="WQO39" s="119"/>
      <c r="WQP39" s="119"/>
      <c r="WQQ39" s="119"/>
      <c r="WQR39" s="119"/>
      <c r="WQS39" s="119"/>
      <c r="WQT39" s="119"/>
      <c r="WQU39" s="119"/>
      <c r="WQV39" s="119"/>
      <c r="WQW39" s="119"/>
      <c r="WQX39" s="119"/>
      <c r="WQY39" s="119"/>
      <c r="WQZ39" s="119"/>
      <c r="WRA39" s="119"/>
      <c r="WRB39" s="119"/>
      <c r="WRC39" s="119"/>
      <c r="WRD39" s="119"/>
      <c r="WRE39" s="119"/>
      <c r="WRF39" s="119"/>
      <c r="WRG39" s="119"/>
      <c r="WRH39" s="119"/>
      <c r="WRI39" s="119"/>
      <c r="WRJ39" s="119"/>
      <c r="WRK39" s="119"/>
      <c r="WRL39" s="119"/>
      <c r="WRM39" s="119"/>
      <c r="WRN39" s="119"/>
      <c r="WRO39" s="119"/>
      <c r="WRP39" s="119"/>
      <c r="WRQ39" s="119"/>
      <c r="WRR39" s="119"/>
      <c r="WRS39" s="119"/>
      <c r="WRT39" s="119"/>
      <c r="WRU39" s="119"/>
      <c r="WRV39" s="119"/>
      <c r="WRW39" s="119"/>
      <c r="WRX39" s="119"/>
      <c r="WRY39" s="119"/>
      <c r="WRZ39" s="119"/>
      <c r="WSA39" s="119"/>
      <c r="WSB39" s="119"/>
      <c r="WSC39" s="119"/>
      <c r="WSD39" s="119"/>
      <c r="WSE39" s="119"/>
      <c r="WSF39" s="119"/>
      <c r="WSG39" s="119"/>
      <c r="WSH39" s="119"/>
      <c r="WSI39" s="119"/>
      <c r="WSJ39" s="119"/>
      <c r="WSK39" s="119"/>
      <c r="WSL39" s="119"/>
      <c r="WSM39" s="119"/>
      <c r="WSN39" s="119"/>
      <c r="WSO39" s="119"/>
      <c r="WSP39" s="119"/>
      <c r="WSQ39" s="119"/>
      <c r="WSR39" s="119"/>
      <c r="WSS39" s="119"/>
      <c r="WST39" s="119"/>
      <c r="WSU39" s="119"/>
      <c r="WSV39" s="119"/>
      <c r="WSW39" s="119"/>
      <c r="WSX39" s="119"/>
      <c r="WSY39" s="119"/>
      <c r="WSZ39" s="119"/>
      <c r="WTA39" s="119"/>
      <c r="WTB39" s="119"/>
      <c r="WTC39" s="119"/>
      <c r="WTD39" s="119"/>
      <c r="WTE39" s="119"/>
      <c r="WTF39" s="119"/>
      <c r="WTG39" s="119"/>
      <c r="WTH39" s="119"/>
      <c r="WTI39" s="119"/>
      <c r="WTJ39" s="119"/>
      <c r="WTK39" s="119"/>
      <c r="WTL39" s="119"/>
      <c r="WTM39" s="119"/>
      <c r="WTN39" s="119"/>
      <c r="WTO39" s="119"/>
      <c r="WTP39" s="119"/>
      <c r="WTQ39" s="119"/>
      <c r="WTR39" s="119"/>
      <c r="WTS39" s="119"/>
      <c r="WTT39" s="119"/>
      <c r="WTU39" s="119"/>
      <c r="WTV39" s="119"/>
      <c r="WTW39" s="119"/>
      <c r="WTX39" s="119"/>
      <c r="WTY39" s="119"/>
      <c r="WTZ39" s="119"/>
      <c r="WUA39" s="119"/>
      <c r="WUB39" s="119"/>
      <c r="WUC39" s="119"/>
      <c r="WUD39" s="119"/>
      <c r="WUE39" s="119"/>
      <c r="WUF39" s="119"/>
      <c r="WUG39" s="119"/>
      <c r="WUH39" s="119"/>
      <c r="WUI39" s="119"/>
      <c r="WUJ39" s="119"/>
      <c r="WUK39" s="119"/>
      <c r="WUL39" s="119"/>
      <c r="WUM39" s="119"/>
      <c r="WUN39" s="119"/>
      <c r="WUO39" s="119"/>
      <c r="WUP39" s="119"/>
      <c r="WUQ39" s="119"/>
      <c r="WUR39" s="119"/>
      <c r="WUS39" s="119"/>
      <c r="WUT39" s="119"/>
      <c r="WUU39" s="119"/>
      <c r="WUV39" s="119"/>
      <c r="WUW39" s="119"/>
      <c r="WUX39" s="119"/>
      <c r="WUY39" s="119"/>
      <c r="WUZ39" s="119"/>
      <c r="WVA39" s="119"/>
      <c r="WVB39" s="119"/>
      <c r="WVC39" s="119"/>
      <c r="WVD39" s="119"/>
      <c r="WVE39" s="119"/>
      <c r="WVF39" s="119"/>
      <c r="WVG39" s="119"/>
      <c r="WVH39" s="119"/>
      <c r="WVI39" s="119"/>
      <c r="WVJ39" s="119"/>
      <c r="WVK39" s="119"/>
      <c r="WVL39" s="119"/>
      <c r="WVM39" s="119"/>
      <c r="WVN39" s="119"/>
      <c r="WVO39" s="119"/>
      <c r="WVP39" s="119"/>
      <c r="WVQ39" s="119"/>
      <c r="WVR39" s="119"/>
      <c r="WVS39" s="119"/>
      <c r="WVT39" s="119"/>
      <c r="WVU39" s="119"/>
      <c r="WVV39" s="119"/>
      <c r="WVW39" s="119"/>
      <c r="WVX39" s="119"/>
      <c r="WVY39" s="119"/>
      <c r="WVZ39" s="119"/>
      <c r="WWA39" s="119"/>
      <c r="WWB39" s="119"/>
      <c r="WWC39" s="119"/>
      <c r="WWD39" s="119"/>
      <c r="WWE39" s="119"/>
      <c r="WWF39" s="119"/>
      <c r="WWG39" s="119"/>
      <c r="WWH39" s="119"/>
      <c r="WWI39" s="119"/>
      <c r="WWJ39" s="119"/>
      <c r="WWK39" s="119"/>
      <c r="WWL39" s="119"/>
      <c r="WWM39" s="119"/>
      <c r="WWN39" s="119"/>
      <c r="WWO39" s="119"/>
      <c r="WWP39" s="119"/>
      <c r="WWQ39" s="119"/>
      <c r="WWR39" s="119"/>
      <c r="WWS39" s="119"/>
      <c r="WWT39" s="119"/>
      <c r="WWU39" s="119"/>
      <c r="WWV39" s="119"/>
      <c r="WWW39" s="119"/>
      <c r="WWX39" s="119"/>
      <c r="WWY39" s="119"/>
      <c r="WWZ39" s="119"/>
      <c r="WXA39" s="119"/>
      <c r="WXB39" s="119"/>
      <c r="WXC39" s="119"/>
      <c r="WXD39" s="119"/>
      <c r="WXE39" s="119"/>
      <c r="WXF39" s="119"/>
      <c r="WXG39" s="119"/>
      <c r="WXH39" s="119"/>
      <c r="WXI39" s="119"/>
      <c r="WXJ39" s="119"/>
      <c r="WXK39" s="119"/>
      <c r="WXL39" s="119"/>
      <c r="WXM39" s="119"/>
      <c r="WXN39" s="119"/>
      <c r="WXO39" s="119"/>
      <c r="WXP39" s="119"/>
      <c r="WXQ39" s="119"/>
      <c r="WXR39" s="119"/>
      <c r="WXS39" s="119"/>
      <c r="WXT39" s="119"/>
      <c r="WXU39" s="119"/>
      <c r="WXV39" s="119"/>
      <c r="WXW39" s="119"/>
      <c r="WXX39" s="119"/>
      <c r="WXY39" s="119"/>
      <c r="WXZ39" s="119"/>
      <c r="WYA39" s="119"/>
      <c r="WYB39" s="119"/>
      <c r="WYC39" s="119"/>
      <c r="WYD39" s="119"/>
      <c r="WYE39" s="119"/>
      <c r="WYF39" s="119"/>
      <c r="WYG39" s="119"/>
      <c r="WYH39" s="119"/>
      <c r="WYI39" s="119"/>
      <c r="WYJ39" s="119"/>
      <c r="WYK39" s="119"/>
      <c r="WYL39" s="119"/>
      <c r="WYM39" s="119"/>
      <c r="WYN39" s="119"/>
      <c r="WYO39" s="119"/>
      <c r="WYP39" s="119"/>
      <c r="WYQ39" s="119"/>
      <c r="WYR39" s="119"/>
      <c r="WYS39" s="119"/>
      <c r="WYT39" s="119"/>
      <c r="WYU39" s="119"/>
      <c r="WYV39" s="119"/>
      <c r="WYW39" s="119"/>
      <c r="WYX39" s="119"/>
      <c r="WYY39" s="119"/>
      <c r="WYZ39" s="119"/>
      <c r="WZA39" s="119"/>
      <c r="WZB39" s="119"/>
      <c r="WZC39" s="119"/>
      <c r="WZD39" s="119"/>
      <c r="WZE39" s="119"/>
      <c r="WZF39" s="119"/>
      <c r="WZG39" s="119"/>
      <c r="WZH39" s="119"/>
      <c r="WZI39" s="119"/>
      <c r="WZJ39" s="119"/>
      <c r="WZK39" s="119"/>
      <c r="WZL39" s="119"/>
      <c r="WZM39" s="119"/>
      <c r="WZN39" s="119"/>
      <c r="WZO39" s="119"/>
      <c r="WZP39" s="119"/>
      <c r="WZQ39" s="119"/>
      <c r="WZR39" s="119"/>
      <c r="WZS39" s="119"/>
      <c r="WZT39" s="119"/>
      <c r="WZU39" s="119"/>
      <c r="WZV39" s="119"/>
      <c r="WZW39" s="119"/>
      <c r="WZX39" s="119"/>
      <c r="WZY39" s="119"/>
      <c r="WZZ39" s="119"/>
      <c r="XAA39" s="119"/>
      <c r="XAB39" s="119"/>
      <c r="XAC39" s="119"/>
      <c r="XAD39" s="119"/>
      <c r="XAE39" s="119"/>
      <c r="XAF39" s="119"/>
      <c r="XAG39" s="119"/>
      <c r="XAH39" s="119"/>
      <c r="XAI39" s="119"/>
      <c r="XAJ39" s="119"/>
      <c r="XAK39" s="119"/>
      <c r="XAL39" s="119"/>
      <c r="XAM39" s="119"/>
      <c r="XAN39" s="119"/>
      <c r="XAO39" s="119"/>
      <c r="XAP39" s="119"/>
      <c r="XAQ39" s="119"/>
      <c r="XAR39" s="119"/>
      <c r="XAS39" s="119"/>
      <c r="XAT39" s="119"/>
      <c r="XAU39" s="119"/>
      <c r="XAV39" s="119"/>
      <c r="XAW39" s="119"/>
      <c r="XAX39" s="119"/>
      <c r="XAY39" s="119"/>
      <c r="XAZ39" s="119"/>
      <c r="XBA39" s="119"/>
      <c r="XBB39" s="119"/>
      <c r="XBC39" s="119"/>
      <c r="XBD39" s="119"/>
      <c r="XBE39" s="119"/>
      <c r="XBF39" s="119"/>
      <c r="XBG39" s="119"/>
      <c r="XBH39" s="119"/>
      <c r="XBI39" s="119"/>
      <c r="XBJ39" s="119"/>
      <c r="XBK39" s="119"/>
      <c r="XBL39" s="119"/>
      <c r="XBM39" s="119"/>
      <c r="XBN39" s="119"/>
      <c r="XBO39" s="119"/>
      <c r="XBP39" s="119"/>
      <c r="XBQ39" s="119"/>
      <c r="XBR39" s="119"/>
      <c r="XBS39" s="119"/>
      <c r="XBT39" s="119"/>
      <c r="XBU39" s="119"/>
      <c r="XBV39" s="119"/>
      <c r="XBW39" s="119"/>
      <c r="XBX39" s="119"/>
      <c r="XBY39" s="119"/>
      <c r="XBZ39" s="119"/>
      <c r="XCA39" s="119"/>
      <c r="XCB39" s="119"/>
      <c r="XCC39" s="119"/>
      <c r="XCD39" s="119"/>
      <c r="XCE39" s="119"/>
      <c r="XCF39" s="119"/>
      <c r="XCG39" s="119"/>
      <c r="XCH39" s="119"/>
      <c r="XCI39" s="119"/>
      <c r="XCJ39" s="119"/>
      <c r="XCK39" s="119"/>
      <c r="XCL39" s="119"/>
      <c r="XCM39" s="119"/>
      <c r="XCN39" s="119"/>
      <c r="XCO39" s="119"/>
      <c r="XCP39" s="119"/>
      <c r="XCQ39" s="119"/>
      <c r="XCR39" s="119"/>
      <c r="XCS39" s="119"/>
      <c r="XCT39" s="119"/>
      <c r="XCU39" s="119"/>
      <c r="XCV39" s="119"/>
      <c r="XCW39" s="119"/>
      <c r="XCX39" s="119"/>
      <c r="XCY39" s="119"/>
      <c r="XCZ39" s="119"/>
      <c r="XDA39" s="119"/>
      <c r="XDB39" s="119"/>
      <c r="XDC39" s="119"/>
      <c r="XDD39" s="119"/>
      <c r="XDE39" s="119"/>
      <c r="XDF39" s="119"/>
      <c r="XDG39" s="119"/>
      <c r="XDH39" s="119"/>
      <c r="XDI39" s="119"/>
      <c r="XDJ39" s="119"/>
      <c r="XDK39" s="119"/>
      <c r="XDL39" s="119"/>
      <c r="XDM39" s="119"/>
      <c r="XDN39" s="119"/>
      <c r="XDO39" s="119"/>
      <c r="XDP39" s="119"/>
      <c r="XDQ39" s="119"/>
      <c r="XDR39" s="119"/>
      <c r="XDS39" s="119"/>
      <c r="XDT39" s="119"/>
      <c r="XDU39" s="119"/>
      <c r="XDV39" s="119"/>
      <c r="XDW39" s="119"/>
      <c r="XDX39" s="119"/>
      <c r="XDY39" s="119"/>
      <c r="XDZ39" s="119"/>
      <c r="XEA39" s="119"/>
      <c r="XEB39" s="119"/>
      <c r="XEC39" s="119"/>
      <c r="XED39" s="119"/>
      <c r="XEE39" s="119"/>
      <c r="XEF39" s="119"/>
      <c r="XEG39" s="119"/>
      <c r="XEH39" s="119"/>
      <c r="XEI39" s="119"/>
      <c r="XEJ39" s="119"/>
      <c r="XEK39" s="119"/>
      <c r="XEL39" s="119"/>
      <c r="XEM39" s="119"/>
      <c r="XEN39" s="119"/>
      <c r="XEO39" s="119"/>
      <c r="XEP39" s="119"/>
      <c r="XEQ39" s="119"/>
      <c r="XER39" s="119"/>
      <c r="XES39" s="119"/>
      <c r="XET39" s="119"/>
      <c r="XEU39" s="119"/>
      <c r="XEV39" s="119"/>
      <c r="XEW39" s="119"/>
      <c r="XEX39" s="119"/>
      <c r="XEY39" s="119"/>
      <c r="XEZ39" s="119"/>
      <c r="XFA39" s="119"/>
      <c r="XFB39" s="119"/>
      <c r="XFC39" s="119"/>
      <c r="XFD39" s="119"/>
    </row>
    <row r="40" spans="1:16384" ht="23" hidden="1">
      <c r="B40" s="199"/>
      <c r="C40" s="200"/>
      <c r="D40" s="200"/>
      <c r="E40" s="200"/>
      <c r="F40" s="201"/>
      <c r="I40" s="201"/>
      <c r="J40" s="201"/>
      <c r="K40" s="201"/>
      <c r="L40" s="201"/>
      <c r="P40" s="378" t="str">
        <f>IF('c8a1'!H3=0,"",'c8a1'!H3)</f>
        <v/>
      </c>
      <c r="Q40" s="376">
        <f>'c8a1'!$R$77</f>
        <v>1</v>
      </c>
    </row>
    <row r="41" spans="1:16384" ht="23" hidden="1">
      <c r="B41" s="199"/>
      <c r="C41" s="344"/>
      <c r="D41" s="345"/>
      <c r="E41" s="345"/>
      <c r="F41" s="344"/>
      <c r="G41" s="344"/>
      <c r="H41" s="202"/>
      <c r="I41" s="202"/>
      <c r="J41" s="202"/>
      <c r="K41" s="202"/>
      <c r="L41" s="202"/>
      <c r="P41" s="379" t="str">
        <f>IF('c8a2'!H3=0,"",'c8a2'!H3)</f>
        <v/>
      </c>
      <c r="Q41" s="376">
        <f>'c8a2'!R77</f>
        <v>1</v>
      </c>
    </row>
    <row r="42" spans="1:16384" ht="23" hidden="1">
      <c r="B42" s="199"/>
      <c r="C42" s="200"/>
      <c r="D42" s="345"/>
      <c r="E42" s="345"/>
      <c r="F42" s="345"/>
      <c r="G42" s="344"/>
      <c r="H42" s="202"/>
      <c r="I42" s="202"/>
      <c r="J42" s="202"/>
      <c r="K42" s="202"/>
      <c r="L42" s="202"/>
      <c r="P42" s="379" t="str">
        <f>IF('c8a3'!H3=0,"",'c8a3'!H3)</f>
        <v/>
      </c>
      <c r="Q42" s="376">
        <f>'c8a3'!R77</f>
        <v>1</v>
      </c>
    </row>
    <row r="43" spans="1:16384" ht="23" hidden="1">
      <c r="B43" s="199"/>
      <c r="C43" s="178"/>
      <c r="D43" s="178"/>
      <c r="E43" s="178"/>
      <c r="F43" s="345"/>
      <c r="G43" s="200"/>
      <c r="H43" s="199"/>
      <c r="I43" s="203"/>
      <c r="J43" s="203"/>
      <c r="K43" s="203"/>
      <c r="L43" s="203"/>
      <c r="P43" s="379" t="str">
        <f>IF('c8a4'!H3=0,"",'c8a4'!H3)</f>
        <v/>
      </c>
      <c r="Q43" s="376">
        <f>'c8a4'!R77</f>
        <v>1</v>
      </c>
    </row>
    <row r="44" spans="1:16384" ht="20" hidden="1">
      <c r="C44" s="178"/>
      <c r="D44" s="178"/>
      <c r="E44" s="178"/>
      <c r="F44" s="204"/>
      <c r="G44" s="198"/>
      <c r="H44" s="161"/>
      <c r="I44" s="205"/>
      <c r="J44" s="205"/>
      <c r="K44" s="205"/>
      <c r="L44" s="205"/>
      <c r="M44" s="200"/>
      <c r="O44" s="200"/>
      <c r="P44" s="379" t="str">
        <f>IF('c8a5'!H3=0,"",'c8a5'!H3)</f>
        <v/>
      </c>
      <c r="Q44" s="376">
        <f>'c8a5'!R77</f>
        <v>1</v>
      </c>
      <c r="T44" s="200"/>
      <c r="U44" s="200"/>
      <c r="V44" s="200"/>
      <c r="W44" s="200"/>
      <c r="X44" s="200"/>
      <c r="Y44" s="200"/>
      <c r="Z44" s="200"/>
      <c r="AA44" s="200"/>
    </row>
    <row r="45" spans="1:16384" ht="20" hidden="1">
      <c r="F45" s="204"/>
      <c r="G45" s="198"/>
      <c r="H45" s="161"/>
      <c r="I45" s="205"/>
      <c r="J45" s="205"/>
      <c r="K45" s="205"/>
      <c r="L45" s="205"/>
      <c r="M45" s="200"/>
      <c r="O45" s="200"/>
      <c r="P45" s="379" t="str">
        <f>IF('c8a6'!H3=0,"",'c8a6'!H3)</f>
        <v/>
      </c>
      <c r="Q45" s="382">
        <f>'c8a6'!R77</f>
        <v>1</v>
      </c>
      <c r="T45" s="200"/>
      <c r="U45" s="200"/>
      <c r="V45" s="200"/>
      <c r="W45" s="200"/>
      <c r="X45" s="200"/>
      <c r="Y45" s="200"/>
      <c r="Z45" s="200"/>
      <c r="AA45" s="200"/>
    </row>
    <row r="46" spans="1:16384" ht="20" hidden="1">
      <c r="F46" s="204"/>
      <c r="G46" s="161"/>
      <c r="H46" s="161"/>
      <c r="I46" s="205"/>
      <c r="J46" s="205"/>
      <c r="K46" s="205"/>
      <c r="L46" s="205"/>
      <c r="M46" s="200"/>
      <c r="O46" s="200"/>
      <c r="P46" s="379" t="str">
        <f>IF('c8a7'!H3=0,"",'c8a7'!H3)</f>
        <v/>
      </c>
      <c r="Q46" s="376">
        <f>'c8a7'!R77</f>
        <v>1</v>
      </c>
      <c r="T46" s="200"/>
      <c r="U46" s="200"/>
      <c r="V46" s="200"/>
      <c r="W46" s="200"/>
      <c r="X46" s="200"/>
      <c r="Y46" s="200"/>
      <c r="Z46" s="200"/>
      <c r="AA46" s="200"/>
    </row>
    <row r="47" spans="1:16384" ht="20" hidden="1">
      <c r="F47" s="204"/>
      <c r="G47" s="161"/>
      <c r="H47" s="161"/>
      <c r="I47" s="205"/>
      <c r="J47" s="205"/>
      <c r="K47" s="205"/>
      <c r="L47" s="205"/>
      <c r="M47" s="200"/>
      <c r="O47" s="200"/>
      <c r="P47" s="379" t="str">
        <f>IF('c8a8'!H3=0,"",'c8a8'!H3)</f>
        <v/>
      </c>
      <c r="Q47" s="376">
        <f>'c8a8'!R77</f>
        <v>1</v>
      </c>
      <c r="T47" s="200"/>
      <c r="U47" s="200"/>
      <c r="V47" s="200"/>
      <c r="W47" s="200"/>
      <c r="X47" s="200"/>
      <c r="Y47" s="200"/>
      <c r="Z47" s="200"/>
      <c r="AA47" s="200"/>
    </row>
    <row r="48" spans="1:16384" ht="21" hidden="1" thickBot="1">
      <c r="F48" s="204"/>
      <c r="G48" s="206"/>
      <c r="H48" s="206"/>
      <c r="I48" s="205"/>
      <c r="J48" s="205"/>
      <c r="K48" s="205"/>
      <c r="L48" s="205"/>
      <c r="M48" s="200"/>
      <c r="O48" s="200"/>
      <c r="P48" s="379" t="str">
        <f>IF('c8a9'!H3=0,"",'c8a9'!H3)</f>
        <v/>
      </c>
      <c r="Q48" s="376">
        <f>'c8a9'!R77</f>
        <v>1</v>
      </c>
      <c r="T48" s="200"/>
      <c r="U48" s="200"/>
      <c r="V48" s="200"/>
      <c r="W48" s="200"/>
      <c r="X48" s="200"/>
      <c r="Y48" s="200"/>
      <c r="Z48" s="200"/>
      <c r="AA48" s="200"/>
    </row>
    <row r="49" spans="2:27" ht="12" hidden="1" customHeight="1">
      <c r="F49" s="207"/>
      <c r="G49" s="208"/>
      <c r="H49" s="209"/>
      <c r="I49" s="210"/>
      <c r="J49" s="210"/>
      <c r="K49" s="210"/>
      <c r="L49" s="210"/>
      <c r="M49" s="200"/>
      <c r="O49" s="200"/>
      <c r="P49" s="380" t="str">
        <f>IF('c8a10'!H3=0,"",'c8a10'!H3)</f>
        <v/>
      </c>
      <c r="Q49" s="376">
        <f>'c8a10'!R77</f>
        <v>1</v>
      </c>
      <c r="T49" s="200"/>
      <c r="U49" s="200"/>
      <c r="V49" s="200"/>
      <c r="W49" s="200"/>
      <c r="X49" s="200"/>
      <c r="Y49" s="200"/>
      <c r="Z49" s="200"/>
      <c r="AA49" s="200"/>
    </row>
    <row r="50" spans="2:27" ht="12" hidden="1" customHeight="1">
      <c r="G50" s="211"/>
      <c r="H50" s="161"/>
      <c r="M50" s="200"/>
      <c r="O50" s="200"/>
      <c r="P50" s="161"/>
      <c r="Q50" s="161"/>
      <c r="T50" s="200"/>
      <c r="U50" s="200"/>
      <c r="V50" s="200"/>
      <c r="W50" s="200"/>
      <c r="X50" s="200"/>
      <c r="Y50" s="200"/>
      <c r="Z50" s="200"/>
      <c r="AA50" s="200"/>
    </row>
    <row r="51" spans="2:27" ht="12" hidden="1" customHeight="1" thickBot="1">
      <c r="G51" s="212"/>
      <c r="H51" s="161"/>
      <c r="M51" s="200"/>
      <c r="O51" s="200"/>
      <c r="P51" s="161"/>
      <c r="Q51" s="161"/>
      <c r="T51" s="200"/>
      <c r="U51" s="200"/>
      <c r="V51" s="200"/>
      <c r="W51" s="200"/>
      <c r="X51" s="200"/>
      <c r="Y51" s="200"/>
      <c r="Z51" s="200"/>
      <c r="AA51" s="200"/>
    </row>
    <row r="52" spans="2:27" ht="12" hidden="1" customHeight="1">
      <c r="G52" s="213"/>
      <c r="H52" s="161"/>
      <c r="M52" s="200"/>
      <c r="O52" s="200"/>
      <c r="P52" s="161"/>
      <c r="Q52" s="161"/>
      <c r="T52" s="200"/>
      <c r="U52" s="200"/>
      <c r="V52" s="200"/>
      <c r="W52" s="200"/>
      <c r="X52" s="200"/>
      <c r="Y52" s="200"/>
      <c r="Z52" s="200"/>
      <c r="AA52" s="200"/>
    </row>
    <row r="53" spans="2:27" ht="12" hidden="1" customHeight="1">
      <c r="M53" s="200"/>
      <c r="O53" s="200"/>
      <c r="P53" s="161"/>
      <c r="Q53" s="161"/>
      <c r="T53" s="200"/>
      <c r="U53" s="200"/>
      <c r="V53" s="200"/>
      <c r="W53" s="200"/>
      <c r="X53" s="200"/>
      <c r="Y53" s="200"/>
      <c r="Z53" s="200"/>
      <c r="AA53" s="200"/>
    </row>
    <row r="54" spans="2:27" ht="12" hidden="1" customHeight="1">
      <c r="M54" s="200"/>
      <c r="O54" s="200"/>
      <c r="P54" s="161"/>
      <c r="Q54" s="161"/>
      <c r="T54" s="200"/>
      <c r="U54" s="200"/>
      <c r="V54" s="200"/>
      <c r="W54" s="200"/>
      <c r="X54" s="200"/>
      <c r="Y54" s="200"/>
      <c r="Z54" s="200"/>
      <c r="AA54" s="200"/>
    </row>
    <row r="55" spans="2:27" ht="12" hidden="1" customHeight="1">
      <c r="M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</row>
    <row r="56" spans="2:27" ht="12" hidden="1" customHeight="1">
      <c r="M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</row>
    <row r="57" spans="2:27" hidden="1">
      <c r="B57" s="121" t="str">
        <f>"Resumo dos planos táticos - "&amp;Referência!D13</f>
        <v xml:space="preserve">Resumo dos planos táticos - </v>
      </c>
      <c r="M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</row>
    <row r="58" spans="2:27" ht="12" hidden="1" customHeight="1">
      <c r="M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</row>
    <row r="59" spans="2:27" ht="12" hidden="1" customHeight="1">
      <c r="M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</row>
    <row r="60" spans="2:27" ht="12" hidden="1" customHeight="1">
      <c r="M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</row>
    <row r="61" spans="2:27" ht="12" hidden="1" customHeight="1">
      <c r="M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</row>
    <row r="62" spans="2:27" ht="12" hidden="1" customHeight="1">
      <c r="M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</row>
    <row r="63" spans="2:27" ht="12" hidden="1" customHeight="1">
      <c r="M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</row>
    <row r="64" spans="2:27" ht="12" hidden="1" customHeight="1">
      <c r="M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</row>
    <row r="65" spans="2:27" ht="12" hidden="1" customHeight="1">
      <c r="M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</row>
    <row r="66" spans="2:27" ht="12" hidden="1" customHeight="1">
      <c r="M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</row>
    <row r="67" spans="2:27" ht="12" hidden="1" customHeight="1">
      <c r="M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</row>
    <row r="68" spans="2:27" ht="12" hidden="1" customHeight="1">
      <c r="M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</row>
    <row r="69" spans="2:27" ht="12" hidden="1" customHeight="1">
      <c r="C69" s="166"/>
      <c r="D69" s="166"/>
      <c r="E69" s="166"/>
      <c r="M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</row>
    <row r="70" spans="2:27" ht="12" hidden="1" customHeight="1">
      <c r="B70" s="166"/>
      <c r="C70" s="166"/>
      <c r="D70" s="166"/>
      <c r="E70" s="166"/>
      <c r="F70" s="166"/>
      <c r="M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</row>
    <row r="71" spans="2:27" ht="12" hidden="1" customHeight="1">
      <c r="B71" s="166"/>
      <c r="C71" s="166"/>
      <c r="D71" s="199"/>
      <c r="E71" s="199"/>
      <c r="F71" s="166"/>
      <c r="M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</row>
    <row r="72" spans="2:27" ht="12" hidden="1" customHeight="1">
      <c r="B72" s="166"/>
      <c r="C72" s="166"/>
      <c r="D72" s="199"/>
      <c r="E72" s="199"/>
      <c r="F72" s="199"/>
      <c r="G72" s="161"/>
      <c r="H72" s="161"/>
      <c r="M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</row>
    <row r="73" spans="2:27" ht="12" hidden="1" customHeight="1">
      <c r="B73" s="166"/>
      <c r="C73" s="166"/>
      <c r="D73" s="199"/>
      <c r="E73" s="199"/>
      <c r="F73" s="199"/>
      <c r="G73" s="161"/>
      <c r="H73" s="161"/>
      <c r="M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</row>
    <row r="74" spans="2:27" ht="12" hidden="1" customHeight="1">
      <c r="B74" s="166"/>
      <c r="C74" s="166"/>
      <c r="D74" s="199"/>
      <c r="E74" s="199"/>
      <c r="F74" s="199"/>
      <c r="G74" s="161"/>
      <c r="H74" s="161"/>
      <c r="M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</row>
    <row r="75" spans="2:27" ht="12" hidden="1" customHeight="1">
      <c r="B75" s="166"/>
      <c r="C75" s="166"/>
      <c r="D75" s="199"/>
      <c r="E75" s="199"/>
      <c r="F75" s="199"/>
      <c r="G75" s="161"/>
      <c r="H75" s="161"/>
      <c r="M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</row>
    <row r="76" spans="2:27" ht="12" hidden="1" customHeight="1">
      <c r="B76" s="166"/>
      <c r="C76" s="166"/>
      <c r="D76" s="199"/>
      <c r="E76" s="199"/>
      <c r="F76" s="199"/>
      <c r="G76" s="161"/>
      <c r="H76" s="161"/>
      <c r="M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</row>
    <row r="77" spans="2:27" ht="12" hidden="1" customHeight="1">
      <c r="B77" s="166"/>
      <c r="C77" s="166"/>
      <c r="D77" s="199"/>
      <c r="E77" s="199"/>
      <c r="F77" s="199"/>
      <c r="G77" s="161"/>
      <c r="H77" s="161"/>
      <c r="M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</row>
    <row r="78" spans="2:27" ht="12" hidden="1" customHeight="1">
      <c r="B78" s="166"/>
      <c r="C78" s="166"/>
      <c r="D78" s="199"/>
      <c r="E78" s="199"/>
      <c r="F78" s="199"/>
      <c r="G78" s="161"/>
      <c r="H78" s="161"/>
      <c r="M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</row>
    <row r="79" spans="2:27" ht="12" hidden="1" customHeight="1">
      <c r="B79" s="166"/>
      <c r="C79" s="166"/>
      <c r="D79" s="199"/>
      <c r="E79" s="199"/>
      <c r="F79" s="199"/>
      <c r="G79" s="161"/>
      <c r="H79" s="161"/>
      <c r="M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</row>
    <row r="80" spans="2:27" ht="12" hidden="1" customHeight="1">
      <c r="B80" s="166"/>
      <c r="C80" s="166"/>
      <c r="D80" s="199"/>
      <c r="E80" s="199"/>
      <c r="F80" s="199"/>
      <c r="G80" s="161"/>
      <c r="H80" s="161"/>
      <c r="M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</row>
    <row r="81" spans="2:27" ht="12" hidden="1" customHeight="1">
      <c r="B81" s="166"/>
      <c r="C81" s="166"/>
      <c r="D81" s="199"/>
      <c r="E81" s="199"/>
      <c r="F81" s="199"/>
      <c r="G81" s="161"/>
      <c r="H81" s="161"/>
      <c r="M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</row>
    <row r="82" spans="2:27" ht="12" hidden="1" customHeight="1">
      <c r="B82" s="166"/>
      <c r="C82" s="166"/>
      <c r="D82" s="199"/>
      <c r="E82" s="199"/>
      <c r="F82" s="199"/>
      <c r="G82" s="161"/>
      <c r="H82" s="161"/>
      <c r="M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</row>
    <row r="83" spans="2:27" ht="12" hidden="1" customHeight="1">
      <c r="B83" s="166"/>
      <c r="C83" s="166"/>
      <c r="D83" s="199"/>
      <c r="E83" s="199"/>
      <c r="F83" s="199"/>
      <c r="G83" s="161"/>
      <c r="H83" s="161"/>
      <c r="M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</row>
    <row r="84" spans="2:27" ht="12" hidden="1" customHeight="1">
      <c r="B84" s="166"/>
      <c r="C84" s="166"/>
      <c r="D84" s="199"/>
      <c r="E84" s="199"/>
      <c r="F84" s="199"/>
      <c r="G84" s="161"/>
      <c r="H84" s="161"/>
      <c r="M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</row>
    <row r="85" spans="2:27" ht="12" hidden="1" customHeight="1">
      <c r="B85" s="166"/>
      <c r="C85" s="166"/>
      <c r="D85" s="199"/>
      <c r="E85" s="199"/>
      <c r="F85" s="199"/>
      <c r="G85" s="161"/>
      <c r="H85" s="161"/>
      <c r="M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</row>
    <row r="86" spans="2:27" ht="12" hidden="1" customHeight="1">
      <c r="B86" s="166"/>
      <c r="C86" s="166"/>
      <c r="D86" s="199"/>
      <c r="E86" s="199"/>
      <c r="F86" s="199"/>
      <c r="G86" s="161"/>
      <c r="H86" s="161"/>
      <c r="M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</row>
    <row r="87" spans="2:27" ht="14.25" hidden="1" customHeight="1">
      <c r="B87" s="166"/>
      <c r="C87" s="166"/>
      <c r="D87" s="199"/>
      <c r="E87" s="199"/>
      <c r="F87" s="199"/>
      <c r="G87" s="161"/>
      <c r="H87" s="161"/>
      <c r="M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</row>
    <row r="88" spans="2:27" ht="12" hidden="1" customHeight="1">
      <c r="B88" s="166"/>
      <c r="C88" s="166"/>
      <c r="D88" s="199"/>
      <c r="E88" s="199"/>
      <c r="F88" s="199"/>
      <c r="G88" s="161"/>
      <c r="H88" s="161"/>
      <c r="M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</row>
    <row r="89" spans="2:27" ht="12" hidden="1" customHeight="1">
      <c r="B89" s="166"/>
      <c r="C89" s="166"/>
      <c r="D89" s="199"/>
      <c r="E89" s="199"/>
      <c r="F89" s="199"/>
      <c r="G89" s="161"/>
      <c r="H89" s="161"/>
      <c r="M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</row>
    <row r="90" spans="2:27" ht="12" hidden="1" customHeight="1">
      <c r="B90" s="166"/>
      <c r="C90" s="166"/>
      <c r="D90" s="199"/>
      <c r="E90" s="199"/>
      <c r="F90" s="199"/>
      <c r="G90" s="161"/>
      <c r="H90" s="161"/>
      <c r="M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</row>
    <row r="91" spans="2:27" ht="12" hidden="1" customHeight="1">
      <c r="B91" s="166"/>
      <c r="C91" s="166"/>
      <c r="D91" s="199"/>
      <c r="E91" s="199"/>
      <c r="F91" s="199"/>
      <c r="G91" s="161"/>
      <c r="H91" s="161"/>
      <c r="M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</row>
    <row r="92" spans="2:27" ht="12" hidden="1" customHeight="1">
      <c r="B92" s="166"/>
      <c r="C92" s="166"/>
      <c r="D92" s="199"/>
      <c r="E92" s="199"/>
      <c r="F92" s="199"/>
      <c r="G92" s="161"/>
      <c r="H92" s="161"/>
      <c r="M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</row>
    <row r="93" spans="2:27" ht="12" hidden="1" customHeight="1">
      <c r="B93" s="166"/>
      <c r="C93" s="166"/>
      <c r="D93" s="199"/>
      <c r="E93" s="199"/>
      <c r="F93" s="199"/>
      <c r="G93" s="161"/>
      <c r="H93" s="161"/>
      <c r="M93" s="200"/>
      <c r="N93" s="214"/>
      <c r="O93" s="200"/>
      <c r="P93" s="200"/>
      <c r="Q93" s="200"/>
      <c r="R93" s="214"/>
      <c r="S93" s="200"/>
      <c r="T93" s="200"/>
      <c r="U93" s="214"/>
      <c r="V93" s="200"/>
      <c r="W93" s="200"/>
      <c r="X93" s="214"/>
      <c r="Y93" s="200"/>
      <c r="Z93" s="200"/>
      <c r="AA93" s="200"/>
    </row>
    <row r="94" spans="2:27" ht="12" hidden="1" customHeight="1">
      <c r="B94" s="166"/>
      <c r="C94" s="166"/>
      <c r="D94" s="199"/>
      <c r="E94" s="199"/>
      <c r="F94" s="199"/>
      <c r="G94" s="161"/>
      <c r="H94" s="161"/>
      <c r="M94" s="215"/>
      <c r="O94" s="200"/>
      <c r="P94" s="200"/>
      <c r="Q94" s="215"/>
      <c r="R94" s="200"/>
      <c r="S94" s="200"/>
      <c r="T94" s="215"/>
      <c r="U94" s="200"/>
      <c r="V94" s="200"/>
      <c r="W94" s="215"/>
      <c r="X94" s="200"/>
      <c r="Y94" s="200"/>
      <c r="Z94" s="200"/>
      <c r="AA94" s="200"/>
    </row>
    <row r="95" spans="2:27" hidden="1">
      <c r="B95" s="166"/>
      <c r="C95" s="166"/>
      <c r="D95" s="199"/>
      <c r="E95" s="199"/>
      <c r="F95" s="199"/>
      <c r="G95" s="161"/>
      <c r="H95" s="161"/>
      <c r="M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</row>
    <row r="96" spans="2:27" hidden="1">
      <c r="B96" s="166"/>
      <c r="C96" s="166"/>
      <c r="D96" s="199"/>
      <c r="E96" s="199"/>
      <c r="F96" s="199"/>
      <c r="G96" s="161"/>
      <c r="H96" s="161"/>
      <c r="M96" s="200" t="s">
        <v>148</v>
      </c>
      <c r="N96" s="200">
        <f>B33</f>
        <v>0.99999999999999989</v>
      </c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</row>
    <row r="97" spans="2:31" hidden="1">
      <c r="B97" s="166"/>
      <c r="C97" s="166"/>
      <c r="D97" s="199"/>
      <c r="E97" s="199"/>
      <c r="F97" s="199"/>
      <c r="G97" s="161"/>
      <c r="H97" s="161"/>
      <c r="M97" s="200"/>
      <c r="O97" s="200">
        <f>Referência!D7</f>
        <v>0</v>
      </c>
      <c r="P97" s="200"/>
      <c r="Q97" s="200">
        <f>Referência!D8</f>
        <v>0</v>
      </c>
      <c r="R97" s="200">
        <f>Referência!D9</f>
        <v>0</v>
      </c>
      <c r="S97" s="200">
        <f>Referência!D10</f>
        <v>0</v>
      </c>
      <c r="T97" s="200">
        <f>Referência!D11</f>
        <v>0</v>
      </c>
      <c r="U97" s="200">
        <f>Referência!D12</f>
        <v>0</v>
      </c>
      <c r="V97" s="200">
        <f>Referência!D13</f>
        <v>0</v>
      </c>
      <c r="W97" s="200">
        <f>Referência!D14</f>
        <v>0</v>
      </c>
      <c r="X97" s="200" t="str">
        <f>Referência!D15</f>
        <v>Miscelânea</v>
      </c>
      <c r="Y97" s="200"/>
      <c r="Z97" s="200"/>
      <c r="AA97" s="200"/>
    </row>
    <row r="98" spans="2:31" ht="13" hidden="1" thickBot="1">
      <c r="B98" s="166"/>
      <c r="C98" s="166"/>
      <c r="D98" s="199"/>
      <c r="E98" s="199"/>
      <c r="F98" s="199"/>
      <c r="G98" s="161"/>
      <c r="H98" s="161"/>
    </row>
    <row r="99" spans="2:31" ht="13" hidden="1" thickBot="1">
      <c r="B99" s="166"/>
      <c r="C99" s="166"/>
      <c r="D99" s="199"/>
      <c r="E99" s="199"/>
      <c r="F99" s="199"/>
      <c r="G99" s="161"/>
      <c r="H99" s="161"/>
      <c r="M99" s="347" t="s">
        <v>103</v>
      </c>
      <c r="N99" s="348" t="s">
        <v>15</v>
      </c>
      <c r="O99" s="199" t="s">
        <v>16</v>
      </c>
      <c r="Q99" s="199" t="s">
        <v>17</v>
      </c>
      <c r="R99" s="199" t="s">
        <v>18</v>
      </c>
      <c r="S99" s="199" t="s">
        <v>19</v>
      </c>
      <c r="T99" s="199" t="s">
        <v>20</v>
      </c>
      <c r="U99" s="199" t="s">
        <v>21</v>
      </c>
      <c r="V99" s="199" t="s">
        <v>22</v>
      </c>
      <c r="W99" s="199" t="s">
        <v>23</v>
      </c>
      <c r="X99" s="199" t="s">
        <v>24</v>
      </c>
      <c r="Y99" s="199" t="s">
        <v>25</v>
      </c>
      <c r="Z99" s="199" t="s">
        <v>26</v>
      </c>
      <c r="AA99" s="199" t="s">
        <v>29</v>
      </c>
      <c r="AC99" s="199">
        <f>'c8a1'!O51</f>
        <v>0</v>
      </c>
      <c r="AE99" s="199">
        <f>'c8a1'!O51</f>
        <v>0</v>
      </c>
    </row>
    <row r="100" spans="2:31" hidden="1">
      <c r="B100" s="166"/>
      <c r="C100" s="166"/>
      <c r="D100" s="199"/>
      <c r="E100" s="199"/>
      <c r="F100" s="199"/>
      <c r="G100" s="161"/>
      <c r="H100" s="161"/>
      <c r="L100" s="199" t="s">
        <v>182</v>
      </c>
      <c r="M100" s="216">
        <f>'c8a1'!H3</f>
        <v>0</v>
      </c>
      <c r="N100" s="200">
        <f>'c8a1'!C54</f>
        <v>0</v>
      </c>
      <c r="O100" s="349">
        <f>'c8a1'!D54</f>
        <v>0</v>
      </c>
      <c r="P100" s="349"/>
      <c r="Q100" s="349">
        <f>'c8a1'!E54</f>
        <v>0</v>
      </c>
      <c r="R100" s="349">
        <f>'c8a1'!F54</f>
        <v>0</v>
      </c>
      <c r="S100" s="349">
        <f>'c8a1'!G54</f>
        <v>0</v>
      </c>
      <c r="T100" s="349">
        <f>'c8a1'!H54</f>
        <v>0</v>
      </c>
      <c r="U100" s="349">
        <f>'c8a1'!I54</f>
        <v>0</v>
      </c>
      <c r="V100" s="349">
        <f>'c8a1'!J54</f>
        <v>0</v>
      </c>
      <c r="W100" s="349">
        <f>'c8a1'!K54</f>
        <v>0</v>
      </c>
      <c r="X100" s="349">
        <f>'c8a1'!L54</f>
        <v>0</v>
      </c>
      <c r="Y100" s="349">
        <f>'c8a1'!M54</f>
        <v>0</v>
      </c>
      <c r="Z100" s="217">
        <f>'c8a1'!N54</f>
        <v>0</v>
      </c>
      <c r="AA100" s="217">
        <f>'c8a1'!O54</f>
        <v>0</v>
      </c>
      <c r="AB100" s="217"/>
      <c r="AC100" s="217">
        <f>AA100</f>
        <v>0</v>
      </c>
      <c r="AD100" s="217">
        <f>AE99</f>
        <v>0</v>
      </c>
      <c r="AE100" s="218">
        <f>AC99+AC100</f>
        <v>0</v>
      </c>
    </row>
    <row r="101" spans="2:31" hidden="1">
      <c r="B101" s="166"/>
      <c r="C101" s="166"/>
      <c r="D101" s="199"/>
      <c r="E101" s="199"/>
      <c r="F101" s="199"/>
      <c r="G101" s="161"/>
      <c r="H101" s="161"/>
      <c r="L101" s="199" t="s">
        <v>183</v>
      </c>
      <c r="M101" s="219">
        <f>'c8a2'!H3</f>
        <v>0</v>
      </c>
      <c r="N101" s="200">
        <f>'c8a2'!C54</f>
        <v>0</v>
      </c>
      <c r="O101" s="350">
        <f>'c8a2'!D54</f>
        <v>0</v>
      </c>
      <c r="P101" s="350"/>
      <c r="Q101" s="350">
        <f>'c8a2'!E54</f>
        <v>0</v>
      </c>
      <c r="R101" s="350">
        <f>'c8a2'!F54</f>
        <v>0</v>
      </c>
      <c r="S101" s="350">
        <f>'c8a2'!G54</f>
        <v>0</v>
      </c>
      <c r="T101" s="350">
        <f>'c8a2'!H54</f>
        <v>0</v>
      </c>
      <c r="U101" s="350">
        <f>'c8a2'!I54</f>
        <v>0</v>
      </c>
      <c r="V101" s="350">
        <f>'c8a2'!J54</f>
        <v>0</v>
      </c>
      <c r="W101" s="350">
        <f>'c8a2'!K54</f>
        <v>0</v>
      </c>
      <c r="X101" s="350">
        <f>'c8a2'!L54</f>
        <v>0</v>
      </c>
      <c r="Y101" s="350">
        <f>'c8a2'!M54</f>
        <v>0</v>
      </c>
      <c r="Z101" s="200">
        <f>'c8a2'!N54</f>
        <v>0</v>
      </c>
      <c r="AA101" s="200">
        <f>'c8a2'!O54</f>
        <v>0</v>
      </c>
      <c r="AB101" s="220"/>
      <c r="AC101" s="200">
        <f t="shared" ref="AC101:AC108" si="6">AA101</f>
        <v>0</v>
      </c>
      <c r="AD101" s="200">
        <f>AC99+AC100</f>
        <v>0</v>
      </c>
      <c r="AE101" s="221">
        <f t="shared" ref="AE101:AE109" si="7">AE100+AC101</f>
        <v>0</v>
      </c>
    </row>
    <row r="102" spans="2:31" hidden="1">
      <c r="B102" s="166"/>
      <c r="C102" s="166"/>
      <c r="D102" s="199"/>
      <c r="E102" s="199"/>
      <c r="F102" s="199"/>
      <c r="G102" s="161"/>
      <c r="H102" s="161"/>
      <c r="L102" s="199" t="s">
        <v>184</v>
      </c>
      <c r="M102" s="219">
        <f>'c8a3'!H3</f>
        <v>0</v>
      </c>
      <c r="N102" s="222">
        <f>'c8a3'!C54</f>
        <v>0</v>
      </c>
      <c r="O102" s="222">
        <f>'c8a3'!D54</f>
        <v>0</v>
      </c>
      <c r="P102" s="222"/>
      <c r="Q102" s="222">
        <f>'c8a3'!E54</f>
        <v>0</v>
      </c>
      <c r="R102" s="222">
        <f>'c8a3'!F54</f>
        <v>0</v>
      </c>
      <c r="S102" s="222">
        <f>'c8a3'!G54</f>
        <v>0</v>
      </c>
      <c r="T102" s="222">
        <f>'c8a3'!H54</f>
        <v>0</v>
      </c>
      <c r="U102" s="222">
        <f>'c8a3'!I54</f>
        <v>0</v>
      </c>
      <c r="V102" s="222">
        <f>'c8a3'!J54</f>
        <v>0</v>
      </c>
      <c r="W102" s="222">
        <f>'c8a3'!K54</f>
        <v>0</v>
      </c>
      <c r="X102" s="222">
        <f>'c8a3'!L54</f>
        <v>0</v>
      </c>
      <c r="Y102" s="222">
        <f>'c8a3'!M54</f>
        <v>0</v>
      </c>
      <c r="Z102" s="222">
        <f>'c8a3'!N54</f>
        <v>0</v>
      </c>
      <c r="AA102" s="200">
        <f>'c8a3'!O54</f>
        <v>0</v>
      </c>
      <c r="AB102" s="220"/>
      <c r="AC102" s="223">
        <f t="shared" si="6"/>
        <v>0</v>
      </c>
      <c r="AD102" s="224">
        <f t="shared" ref="AD102:AD109" si="8">AD101+AC101</f>
        <v>0</v>
      </c>
      <c r="AE102" s="351">
        <f t="shared" si="7"/>
        <v>0</v>
      </c>
    </row>
    <row r="103" spans="2:31" hidden="1">
      <c r="B103" s="166"/>
      <c r="C103" s="166"/>
      <c r="D103" s="199"/>
      <c r="E103" s="199"/>
      <c r="F103" s="199"/>
      <c r="G103" s="161"/>
      <c r="H103" s="161"/>
      <c r="L103" s="199" t="s">
        <v>185</v>
      </c>
      <c r="M103" s="219">
        <f>'c8a4'!H3</f>
        <v>0</v>
      </c>
      <c r="N103" s="225">
        <f>'c8a4'!C54</f>
        <v>0</v>
      </c>
      <c r="O103" s="225">
        <f>'c8a4'!D54</f>
        <v>0</v>
      </c>
      <c r="P103" s="225"/>
      <c r="Q103" s="225">
        <f>'c8a4'!E54</f>
        <v>0</v>
      </c>
      <c r="R103" s="225">
        <f>'c8a4'!F54</f>
        <v>0</v>
      </c>
      <c r="S103" s="225">
        <f>'c8a4'!G54</f>
        <v>0</v>
      </c>
      <c r="T103" s="225">
        <f>'c8a4'!H54</f>
        <v>0</v>
      </c>
      <c r="U103" s="225">
        <f>'c8a4'!I54</f>
        <v>0</v>
      </c>
      <c r="V103" s="225">
        <f>'c8a4'!J54</f>
        <v>0</v>
      </c>
      <c r="W103" s="225">
        <f>'c8a4'!K54</f>
        <v>0</v>
      </c>
      <c r="X103" s="225">
        <f>'c8a4'!L54</f>
        <v>0</v>
      </c>
      <c r="Y103" s="225">
        <f>'c8a4'!M54</f>
        <v>0</v>
      </c>
      <c r="Z103" s="225">
        <f>'c8a4'!N54</f>
        <v>0</v>
      </c>
      <c r="AA103" s="225">
        <f>'c8a4'!O54</f>
        <v>0</v>
      </c>
      <c r="AB103" s="220"/>
      <c r="AC103" s="223">
        <f t="shared" si="6"/>
        <v>0</v>
      </c>
      <c r="AD103" s="224">
        <f t="shared" si="8"/>
        <v>0</v>
      </c>
      <c r="AE103" s="226">
        <f t="shared" si="7"/>
        <v>0</v>
      </c>
    </row>
    <row r="104" spans="2:31" hidden="1">
      <c r="B104" s="166"/>
      <c r="C104" s="166"/>
      <c r="D104" s="199"/>
      <c r="E104" s="199"/>
      <c r="F104" s="199"/>
      <c r="G104" s="161"/>
      <c r="H104" s="161"/>
      <c r="L104" s="199" t="s">
        <v>186</v>
      </c>
      <c r="M104" s="219">
        <f>'c8a5'!H3</f>
        <v>0</v>
      </c>
      <c r="N104" s="225">
        <f>'c8a5'!C54</f>
        <v>0</v>
      </c>
      <c r="O104" s="225">
        <f>'c8a5'!D54</f>
        <v>0</v>
      </c>
      <c r="P104" s="225"/>
      <c r="Q104" s="225">
        <f>'c8a5'!E54</f>
        <v>0</v>
      </c>
      <c r="R104" s="225">
        <f>'c8a5'!F54</f>
        <v>0</v>
      </c>
      <c r="S104" s="225">
        <f>'c8a5'!G54</f>
        <v>0</v>
      </c>
      <c r="T104" s="225">
        <f>'c8a5'!H54</f>
        <v>0</v>
      </c>
      <c r="U104" s="225">
        <f>'c8a5'!I54</f>
        <v>0</v>
      </c>
      <c r="V104" s="225">
        <f>'c8a5'!J54</f>
        <v>0</v>
      </c>
      <c r="W104" s="225">
        <f>'c8a5'!K54</f>
        <v>0</v>
      </c>
      <c r="X104" s="225">
        <f>'c8a5'!L54</f>
        <v>0</v>
      </c>
      <c r="Y104" s="225">
        <f>'c8a5'!M54</f>
        <v>0</v>
      </c>
      <c r="Z104" s="225">
        <f>'c8a5'!N54</f>
        <v>0</v>
      </c>
      <c r="AA104" s="225">
        <f>'c8a5'!O54</f>
        <v>0</v>
      </c>
      <c r="AB104" s="220"/>
      <c r="AC104" s="223">
        <f t="shared" si="6"/>
        <v>0</v>
      </c>
      <c r="AD104" s="224">
        <f t="shared" si="8"/>
        <v>0</v>
      </c>
      <c r="AE104" s="226">
        <f t="shared" si="7"/>
        <v>0</v>
      </c>
    </row>
    <row r="105" spans="2:31" hidden="1">
      <c r="B105" s="166"/>
      <c r="C105" s="166"/>
      <c r="D105" s="199"/>
      <c r="E105" s="199"/>
      <c r="F105" s="199"/>
      <c r="G105" s="161"/>
      <c r="H105" s="161"/>
      <c r="L105" s="199" t="s">
        <v>187</v>
      </c>
      <c r="M105" s="219">
        <f>'c8a6'!H3</f>
        <v>0</v>
      </c>
      <c r="N105" s="225">
        <f>'c8a6'!C54</f>
        <v>0</v>
      </c>
      <c r="O105" s="225">
        <f>'c8a6'!D54</f>
        <v>0</v>
      </c>
      <c r="P105" s="225"/>
      <c r="Q105" s="225">
        <f>'c8a6'!E54</f>
        <v>0</v>
      </c>
      <c r="R105" s="225">
        <f>'c8a6'!F54</f>
        <v>0</v>
      </c>
      <c r="S105" s="225">
        <f>'c8a6'!G54</f>
        <v>0</v>
      </c>
      <c r="T105" s="225">
        <f>'c8a6'!H54</f>
        <v>0</v>
      </c>
      <c r="U105" s="225">
        <f>'c8a6'!I54</f>
        <v>0</v>
      </c>
      <c r="V105" s="225">
        <f>'c8a6'!J54</f>
        <v>0</v>
      </c>
      <c r="W105" s="225">
        <f>'c8a6'!K54</f>
        <v>0</v>
      </c>
      <c r="X105" s="225">
        <f>'c8a6'!L54</f>
        <v>0</v>
      </c>
      <c r="Y105" s="225">
        <f>'c8a6'!M54</f>
        <v>0</v>
      </c>
      <c r="Z105" s="225">
        <f>'c8a6'!N54</f>
        <v>0</v>
      </c>
      <c r="AA105" s="225">
        <f>'c8a6'!O54</f>
        <v>0</v>
      </c>
      <c r="AB105" s="220"/>
      <c r="AC105" s="223">
        <f t="shared" si="6"/>
        <v>0</v>
      </c>
      <c r="AD105" s="224">
        <f t="shared" si="8"/>
        <v>0</v>
      </c>
      <c r="AE105" s="226">
        <f t="shared" si="7"/>
        <v>0</v>
      </c>
    </row>
    <row r="106" spans="2:31" hidden="1">
      <c r="B106" s="166"/>
      <c r="C106" s="166"/>
      <c r="D106" s="199"/>
      <c r="E106" s="199"/>
      <c r="F106" s="199"/>
      <c r="G106" s="161"/>
      <c r="H106" s="161"/>
      <c r="L106" s="199" t="s">
        <v>188</v>
      </c>
      <c r="M106" s="219">
        <f>'c8a7'!H3</f>
        <v>0</v>
      </c>
      <c r="N106" s="225">
        <f>'c8a7'!C54</f>
        <v>0</v>
      </c>
      <c r="O106" s="225">
        <f>'c8a7'!D54</f>
        <v>0</v>
      </c>
      <c r="P106" s="225"/>
      <c r="Q106" s="225">
        <f>'c8a7'!E54</f>
        <v>0</v>
      </c>
      <c r="R106" s="225">
        <f>'c8a7'!F54</f>
        <v>0</v>
      </c>
      <c r="S106" s="225">
        <f>'c8a7'!G54</f>
        <v>0</v>
      </c>
      <c r="T106" s="225">
        <f>'c8a7'!H54</f>
        <v>0</v>
      </c>
      <c r="U106" s="225">
        <f>'c8a7'!I54</f>
        <v>0</v>
      </c>
      <c r="V106" s="225">
        <f>'c8a7'!J54</f>
        <v>0</v>
      </c>
      <c r="W106" s="225">
        <f>'c8a7'!K54</f>
        <v>0</v>
      </c>
      <c r="X106" s="225">
        <f>'c8a7'!L54</f>
        <v>0</v>
      </c>
      <c r="Y106" s="225">
        <f>'c8a7'!M54</f>
        <v>0</v>
      </c>
      <c r="Z106" s="225">
        <f>'c8a7'!N54</f>
        <v>0</v>
      </c>
      <c r="AA106" s="225">
        <f>'c8a7'!O54</f>
        <v>0</v>
      </c>
      <c r="AB106" s="220"/>
      <c r="AC106" s="223">
        <f t="shared" si="6"/>
        <v>0</v>
      </c>
      <c r="AD106" s="224">
        <f t="shared" si="8"/>
        <v>0</v>
      </c>
      <c r="AE106" s="226">
        <f t="shared" si="7"/>
        <v>0</v>
      </c>
    </row>
    <row r="107" spans="2:31" hidden="1">
      <c r="B107" s="166"/>
      <c r="C107" s="166"/>
      <c r="D107" s="199"/>
      <c r="E107" s="199"/>
      <c r="F107" s="199"/>
      <c r="G107" s="161"/>
      <c r="H107" s="161"/>
      <c r="L107" s="199" t="s">
        <v>189</v>
      </c>
      <c r="M107" s="219">
        <f>'c8a8'!H3</f>
        <v>0</v>
      </c>
      <c r="N107" s="225">
        <f>'c8a8'!C54</f>
        <v>0</v>
      </c>
      <c r="O107" s="225">
        <f>'c8a8'!D54</f>
        <v>0</v>
      </c>
      <c r="P107" s="225"/>
      <c r="Q107" s="225">
        <f>'c8a8'!E54</f>
        <v>0</v>
      </c>
      <c r="R107" s="225">
        <f>'c8a8'!F54</f>
        <v>0</v>
      </c>
      <c r="S107" s="225">
        <f>'c8a8'!G54</f>
        <v>0</v>
      </c>
      <c r="T107" s="225">
        <f>'c8a8'!H54</f>
        <v>0</v>
      </c>
      <c r="U107" s="225">
        <f>'c8a8'!I54</f>
        <v>0</v>
      </c>
      <c r="V107" s="225">
        <f>'c8a8'!J54</f>
        <v>0</v>
      </c>
      <c r="W107" s="225">
        <f>'c8a8'!K54</f>
        <v>0</v>
      </c>
      <c r="X107" s="225">
        <f>'c8a8'!L54</f>
        <v>0</v>
      </c>
      <c r="Y107" s="225">
        <f>'c8a8'!M54</f>
        <v>0</v>
      </c>
      <c r="Z107" s="225">
        <f>'c8a8'!N54</f>
        <v>0</v>
      </c>
      <c r="AA107" s="225">
        <f>'c8a8'!O54</f>
        <v>0</v>
      </c>
      <c r="AB107" s="220"/>
      <c r="AC107" s="223">
        <f t="shared" si="6"/>
        <v>0</v>
      </c>
      <c r="AD107" s="224">
        <f t="shared" si="8"/>
        <v>0</v>
      </c>
      <c r="AE107" s="226">
        <f t="shared" si="7"/>
        <v>0</v>
      </c>
    </row>
    <row r="108" spans="2:31" hidden="1">
      <c r="B108" s="166"/>
      <c r="C108" s="166"/>
      <c r="D108" s="199"/>
      <c r="E108" s="199"/>
      <c r="F108" s="199"/>
      <c r="G108" s="161"/>
      <c r="H108" s="161"/>
      <c r="L108" s="199" t="s">
        <v>190</v>
      </c>
      <c r="M108" s="219">
        <f>'c8a9'!H3</f>
        <v>0</v>
      </c>
      <c r="N108" s="225">
        <f>'c8a9'!C54</f>
        <v>0</v>
      </c>
      <c r="O108" s="225">
        <f>'c8a9'!D54</f>
        <v>0</v>
      </c>
      <c r="P108" s="225"/>
      <c r="Q108" s="225">
        <f>'c8a9'!E54</f>
        <v>0</v>
      </c>
      <c r="R108" s="225">
        <f>'c8a9'!F54</f>
        <v>0</v>
      </c>
      <c r="S108" s="225">
        <f>'c8a9'!G54</f>
        <v>0</v>
      </c>
      <c r="T108" s="225">
        <f>'c8a9'!H54</f>
        <v>0</v>
      </c>
      <c r="U108" s="225">
        <f>'c8a9'!I54</f>
        <v>0</v>
      </c>
      <c r="V108" s="225">
        <f>'c8a9'!J54</f>
        <v>0</v>
      </c>
      <c r="W108" s="225">
        <f>'c8a9'!K54</f>
        <v>0</v>
      </c>
      <c r="X108" s="225">
        <f>'c8a9'!L54</f>
        <v>0</v>
      </c>
      <c r="Y108" s="225">
        <f>'c8a9'!M54</f>
        <v>0</v>
      </c>
      <c r="Z108" s="225">
        <f>'c8a9'!N54</f>
        <v>0</v>
      </c>
      <c r="AA108" s="225">
        <f>'c8a9'!O54</f>
        <v>0</v>
      </c>
      <c r="AB108" s="220"/>
      <c r="AC108" s="223">
        <f t="shared" si="6"/>
        <v>0</v>
      </c>
      <c r="AD108" s="224">
        <f t="shared" si="8"/>
        <v>0</v>
      </c>
      <c r="AE108" s="226">
        <f t="shared" si="7"/>
        <v>0</v>
      </c>
    </row>
    <row r="109" spans="2:31" hidden="1">
      <c r="B109" s="166"/>
      <c r="C109" s="166"/>
      <c r="D109" s="199"/>
      <c r="E109" s="199"/>
      <c r="F109" s="199"/>
      <c r="G109" s="161"/>
      <c r="H109" s="161"/>
      <c r="L109" s="199" t="s">
        <v>191</v>
      </c>
      <c r="M109" s="219">
        <f>'c8a10'!H3</f>
        <v>0</v>
      </c>
      <c r="N109" s="225">
        <f>'c8a10'!C54</f>
        <v>0</v>
      </c>
      <c r="O109" s="225">
        <f>'c8a10'!D54</f>
        <v>0</v>
      </c>
      <c r="P109" s="225"/>
      <c r="Q109" s="225">
        <f>'c8a10'!E54</f>
        <v>0</v>
      </c>
      <c r="R109" s="225">
        <f>'c8a10'!F54</f>
        <v>0</v>
      </c>
      <c r="S109" s="225">
        <f>'c8a10'!G54</f>
        <v>0</v>
      </c>
      <c r="T109" s="225">
        <f>'c8a10'!H54</f>
        <v>0</v>
      </c>
      <c r="U109" s="225">
        <f>'c8a10'!I54</f>
        <v>0</v>
      </c>
      <c r="V109" s="225">
        <f>'c8a10'!J54</f>
        <v>0</v>
      </c>
      <c r="W109" s="225">
        <f>'c8a10'!K54</f>
        <v>0</v>
      </c>
      <c r="X109" s="225">
        <f>'c8a10'!L54</f>
        <v>0</v>
      </c>
      <c r="Y109" s="225">
        <f>'c8a10'!M54</f>
        <v>0</v>
      </c>
      <c r="Z109" s="225">
        <f>'c8a10'!N54</f>
        <v>0</v>
      </c>
      <c r="AA109" s="225">
        <f>'c8a10'!O54</f>
        <v>0</v>
      </c>
      <c r="AB109" s="220"/>
      <c r="AC109" s="223">
        <f>AA109</f>
        <v>0</v>
      </c>
      <c r="AD109" s="224">
        <f t="shared" si="8"/>
        <v>0</v>
      </c>
      <c r="AE109" s="226">
        <f t="shared" si="7"/>
        <v>0</v>
      </c>
    </row>
    <row r="110" spans="2:31" hidden="1">
      <c r="B110" s="166"/>
      <c r="C110" s="166"/>
      <c r="D110" s="199"/>
      <c r="E110" s="199"/>
      <c r="F110" s="199"/>
      <c r="G110" s="161"/>
      <c r="H110" s="161"/>
      <c r="M110" s="219" t="s">
        <v>104</v>
      </c>
      <c r="N110" s="225">
        <f>SUM(N100:N109)</f>
        <v>0</v>
      </c>
      <c r="O110" s="225">
        <f t="shared" ref="O110:AA110" si="9">SUM(O100:O109)</f>
        <v>0</v>
      </c>
      <c r="P110" s="225"/>
      <c r="Q110" s="225">
        <f t="shared" si="9"/>
        <v>0</v>
      </c>
      <c r="R110" s="225">
        <f t="shared" si="9"/>
        <v>0</v>
      </c>
      <c r="S110" s="225">
        <f t="shared" si="9"/>
        <v>0</v>
      </c>
      <c r="T110" s="225">
        <f t="shared" si="9"/>
        <v>0</v>
      </c>
      <c r="U110" s="225">
        <f t="shared" si="9"/>
        <v>0</v>
      </c>
      <c r="V110" s="225">
        <f t="shared" si="9"/>
        <v>0</v>
      </c>
      <c r="W110" s="225">
        <f t="shared" si="9"/>
        <v>0</v>
      </c>
      <c r="X110" s="225">
        <f t="shared" si="9"/>
        <v>0</v>
      </c>
      <c r="Y110" s="225">
        <f t="shared" si="9"/>
        <v>0</v>
      </c>
      <c r="Z110" s="225">
        <f t="shared" si="9"/>
        <v>0</v>
      </c>
      <c r="AA110" s="225">
        <f t="shared" si="9"/>
        <v>0</v>
      </c>
      <c r="AB110" s="220"/>
      <c r="AC110" s="223">
        <f>AD109+AC109</f>
        <v>0</v>
      </c>
      <c r="AD110" s="224"/>
      <c r="AE110" s="226"/>
    </row>
    <row r="111" spans="2:31" hidden="1">
      <c r="B111" s="166"/>
      <c r="C111" s="166"/>
      <c r="D111" s="199"/>
      <c r="E111" s="199"/>
      <c r="F111" s="199"/>
      <c r="G111" s="161"/>
      <c r="H111" s="161"/>
      <c r="M111" s="219" t="s">
        <v>103</v>
      </c>
      <c r="N111" s="225">
        <f>'c8a1'!O51</f>
        <v>0</v>
      </c>
      <c r="O111" s="225"/>
      <c r="P111" s="225"/>
      <c r="Q111" s="225"/>
      <c r="R111" s="225"/>
      <c r="S111" s="225"/>
      <c r="T111" s="225"/>
      <c r="U111" s="225"/>
      <c r="V111" s="225"/>
      <c r="W111" s="225"/>
      <c r="X111" s="225"/>
      <c r="Y111" s="225"/>
      <c r="Z111" s="225"/>
      <c r="AA111" s="225"/>
      <c r="AB111" s="220"/>
      <c r="AC111" s="223"/>
      <c r="AD111" s="224"/>
      <c r="AE111" s="226"/>
    </row>
    <row r="112" spans="2:31" hidden="1">
      <c r="B112" s="166"/>
      <c r="C112" s="166"/>
      <c r="D112" s="199"/>
      <c r="E112" s="199"/>
      <c r="F112" s="199"/>
      <c r="G112" s="161"/>
      <c r="H112" s="161"/>
      <c r="M112" s="219"/>
      <c r="N112" s="225"/>
      <c r="O112" s="225"/>
      <c r="P112" s="225"/>
      <c r="Q112" s="225"/>
      <c r="R112" s="225"/>
      <c r="S112" s="225"/>
      <c r="T112" s="225"/>
      <c r="U112" s="225"/>
      <c r="V112" s="225"/>
      <c r="W112" s="225"/>
      <c r="X112" s="225"/>
      <c r="Y112" s="225"/>
      <c r="Z112" s="225"/>
      <c r="AA112" s="225"/>
      <c r="AB112" s="220"/>
      <c r="AC112" s="223"/>
      <c r="AD112" s="224"/>
      <c r="AE112" s="226"/>
    </row>
    <row r="113" spans="2:33" hidden="1">
      <c r="B113" s="166"/>
      <c r="C113" s="166"/>
      <c r="D113" s="199"/>
      <c r="E113" s="199"/>
      <c r="F113" s="199"/>
      <c r="G113" s="161"/>
      <c r="H113" s="161"/>
      <c r="M113" s="219" t="s">
        <v>103</v>
      </c>
      <c r="N113" s="225"/>
      <c r="O113" s="225">
        <f>R113</f>
        <v>0</v>
      </c>
      <c r="P113" s="225"/>
      <c r="Q113" s="225"/>
      <c r="R113" s="225">
        <f>'c8a1'!O51</f>
        <v>0</v>
      </c>
      <c r="S113" s="225"/>
      <c r="T113" s="225"/>
      <c r="U113" s="225"/>
      <c r="V113" s="225"/>
      <c r="W113" s="225"/>
      <c r="X113" s="225"/>
      <c r="Y113" s="225"/>
      <c r="Z113" s="225"/>
      <c r="AA113" s="225"/>
      <c r="AB113" s="220"/>
      <c r="AC113" s="224"/>
      <c r="AD113" s="224"/>
      <c r="AE113" s="226"/>
    </row>
    <row r="114" spans="2:33" hidden="1">
      <c r="B114" s="166"/>
      <c r="C114" s="166"/>
      <c r="D114" s="199"/>
      <c r="E114" s="199"/>
      <c r="F114" s="199"/>
      <c r="G114" s="161"/>
      <c r="H114" s="161"/>
      <c r="M114" s="219" t="s">
        <v>91</v>
      </c>
      <c r="N114" s="352"/>
      <c r="O114" s="200">
        <f>N110</f>
        <v>0</v>
      </c>
      <c r="P114" s="200"/>
      <c r="Q114" s="200">
        <f>R113</f>
        <v>0</v>
      </c>
      <c r="R114" s="200">
        <f t="shared" ref="R114:R125" si="10">R113+O114</f>
        <v>0</v>
      </c>
      <c r="S114" s="200"/>
      <c r="T114" s="200"/>
      <c r="U114" s="200"/>
      <c r="V114" s="200"/>
      <c r="W114" s="200"/>
      <c r="X114" s="200"/>
      <c r="Y114" s="200"/>
      <c r="Z114" s="200"/>
      <c r="AA114" s="200"/>
      <c r="AB114" s="200"/>
      <c r="AC114" s="200"/>
      <c r="AD114" s="200"/>
      <c r="AE114" s="221"/>
    </row>
    <row r="115" spans="2:33" hidden="1">
      <c r="B115" s="166"/>
      <c r="C115" s="166"/>
      <c r="D115" s="199"/>
      <c r="E115" s="199"/>
      <c r="F115" s="199"/>
      <c r="G115" s="161"/>
      <c r="H115" s="161"/>
      <c r="M115" s="219" t="s">
        <v>92</v>
      </c>
      <c r="O115" s="200">
        <f>O110</f>
        <v>0</v>
      </c>
      <c r="P115" s="200"/>
      <c r="Q115" s="200">
        <f t="shared" ref="Q115:Q125" si="11">R114</f>
        <v>0</v>
      </c>
      <c r="R115" s="200">
        <f t="shared" si="10"/>
        <v>0</v>
      </c>
      <c r="S115" s="200"/>
      <c r="T115" s="200"/>
      <c r="U115" s="200"/>
      <c r="V115" s="200"/>
      <c r="W115" s="200"/>
      <c r="X115" s="200"/>
      <c r="Y115" s="200"/>
      <c r="Z115" s="200"/>
      <c r="AA115" s="200"/>
      <c r="AB115" s="200"/>
      <c r="AC115" s="200"/>
      <c r="AD115" s="200"/>
      <c r="AE115" s="221"/>
    </row>
    <row r="116" spans="2:33" hidden="1">
      <c r="B116" s="166"/>
      <c r="C116" s="166"/>
      <c r="D116" s="199"/>
      <c r="E116" s="199"/>
      <c r="F116" s="199"/>
      <c r="G116" s="161"/>
      <c r="H116" s="161"/>
      <c r="M116" s="219" t="s">
        <v>93</v>
      </c>
      <c r="O116" s="224">
        <f>Q110</f>
        <v>0</v>
      </c>
      <c r="P116" s="224"/>
      <c r="Q116" s="200">
        <f t="shared" si="11"/>
        <v>0</v>
      </c>
      <c r="R116" s="224">
        <f t="shared" si="10"/>
        <v>0</v>
      </c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0"/>
      <c r="AE116" s="221"/>
    </row>
    <row r="117" spans="2:33" hidden="1">
      <c r="B117" s="166"/>
      <c r="C117" s="166"/>
      <c r="D117" s="199"/>
      <c r="E117" s="199"/>
      <c r="F117" s="199"/>
      <c r="G117" s="161"/>
      <c r="H117" s="161"/>
      <c r="M117" s="227" t="s">
        <v>94</v>
      </c>
      <c r="O117" s="225">
        <f>R110</f>
        <v>0</v>
      </c>
      <c r="P117" s="225"/>
      <c r="Q117" s="224">
        <f t="shared" si="11"/>
        <v>0</v>
      </c>
      <c r="R117" s="224">
        <f t="shared" si="10"/>
        <v>0</v>
      </c>
      <c r="S117" s="200"/>
      <c r="T117" s="200"/>
      <c r="U117" s="200"/>
      <c r="V117" s="200"/>
      <c r="W117" s="200"/>
      <c r="X117" s="200"/>
      <c r="Y117" s="200"/>
      <c r="Z117" s="200"/>
      <c r="AA117" s="200"/>
      <c r="AB117" s="200"/>
      <c r="AC117" s="200"/>
      <c r="AD117" s="200"/>
      <c r="AE117" s="221"/>
    </row>
    <row r="118" spans="2:33" hidden="1">
      <c r="B118" s="166"/>
      <c r="C118" s="166"/>
      <c r="D118" s="199"/>
      <c r="E118" s="199"/>
      <c r="F118" s="199"/>
      <c r="G118" s="161"/>
      <c r="H118" s="161"/>
      <c r="M118" s="227" t="s">
        <v>95</v>
      </c>
      <c r="O118" s="225">
        <f>S110</f>
        <v>0</v>
      </c>
      <c r="P118" s="225"/>
      <c r="Q118" s="224">
        <f t="shared" si="11"/>
        <v>0</v>
      </c>
      <c r="R118" s="224">
        <f t="shared" si="10"/>
        <v>0</v>
      </c>
      <c r="S118" s="200"/>
      <c r="T118" s="200"/>
      <c r="U118" s="200"/>
      <c r="V118" s="200"/>
      <c r="W118" s="200"/>
      <c r="X118" s="200"/>
      <c r="Y118" s="200"/>
      <c r="Z118" s="200"/>
      <c r="AA118" s="200"/>
      <c r="AB118" s="200"/>
      <c r="AC118" s="200"/>
      <c r="AD118" s="200"/>
      <c r="AE118" s="221"/>
    </row>
    <row r="119" spans="2:33" hidden="1">
      <c r="B119" s="166"/>
      <c r="C119" s="166"/>
      <c r="D119" s="199"/>
      <c r="E119" s="199"/>
      <c r="F119" s="199"/>
      <c r="G119" s="161"/>
      <c r="H119" s="161"/>
      <c r="M119" s="227" t="s">
        <v>96</v>
      </c>
      <c r="O119" s="225">
        <f>T110</f>
        <v>0</v>
      </c>
      <c r="P119" s="225"/>
      <c r="Q119" s="224">
        <f t="shared" si="11"/>
        <v>0</v>
      </c>
      <c r="R119" s="224">
        <f t="shared" si="10"/>
        <v>0</v>
      </c>
      <c r="S119" s="200"/>
      <c r="T119" s="200"/>
      <c r="U119" s="200"/>
      <c r="V119" s="200"/>
      <c r="W119" s="200"/>
      <c r="X119" s="200"/>
      <c r="Y119" s="200"/>
      <c r="Z119" s="200"/>
      <c r="AA119" s="200"/>
      <c r="AB119" s="200"/>
      <c r="AC119" s="200"/>
      <c r="AD119" s="200"/>
      <c r="AE119" s="221"/>
    </row>
    <row r="120" spans="2:33" hidden="1">
      <c r="B120" s="166"/>
      <c r="C120" s="166"/>
      <c r="D120" s="199"/>
      <c r="E120" s="199"/>
      <c r="F120" s="199"/>
      <c r="G120" s="161"/>
      <c r="H120" s="161"/>
      <c r="M120" s="227" t="s">
        <v>97</v>
      </c>
      <c r="O120" s="225">
        <f>U110</f>
        <v>0</v>
      </c>
      <c r="P120" s="225"/>
      <c r="Q120" s="224">
        <f t="shared" si="11"/>
        <v>0</v>
      </c>
      <c r="R120" s="224">
        <f t="shared" si="10"/>
        <v>0</v>
      </c>
      <c r="S120" s="200"/>
      <c r="T120" s="200"/>
      <c r="U120" s="200"/>
      <c r="V120" s="200"/>
      <c r="W120" s="200"/>
      <c r="X120" s="200"/>
      <c r="Y120" s="200"/>
      <c r="Z120" s="200"/>
      <c r="AA120" s="200"/>
      <c r="AB120" s="200"/>
      <c r="AC120" s="200"/>
      <c r="AD120" s="200"/>
      <c r="AE120" s="221"/>
    </row>
    <row r="121" spans="2:33" hidden="1">
      <c r="B121" s="166"/>
      <c r="C121" s="166"/>
      <c r="D121" s="199"/>
      <c r="E121" s="199"/>
      <c r="F121" s="199"/>
      <c r="G121" s="161"/>
      <c r="H121" s="161"/>
      <c r="M121" s="227" t="s">
        <v>98</v>
      </c>
      <c r="O121" s="225">
        <f>V110</f>
        <v>0</v>
      </c>
      <c r="P121" s="225"/>
      <c r="Q121" s="224">
        <f t="shared" si="11"/>
        <v>0</v>
      </c>
      <c r="R121" s="224">
        <f t="shared" si="10"/>
        <v>0</v>
      </c>
      <c r="S121" s="200"/>
      <c r="T121" s="200"/>
      <c r="U121" s="200"/>
      <c r="V121" s="200"/>
      <c r="W121" s="200"/>
      <c r="X121" s="200"/>
      <c r="Y121" s="200"/>
      <c r="Z121" s="200"/>
      <c r="AA121" s="200"/>
      <c r="AB121" s="200"/>
      <c r="AC121" s="200"/>
      <c r="AD121" s="200"/>
      <c r="AE121" s="221"/>
    </row>
    <row r="122" spans="2:33" hidden="1">
      <c r="B122" s="166"/>
      <c r="C122" s="166"/>
      <c r="D122" s="199"/>
      <c r="E122" s="199"/>
      <c r="F122" s="199"/>
      <c r="G122" s="161"/>
      <c r="H122" s="161"/>
      <c r="M122" s="227" t="s">
        <v>99</v>
      </c>
      <c r="O122" s="225">
        <f>W110</f>
        <v>0</v>
      </c>
      <c r="P122" s="225"/>
      <c r="Q122" s="224">
        <f t="shared" si="11"/>
        <v>0</v>
      </c>
      <c r="R122" s="224">
        <f t="shared" si="10"/>
        <v>0</v>
      </c>
      <c r="S122" s="200"/>
      <c r="T122" s="200"/>
      <c r="U122" s="200"/>
      <c r="V122" s="200"/>
      <c r="W122" s="200"/>
      <c r="X122" s="200"/>
      <c r="Y122" s="200"/>
      <c r="Z122" s="200"/>
      <c r="AA122" s="200"/>
      <c r="AB122" s="200"/>
      <c r="AC122" s="200"/>
      <c r="AD122" s="200"/>
      <c r="AE122" s="221"/>
    </row>
    <row r="123" spans="2:33" hidden="1">
      <c r="B123" s="166"/>
      <c r="C123" s="166"/>
      <c r="D123" s="199"/>
      <c r="E123" s="199"/>
      <c r="F123" s="199"/>
      <c r="G123" s="161"/>
      <c r="H123" s="161"/>
      <c r="M123" s="227" t="s">
        <v>100</v>
      </c>
      <c r="O123" s="225">
        <f>X110</f>
        <v>0</v>
      </c>
      <c r="P123" s="225"/>
      <c r="Q123" s="224">
        <f t="shared" si="11"/>
        <v>0</v>
      </c>
      <c r="R123" s="224">
        <f t="shared" si="10"/>
        <v>0</v>
      </c>
      <c r="S123" s="200"/>
      <c r="T123" s="200"/>
      <c r="U123" s="200"/>
      <c r="V123" s="200"/>
      <c r="W123" s="200"/>
      <c r="X123" s="200"/>
      <c r="Y123" s="200"/>
      <c r="Z123" s="200"/>
      <c r="AA123" s="200"/>
      <c r="AB123" s="200"/>
      <c r="AC123" s="200"/>
      <c r="AD123" s="200"/>
      <c r="AE123" s="221"/>
    </row>
    <row r="124" spans="2:33" hidden="1">
      <c r="B124" s="166"/>
      <c r="C124" s="166"/>
      <c r="D124" s="199"/>
      <c r="E124" s="199"/>
      <c r="F124" s="199"/>
      <c r="G124" s="161"/>
      <c r="H124" s="161"/>
      <c r="M124" s="227" t="s">
        <v>101</v>
      </c>
      <c r="O124" s="225">
        <f>Y110</f>
        <v>0</v>
      </c>
      <c r="P124" s="225"/>
      <c r="Q124" s="224">
        <f t="shared" si="11"/>
        <v>0</v>
      </c>
      <c r="R124" s="224">
        <f t="shared" si="10"/>
        <v>0</v>
      </c>
      <c r="S124" s="200"/>
      <c r="T124" s="200"/>
      <c r="U124" s="200"/>
      <c r="V124" s="200"/>
      <c r="W124" s="200"/>
      <c r="X124" s="200"/>
      <c r="Y124" s="200"/>
      <c r="Z124" s="200"/>
      <c r="AA124" s="200"/>
      <c r="AB124" s="200"/>
      <c r="AC124" s="200"/>
      <c r="AD124" s="200"/>
      <c r="AE124" s="221"/>
    </row>
    <row r="125" spans="2:33" hidden="1">
      <c r="B125" s="166"/>
      <c r="C125" s="166"/>
      <c r="D125" s="199"/>
      <c r="E125" s="199"/>
      <c r="F125" s="199"/>
      <c r="G125" s="161"/>
      <c r="H125" s="161"/>
      <c r="M125" s="227" t="s">
        <v>102</v>
      </c>
      <c r="O125" s="225">
        <f>Z110</f>
        <v>0</v>
      </c>
      <c r="P125" s="225"/>
      <c r="Q125" s="224">
        <f t="shared" si="11"/>
        <v>0</v>
      </c>
      <c r="R125" s="224">
        <f t="shared" si="10"/>
        <v>0</v>
      </c>
      <c r="S125" s="200"/>
      <c r="T125" s="200"/>
      <c r="U125" s="200"/>
      <c r="V125" s="200"/>
      <c r="W125" s="200"/>
      <c r="X125" s="200"/>
      <c r="Y125" s="200"/>
      <c r="Z125" s="200"/>
      <c r="AA125" s="200"/>
      <c r="AB125" s="200"/>
      <c r="AC125" s="200"/>
      <c r="AD125" s="200"/>
      <c r="AE125" s="221"/>
    </row>
    <row r="126" spans="2:33" hidden="1">
      <c r="B126" s="166"/>
      <c r="C126" s="166"/>
      <c r="D126" s="199"/>
      <c r="E126" s="199"/>
      <c r="F126" s="199"/>
      <c r="G126" s="161"/>
      <c r="H126" s="161"/>
      <c r="M126" s="227" t="s">
        <v>104</v>
      </c>
      <c r="O126" s="225">
        <f>O125+Q125</f>
        <v>0</v>
      </c>
      <c r="P126" s="225"/>
      <c r="Q126" s="224"/>
      <c r="R126" s="224"/>
      <c r="S126" s="200"/>
      <c r="T126" s="200"/>
      <c r="U126" s="200"/>
      <c r="V126" s="200"/>
      <c r="W126" s="200"/>
      <c r="X126" s="200"/>
      <c r="Y126" s="200"/>
      <c r="Z126" s="200"/>
      <c r="AA126" s="200"/>
      <c r="AB126" s="200"/>
      <c r="AC126" s="200"/>
      <c r="AD126" s="200" t="s">
        <v>105</v>
      </c>
      <c r="AE126" s="221"/>
    </row>
    <row r="127" spans="2:33" hidden="1">
      <c r="B127" s="166"/>
      <c r="C127" s="166"/>
      <c r="D127" s="199"/>
      <c r="E127" s="199"/>
      <c r="F127" s="199"/>
      <c r="G127" s="161"/>
      <c r="H127" s="161"/>
      <c r="M127" s="227"/>
      <c r="O127" s="225"/>
      <c r="P127" s="225"/>
      <c r="Q127" s="224"/>
      <c r="R127" s="224"/>
      <c r="T127" s="200"/>
      <c r="U127" s="200"/>
      <c r="V127" s="200"/>
      <c r="W127" s="200"/>
      <c r="X127" s="200"/>
      <c r="Y127" s="200"/>
      <c r="Z127" s="200"/>
      <c r="AA127" s="200"/>
      <c r="AB127" s="200"/>
      <c r="AC127" s="200"/>
      <c r="AD127" s="200"/>
      <c r="AE127" s="200"/>
      <c r="AF127" s="221"/>
    </row>
    <row r="128" spans="2:33" hidden="1">
      <c r="B128" s="166"/>
      <c r="C128" s="166"/>
      <c r="D128" s="199"/>
      <c r="E128" s="199"/>
      <c r="F128" s="199"/>
      <c r="G128" s="161"/>
      <c r="H128" s="161"/>
      <c r="M128" s="227"/>
      <c r="O128" s="225"/>
      <c r="P128" s="225"/>
      <c r="Q128" s="224"/>
      <c r="R128" s="224"/>
      <c r="T128" s="200"/>
      <c r="U128" s="200"/>
      <c r="W128" s="200"/>
      <c r="X128" s="200"/>
      <c r="Z128" s="200"/>
      <c r="AA128" s="200"/>
      <c r="AB128" s="200"/>
      <c r="AC128" s="200"/>
      <c r="AD128" s="200"/>
      <c r="AE128" s="200"/>
      <c r="AF128" s="200"/>
      <c r="AG128" s="200"/>
    </row>
    <row r="129" spans="2:39" ht="13" hidden="1" thickBot="1">
      <c r="B129" s="166"/>
      <c r="C129" s="166"/>
      <c r="D129" s="199"/>
      <c r="E129" s="199"/>
      <c r="F129" s="199"/>
      <c r="G129" s="161"/>
      <c r="H129" s="161"/>
      <c r="M129" s="228" t="s">
        <v>108</v>
      </c>
      <c r="O129" s="229"/>
      <c r="P129" s="229"/>
      <c r="Q129" s="230"/>
      <c r="R129" s="230"/>
      <c r="T129" s="230"/>
      <c r="U129" s="230"/>
      <c r="W129" s="230"/>
      <c r="X129" s="230"/>
      <c r="Z129" s="230"/>
      <c r="AA129" s="230"/>
      <c r="AB129" s="230"/>
      <c r="AC129" s="230"/>
      <c r="AD129" s="230"/>
      <c r="AE129" s="230"/>
      <c r="AF129" s="230"/>
      <c r="AG129" s="230"/>
    </row>
    <row r="130" spans="2:39" hidden="1">
      <c r="B130" s="166"/>
      <c r="C130" s="166"/>
      <c r="D130" s="199"/>
      <c r="E130" s="199"/>
      <c r="F130" s="199"/>
      <c r="G130" s="161"/>
      <c r="H130" s="161"/>
    </row>
    <row r="131" spans="2:39" ht="13" hidden="1" thickBot="1">
      <c r="B131" s="166"/>
      <c r="C131" s="166"/>
      <c r="D131" s="199"/>
      <c r="E131" s="199"/>
      <c r="F131" s="199"/>
      <c r="G131" s="161"/>
      <c r="H131" s="161"/>
    </row>
    <row r="132" spans="2:39" hidden="1">
      <c r="B132" s="166"/>
      <c r="C132" s="166"/>
      <c r="D132" s="199"/>
      <c r="E132" s="199"/>
      <c r="F132" s="199"/>
      <c r="G132" s="161"/>
      <c r="H132" s="161"/>
      <c r="M132" s="216"/>
      <c r="N132" s="217"/>
      <c r="O132" s="217"/>
      <c r="Q132" s="217"/>
      <c r="R132" s="217"/>
      <c r="S132" s="217"/>
      <c r="U132" s="217"/>
      <c r="V132" s="217"/>
      <c r="W132" s="217"/>
      <c r="Y132" s="217"/>
      <c r="Z132" s="217"/>
      <c r="AA132" s="217"/>
      <c r="AC132" s="217"/>
      <c r="AD132" s="217"/>
      <c r="AE132" s="217"/>
      <c r="AG132" s="217"/>
      <c r="AH132" s="218"/>
      <c r="AI132" s="217"/>
      <c r="AJ132" s="217"/>
      <c r="AK132" s="217"/>
      <c r="AL132" s="217"/>
      <c r="AM132" s="218"/>
    </row>
    <row r="133" spans="2:39" hidden="1">
      <c r="B133" s="166"/>
      <c r="C133" s="166"/>
      <c r="D133" s="199"/>
      <c r="E133" s="199"/>
      <c r="F133" s="199"/>
      <c r="G133" s="161"/>
      <c r="H133" s="161"/>
      <c r="M133" s="219"/>
      <c r="O133" s="200"/>
      <c r="Q133" s="200"/>
      <c r="R133" s="200"/>
      <c r="S133" s="200"/>
      <c r="U133" s="200"/>
      <c r="V133" s="200"/>
      <c r="W133" s="200"/>
      <c r="Y133" s="200"/>
      <c r="Z133" s="200"/>
      <c r="AA133" s="200"/>
      <c r="AC133" s="200"/>
      <c r="AD133" s="200"/>
      <c r="AE133" s="200"/>
      <c r="AG133" s="200"/>
      <c r="AH133" s="221"/>
      <c r="AI133" s="200"/>
      <c r="AJ133" s="200"/>
      <c r="AK133" s="200"/>
      <c r="AL133" s="200"/>
      <c r="AM133" s="221"/>
    </row>
    <row r="134" spans="2:39" ht="13" hidden="1" thickBot="1">
      <c r="B134" s="166"/>
      <c r="C134" s="166"/>
      <c r="D134" s="199"/>
      <c r="E134" s="199"/>
      <c r="F134" s="199"/>
      <c r="G134" s="161"/>
      <c r="H134" s="161"/>
      <c r="M134" s="219"/>
      <c r="O134" s="200"/>
      <c r="Q134" s="200"/>
      <c r="R134" s="200"/>
      <c r="S134" s="200"/>
      <c r="U134" s="200"/>
      <c r="V134" s="200"/>
      <c r="W134" s="200"/>
      <c r="Y134" s="200"/>
      <c r="Z134" s="200"/>
      <c r="AA134" s="200"/>
      <c r="AC134" s="200"/>
      <c r="AD134" s="200"/>
      <c r="AE134" s="200"/>
      <c r="AG134" s="200"/>
      <c r="AH134" s="221"/>
      <c r="AI134" s="200"/>
      <c r="AJ134" s="200"/>
      <c r="AK134" s="200"/>
      <c r="AL134" s="200"/>
      <c r="AM134" s="221"/>
    </row>
    <row r="135" spans="2:39" hidden="1">
      <c r="B135" s="166"/>
      <c r="C135" s="166"/>
      <c r="D135" s="199"/>
      <c r="E135" s="199"/>
      <c r="F135" s="199"/>
      <c r="G135" s="161"/>
      <c r="H135" s="161"/>
      <c r="M135" s="227"/>
      <c r="N135" s="353" t="s">
        <v>0</v>
      </c>
      <c r="O135" s="354" t="s">
        <v>106</v>
      </c>
      <c r="P135" s="265" t="s">
        <v>176</v>
      </c>
      <c r="Q135" s="373" t="s">
        <v>111</v>
      </c>
      <c r="R135" s="353" t="s">
        <v>1</v>
      </c>
      <c r="S135" s="354" t="s">
        <v>106</v>
      </c>
      <c r="T135" s="265" t="s">
        <v>176</v>
      </c>
      <c r="U135" s="355" t="s">
        <v>111</v>
      </c>
      <c r="V135" s="353" t="s">
        <v>2</v>
      </c>
      <c r="W135" s="354" t="s">
        <v>106</v>
      </c>
      <c r="X135" s="265" t="s">
        <v>176</v>
      </c>
      <c r="Y135" s="373" t="s">
        <v>111</v>
      </c>
      <c r="Z135" s="353" t="s">
        <v>33</v>
      </c>
      <c r="AA135" s="354" t="s">
        <v>106</v>
      </c>
      <c r="AB135" s="265" t="s">
        <v>176</v>
      </c>
      <c r="AC135" s="373" t="s">
        <v>111</v>
      </c>
      <c r="AD135" s="353" t="s">
        <v>32</v>
      </c>
      <c r="AE135" s="354" t="s">
        <v>106</v>
      </c>
      <c r="AF135" s="265" t="s">
        <v>176</v>
      </c>
      <c r="AG135" s="373" t="s">
        <v>111</v>
      </c>
      <c r="AH135" s="356" t="s">
        <v>35</v>
      </c>
      <c r="AI135" s="357" t="s">
        <v>107</v>
      </c>
      <c r="AJ135" s="200" t="str">
        <f>"--&gt;"</f>
        <v>--&gt;</v>
      </c>
      <c r="AK135" s="200"/>
      <c r="AL135" s="200"/>
      <c r="AM135" s="221"/>
    </row>
    <row r="136" spans="2:39" hidden="1">
      <c r="B136" s="166"/>
      <c r="C136" s="166"/>
      <c r="D136" s="199"/>
      <c r="E136" s="199"/>
      <c r="F136" s="199"/>
      <c r="G136" s="161"/>
      <c r="H136" s="161"/>
      <c r="M136" s="227" t="s">
        <v>128</v>
      </c>
      <c r="N136" s="227">
        <f>'c8a1'!B80</f>
        <v>0</v>
      </c>
      <c r="O136" s="358">
        <f>'c8a1'!D78</f>
        <v>0.2</v>
      </c>
      <c r="P136" s="222" t="str">
        <f>IF(N136=0,"",N136)</f>
        <v/>
      </c>
      <c r="Q136" s="359" t="str">
        <f t="shared" ref="Q136:Q145" si="12">IF(N136*O136=0,"",N136*O136)</f>
        <v/>
      </c>
      <c r="R136" s="227">
        <f>'c8a1'!E80</f>
        <v>0</v>
      </c>
      <c r="S136" s="358">
        <f>'c8a1'!G78</f>
        <v>0.2</v>
      </c>
      <c r="T136" s="222" t="str">
        <f>IF(R136=0,"",R136)</f>
        <v/>
      </c>
      <c r="U136" s="359" t="str">
        <f t="shared" ref="U136:U144" si="13">IF(R136*S136=0,"",R136*S136)</f>
        <v/>
      </c>
      <c r="V136" s="227">
        <f>'c8a1'!H80</f>
        <v>0</v>
      </c>
      <c r="W136" s="358">
        <f>'c8a1'!J78</f>
        <v>0.2</v>
      </c>
      <c r="X136" s="222" t="str">
        <f>IF(V136=0,"",V136)</f>
        <v/>
      </c>
      <c r="Y136" s="359" t="str">
        <f t="shared" ref="Y136:Y145" si="14">IF(V136*W136=0,"",V136*W136)</f>
        <v/>
      </c>
      <c r="Z136" s="227">
        <f>'c8a1'!K80</f>
        <v>0</v>
      </c>
      <c r="AA136" s="358">
        <f>'c8a1'!M78</f>
        <v>0.2</v>
      </c>
      <c r="AB136" s="222" t="str">
        <f>IF(Z136=0,"",Z136)</f>
        <v/>
      </c>
      <c r="AC136" s="359" t="str">
        <f t="shared" ref="AC136:AC145" si="15">IF(Z136*AA136=0,"",Z136*AA136)</f>
        <v/>
      </c>
      <c r="AD136" s="227">
        <f>'c8a1'!N80</f>
        <v>5</v>
      </c>
      <c r="AE136" s="358">
        <f>'c8a1'!P78</f>
        <v>0.2</v>
      </c>
      <c r="AF136" s="222">
        <f>IF(AD136=0,"",AD136)</f>
        <v>5</v>
      </c>
      <c r="AG136" s="359">
        <f>IF(AD136*AE136=0,"",AD136*AE136)</f>
        <v>1</v>
      </c>
      <c r="AH136" s="356">
        <f>IFERROR(P135*O135+T135*S135+X135*W135+AB135*AA135+AF135*AE135,N136*O136+R136*S136+V136*W136+Z136*AA136+AD136*AE136)</f>
        <v>1</v>
      </c>
      <c r="AI136" s="360">
        <f t="shared" ref="AI136:AI141" si="16">O136+S136+W136+AA136+AE136</f>
        <v>1</v>
      </c>
      <c r="AJ136" s="200">
        <f>'c8a1'!N80</f>
        <v>5</v>
      </c>
      <c r="AK136" s="200">
        <f>'c8a1'!O80</f>
        <v>0</v>
      </c>
      <c r="AL136" s="200">
        <f>'c8a1'!P80</f>
        <v>0</v>
      </c>
      <c r="AM136" s="221">
        <f>'c8a1'!Q80</f>
        <v>1</v>
      </c>
    </row>
    <row r="137" spans="2:39" hidden="1">
      <c r="B137" s="166"/>
      <c r="C137" s="166"/>
      <c r="D137" s="199"/>
      <c r="E137" s="199"/>
      <c r="F137" s="199"/>
      <c r="G137" s="161"/>
      <c r="H137" s="161"/>
      <c r="M137" s="227" t="s">
        <v>129</v>
      </c>
      <c r="N137" s="227">
        <f>'c8a2'!B80</f>
        <v>0</v>
      </c>
      <c r="O137" s="358">
        <f>'c8a2'!D78</f>
        <v>0.2</v>
      </c>
      <c r="P137" s="222" t="str">
        <f t="shared" ref="P137:P145" si="17">IF(N137=0,"",N137)</f>
        <v/>
      </c>
      <c r="Q137" s="359" t="str">
        <f t="shared" si="12"/>
        <v/>
      </c>
      <c r="R137" s="227">
        <f>'c8a2'!E80</f>
        <v>0</v>
      </c>
      <c r="S137" s="358">
        <f>'c8a2'!G78</f>
        <v>0.2</v>
      </c>
      <c r="T137" s="222" t="str">
        <f t="shared" ref="T137:T145" si="18">IF(R137=0,"",R137)</f>
        <v/>
      </c>
      <c r="U137" s="359" t="str">
        <f t="shared" si="13"/>
        <v/>
      </c>
      <c r="V137" s="227">
        <f>'c8a2'!H80</f>
        <v>0</v>
      </c>
      <c r="W137" s="358">
        <f>'c8a2'!J78</f>
        <v>0.2</v>
      </c>
      <c r="X137" s="222" t="str">
        <f t="shared" ref="X137:X145" si="19">IF(V137=0,"",V137)</f>
        <v/>
      </c>
      <c r="Y137" s="359" t="str">
        <f t="shared" si="14"/>
        <v/>
      </c>
      <c r="Z137" s="227">
        <f>'c8a2'!K80</f>
        <v>0</v>
      </c>
      <c r="AA137" s="358">
        <f>'c8a2'!M78</f>
        <v>0.2</v>
      </c>
      <c r="AB137" s="222" t="str">
        <f t="shared" ref="AB137:AB145" si="20">IF(Z137=0,"",Z137)</f>
        <v/>
      </c>
      <c r="AC137" s="359" t="str">
        <f t="shared" si="15"/>
        <v/>
      </c>
      <c r="AD137" s="227">
        <f>'c8a2'!N80</f>
        <v>5</v>
      </c>
      <c r="AE137" s="358">
        <f>'c8a2'!P78</f>
        <v>0.2</v>
      </c>
      <c r="AF137" s="222">
        <f t="shared" ref="AF137:AF145" si="21">IF(AD137=0,"",AD137)</f>
        <v>5</v>
      </c>
      <c r="AG137" s="359">
        <f t="shared" ref="AG137:AG145" si="22">IF(AD137*AE137=0,"",AD137*AE137)</f>
        <v>1</v>
      </c>
      <c r="AH137" s="356" t="e">
        <f>IFERROR(P136*O136+T136*S136+X136*W136+AB136*AA136+AF136*AE136,P137*O137+T137*S137+X137*W137+AB137*AA137+AF137*AE137)</f>
        <v>#VALUE!</v>
      </c>
      <c r="AI137" s="360">
        <f t="shared" si="16"/>
        <v>1</v>
      </c>
      <c r="AJ137" s="200">
        <f>'c8a2'!N80</f>
        <v>5</v>
      </c>
      <c r="AK137" s="200">
        <f>'c8a2'!O80</f>
        <v>0</v>
      </c>
      <c r="AL137" s="200">
        <f>'c8a2'!P80</f>
        <v>0</v>
      </c>
      <c r="AM137" s="221">
        <f>'c8a2'!Q80</f>
        <v>1</v>
      </c>
    </row>
    <row r="138" spans="2:39" hidden="1">
      <c r="B138" s="166"/>
      <c r="C138" s="166"/>
      <c r="D138" s="199"/>
      <c r="E138" s="199"/>
      <c r="F138" s="199"/>
      <c r="G138" s="161"/>
      <c r="H138" s="161"/>
      <c r="M138" s="227" t="s">
        <v>130</v>
      </c>
      <c r="N138" s="227">
        <f>'c8a3'!B80</f>
        <v>0</v>
      </c>
      <c r="O138" s="358">
        <f>'c8a3'!D78</f>
        <v>0.2</v>
      </c>
      <c r="P138" s="222" t="str">
        <f t="shared" si="17"/>
        <v/>
      </c>
      <c r="Q138" s="359" t="str">
        <f t="shared" si="12"/>
        <v/>
      </c>
      <c r="R138" s="227">
        <f>'c8a3'!E80</f>
        <v>0</v>
      </c>
      <c r="S138" s="358">
        <f>'c1a3'!G78</f>
        <v>0.2</v>
      </c>
      <c r="T138" s="222" t="str">
        <f t="shared" si="18"/>
        <v/>
      </c>
      <c r="U138" s="359" t="str">
        <f t="shared" si="13"/>
        <v/>
      </c>
      <c r="V138" s="227">
        <f>'c8a3'!H80</f>
        <v>0</v>
      </c>
      <c r="W138" s="358">
        <f>'c8a3'!J78</f>
        <v>0.2</v>
      </c>
      <c r="X138" s="222" t="str">
        <f t="shared" si="19"/>
        <v/>
      </c>
      <c r="Y138" s="359" t="str">
        <f t="shared" si="14"/>
        <v/>
      </c>
      <c r="Z138" s="227">
        <f>'c8a3'!K80</f>
        <v>0</v>
      </c>
      <c r="AA138" s="358">
        <f>'c8a3'!M78</f>
        <v>0.2</v>
      </c>
      <c r="AB138" s="222" t="str">
        <f t="shared" si="20"/>
        <v/>
      </c>
      <c r="AC138" s="359" t="str">
        <f t="shared" si="15"/>
        <v/>
      </c>
      <c r="AD138" s="227">
        <f>'c8a3'!N80</f>
        <v>5</v>
      </c>
      <c r="AE138" s="358">
        <f>'c8a3'!P78</f>
        <v>0.2</v>
      </c>
      <c r="AF138" s="222">
        <f t="shared" si="21"/>
        <v>5</v>
      </c>
      <c r="AG138" s="359">
        <f t="shared" si="22"/>
        <v>1</v>
      </c>
      <c r="AH138" s="356">
        <f>IFERROR(P137*O137+T137*S137+X137*W137+AB137*AA137+AF137*AE137,N138*O138+R138*S138+V138*W138+Z138*AA138+AD138*AE138)</f>
        <v>1</v>
      </c>
      <c r="AI138" s="360">
        <f t="shared" si="16"/>
        <v>1</v>
      </c>
      <c r="AJ138" s="200">
        <f>'c8a3'!N80</f>
        <v>5</v>
      </c>
      <c r="AK138" s="200">
        <f>'c8a3'!O80</f>
        <v>0</v>
      </c>
      <c r="AL138" s="200">
        <f>'c8a3'!P80</f>
        <v>0</v>
      </c>
      <c r="AM138" s="221">
        <f>'c8a3'!Q80</f>
        <v>1</v>
      </c>
    </row>
    <row r="139" spans="2:39" hidden="1">
      <c r="B139" s="166"/>
      <c r="C139" s="166"/>
      <c r="D139" s="199"/>
      <c r="E139" s="199"/>
      <c r="F139" s="199"/>
      <c r="G139" s="161"/>
      <c r="H139" s="161"/>
      <c r="M139" s="227" t="s">
        <v>131</v>
      </c>
      <c r="N139" s="227">
        <f>'c8a4'!B80</f>
        <v>0</v>
      </c>
      <c r="O139" s="358">
        <f>'c8a4'!D78</f>
        <v>0.2</v>
      </c>
      <c r="P139" s="222" t="str">
        <f t="shared" si="17"/>
        <v/>
      </c>
      <c r="Q139" s="359" t="str">
        <f>IF(N139*O139=0,"",N139*O139)</f>
        <v/>
      </c>
      <c r="R139" s="227">
        <f>'c8a4'!E80</f>
        <v>0</v>
      </c>
      <c r="S139" s="358">
        <f>'c8a4'!G78</f>
        <v>0.2</v>
      </c>
      <c r="T139" s="222" t="str">
        <f t="shared" si="18"/>
        <v/>
      </c>
      <c r="U139" s="359" t="str">
        <f t="shared" si="13"/>
        <v/>
      </c>
      <c r="V139" s="227">
        <f>'c8a4'!H80</f>
        <v>0</v>
      </c>
      <c r="W139" s="358">
        <f>'c8a4'!J78</f>
        <v>0.2</v>
      </c>
      <c r="X139" s="222" t="str">
        <f t="shared" si="19"/>
        <v/>
      </c>
      <c r="Y139" s="359" t="str">
        <f t="shared" si="14"/>
        <v/>
      </c>
      <c r="Z139" s="227">
        <f>'c8a4'!K80</f>
        <v>0</v>
      </c>
      <c r="AA139" s="358">
        <f>'c8a4'!M78</f>
        <v>0.2</v>
      </c>
      <c r="AB139" s="222" t="str">
        <f t="shared" si="20"/>
        <v/>
      </c>
      <c r="AC139" s="359" t="str">
        <f t="shared" si="15"/>
        <v/>
      </c>
      <c r="AD139" s="227">
        <f>'c8a4'!N80</f>
        <v>5</v>
      </c>
      <c r="AE139" s="358">
        <f>'c8a4'!P78</f>
        <v>0.2</v>
      </c>
      <c r="AF139" s="222">
        <f t="shared" si="21"/>
        <v>5</v>
      </c>
      <c r="AG139" s="359">
        <f t="shared" si="22"/>
        <v>1</v>
      </c>
      <c r="AH139" s="356">
        <f t="shared" ref="AH139:AH145" si="23">IFERROR(P138*O138+T138*S138+X138*W138+AB138*AA138+AF138*AE138,N139*O139+R139*S139+V139*W139+Z139*AA139+AD139*AE139)</f>
        <v>1</v>
      </c>
      <c r="AI139" s="360">
        <f t="shared" si="16"/>
        <v>1</v>
      </c>
      <c r="AJ139" s="234">
        <f>'c8a4'!N80</f>
        <v>5</v>
      </c>
      <c r="AK139" s="234">
        <f>'c8a4'!O80</f>
        <v>0</v>
      </c>
      <c r="AL139" s="234">
        <f>'c8a4'!P80</f>
        <v>0</v>
      </c>
      <c r="AM139" s="233">
        <f>'c8a4'!Q80</f>
        <v>1</v>
      </c>
    </row>
    <row r="140" spans="2:39" hidden="1">
      <c r="B140" s="166"/>
      <c r="C140" s="166"/>
      <c r="D140" s="199"/>
      <c r="E140" s="199"/>
      <c r="F140" s="199"/>
      <c r="G140" s="161"/>
      <c r="H140" s="161"/>
      <c r="M140" s="227" t="s">
        <v>132</v>
      </c>
      <c r="N140" s="227">
        <f>'c8a5'!B80</f>
        <v>0</v>
      </c>
      <c r="O140" s="358">
        <f>'c8a5'!D78</f>
        <v>0.2</v>
      </c>
      <c r="P140" s="222" t="str">
        <f t="shared" si="17"/>
        <v/>
      </c>
      <c r="Q140" s="359" t="str">
        <f t="shared" si="12"/>
        <v/>
      </c>
      <c r="R140" s="227">
        <f>'c8a5'!E80</f>
        <v>0</v>
      </c>
      <c r="S140" s="358">
        <f>'c8a5'!G78</f>
        <v>0.2</v>
      </c>
      <c r="T140" s="222" t="str">
        <f t="shared" si="18"/>
        <v/>
      </c>
      <c r="U140" s="359" t="str">
        <f t="shared" si="13"/>
        <v/>
      </c>
      <c r="V140" s="227">
        <f>'c8a5'!H80</f>
        <v>0</v>
      </c>
      <c r="W140" s="358">
        <f>'c8a5'!J78</f>
        <v>0.2</v>
      </c>
      <c r="X140" s="222" t="str">
        <f t="shared" si="19"/>
        <v/>
      </c>
      <c r="Y140" s="359" t="str">
        <f t="shared" si="14"/>
        <v/>
      </c>
      <c r="Z140" s="227">
        <f>'c8a5'!K80</f>
        <v>0</v>
      </c>
      <c r="AA140" s="358">
        <f>'c8a5'!M78</f>
        <v>0.2</v>
      </c>
      <c r="AB140" s="222" t="str">
        <f t="shared" si="20"/>
        <v/>
      </c>
      <c r="AC140" s="359" t="str">
        <f t="shared" si="15"/>
        <v/>
      </c>
      <c r="AD140" s="227">
        <f>'c8a5'!N80</f>
        <v>5</v>
      </c>
      <c r="AE140" s="358">
        <f>'c8a5'!P78</f>
        <v>0.2</v>
      </c>
      <c r="AF140" s="222">
        <f t="shared" si="21"/>
        <v>5</v>
      </c>
      <c r="AG140" s="359">
        <f t="shared" si="22"/>
        <v>1</v>
      </c>
      <c r="AH140" s="356">
        <f t="shared" si="23"/>
        <v>1</v>
      </c>
      <c r="AI140" s="360">
        <f t="shared" si="16"/>
        <v>1</v>
      </c>
      <c r="AJ140" s="234">
        <f>'c8a5'!N80</f>
        <v>5</v>
      </c>
      <c r="AK140" s="234">
        <f>'c8a5'!O80</f>
        <v>0</v>
      </c>
      <c r="AL140" s="234">
        <f>'c8a5'!P80</f>
        <v>0</v>
      </c>
      <c r="AM140" s="233">
        <f>'c8a5'!Q80</f>
        <v>1</v>
      </c>
    </row>
    <row r="141" spans="2:39" hidden="1">
      <c r="B141" s="166"/>
      <c r="C141" s="166"/>
      <c r="D141" s="199"/>
      <c r="E141" s="199"/>
      <c r="F141" s="199"/>
      <c r="G141" s="161"/>
      <c r="H141" s="161"/>
      <c r="M141" s="227" t="s">
        <v>133</v>
      </c>
      <c r="N141" s="227">
        <f>'c8a6'!B80</f>
        <v>0</v>
      </c>
      <c r="O141" s="358">
        <f>'c8a6'!D78</f>
        <v>0.2</v>
      </c>
      <c r="P141" s="222" t="str">
        <f t="shared" si="17"/>
        <v/>
      </c>
      <c r="Q141" s="359" t="str">
        <f t="shared" si="12"/>
        <v/>
      </c>
      <c r="R141" s="227">
        <f>'c8a6'!E80</f>
        <v>0</v>
      </c>
      <c r="S141" s="358">
        <f>'c8a6'!G78</f>
        <v>0.2</v>
      </c>
      <c r="T141" s="222" t="str">
        <f t="shared" si="18"/>
        <v/>
      </c>
      <c r="U141" s="359" t="str">
        <f t="shared" si="13"/>
        <v/>
      </c>
      <c r="V141" s="227">
        <f>'c8a6'!H80</f>
        <v>0</v>
      </c>
      <c r="W141" s="358">
        <f>'c8a6'!J78</f>
        <v>0.2</v>
      </c>
      <c r="X141" s="222" t="str">
        <f t="shared" si="19"/>
        <v/>
      </c>
      <c r="Y141" s="359" t="str">
        <f t="shared" si="14"/>
        <v/>
      </c>
      <c r="Z141" s="227">
        <f>'c8a6'!K80</f>
        <v>0</v>
      </c>
      <c r="AA141" s="358">
        <f>'c8a6'!M78</f>
        <v>0.2</v>
      </c>
      <c r="AB141" s="222" t="str">
        <f t="shared" si="20"/>
        <v/>
      </c>
      <c r="AC141" s="359" t="str">
        <f t="shared" si="15"/>
        <v/>
      </c>
      <c r="AD141" s="227">
        <f>'c8a6'!N80</f>
        <v>5</v>
      </c>
      <c r="AE141" s="358">
        <f>'c8a6'!P78</f>
        <v>0.2</v>
      </c>
      <c r="AF141" s="222">
        <f t="shared" si="21"/>
        <v>5</v>
      </c>
      <c r="AG141" s="359">
        <f t="shared" si="22"/>
        <v>1</v>
      </c>
      <c r="AH141" s="356">
        <f t="shared" si="23"/>
        <v>1</v>
      </c>
      <c r="AI141" s="360">
        <f t="shared" si="16"/>
        <v>1</v>
      </c>
      <c r="AJ141" s="234">
        <f>'c8a6'!N80</f>
        <v>5</v>
      </c>
      <c r="AK141" s="234">
        <f>'c8a6'!O80</f>
        <v>0</v>
      </c>
      <c r="AL141" s="234">
        <f>'c8a6'!P80</f>
        <v>0</v>
      </c>
      <c r="AM141" s="233">
        <f>'c8a6'!Q80</f>
        <v>1</v>
      </c>
    </row>
    <row r="142" spans="2:39" hidden="1">
      <c r="B142" s="166"/>
      <c r="C142" s="166"/>
      <c r="D142" s="199"/>
      <c r="E142" s="199"/>
      <c r="F142" s="199"/>
      <c r="G142" s="161"/>
      <c r="H142" s="161"/>
      <c r="M142" s="227" t="s">
        <v>134</v>
      </c>
      <c r="N142" s="227">
        <f>'c8a7'!B80</f>
        <v>0</v>
      </c>
      <c r="O142" s="358">
        <f>'c8a7'!D78</f>
        <v>0.2</v>
      </c>
      <c r="P142" s="222" t="str">
        <f t="shared" si="17"/>
        <v/>
      </c>
      <c r="Q142" s="359" t="str">
        <f t="shared" si="12"/>
        <v/>
      </c>
      <c r="R142" s="227">
        <f>'c8a7'!E80</f>
        <v>0</v>
      </c>
      <c r="S142" s="358">
        <f>'c8a7'!G78</f>
        <v>0.2</v>
      </c>
      <c r="T142" s="222" t="str">
        <f t="shared" si="18"/>
        <v/>
      </c>
      <c r="U142" s="359" t="str">
        <f t="shared" si="13"/>
        <v/>
      </c>
      <c r="V142" s="227">
        <f>'c8a7'!H80</f>
        <v>0</v>
      </c>
      <c r="W142" s="358">
        <f>'c8a7'!J78</f>
        <v>0.2</v>
      </c>
      <c r="X142" s="222" t="str">
        <f t="shared" si="19"/>
        <v/>
      </c>
      <c r="Y142" s="359" t="str">
        <f t="shared" si="14"/>
        <v/>
      </c>
      <c r="Z142" s="227">
        <f>'c8a7'!K80</f>
        <v>0</v>
      </c>
      <c r="AA142" s="358">
        <f>'c8a7'!M78</f>
        <v>0.2</v>
      </c>
      <c r="AB142" s="222" t="str">
        <f t="shared" si="20"/>
        <v/>
      </c>
      <c r="AC142" s="359" t="str">
        <f t="shared" si="15"/>
        <v/>
      </c>
      <c r="AD142" s="227">
        <f>'c8a7'!N80</f>
        <v>5</v>
      </c>
      <c r="AE142" s="358">
        <f>'c8a7'!P78</f>
        <v>0.2</v>
      </c>
      <c r="AF142" s="222">
        <f t="shared" si="21"/>
        <v>5</v>
      </c>
      <c r="AG142" s="359">
        <f t="shared" si="22"/>
        <v>1</v>
      </c>
      <c r="AH142" s="356">
        <f t="shared" si="23"/>
        <v>1</v>
      </c>
      <c r="AI142" s="360">
        <f t="shared" ref="AI142:AI145" si="24">O142+S142+W142+AA142+AE142</f>
        <v>1</v>
      </c>
      <c r="AJ142" s="234">
        <f>'c8a7'!N80</f>
        <v>5</v>
      </c>
      <c r="AK142" s="234">
        <f>'c8a7'!O80</f>
        <v>0</v>
      </c>
      <c r="AL142" s="234">
        <f>'c8a7'!P80</f>
        <v>0</v>
      </c>
      <c r="AM142" s="233">
        <f>'c8a7'!Q80</f>
        <v>1</v>
      </c>
    </row>
    <row r="143" spans="2:39" hidden="1">
      <c r="B143" s="166"/>
      <c r="C143" s="166"/>
      <c r="D143" s="199"/>
      <c r="E143" s="199"/>
      <c r="F143" s="199"/>
      <c r="G143" s="161"/>
      <c r="H143" s="161"/>
      <c r="M143" s="227" t="s">
        <v>135</v>
      </c>
      <c r="N143" s="227">
        <f>'c8a8'!B80</f>
        <v>0</v>
      </c>
      <c r="O143" s="358">
        <f>'c8a8'!D78</f>
        <v>0.2</v>
      </c>
      <c r="P143" s="222" t="str">
        <f t="shared" si="17"/>
        <v/>
      </c>
      <c r="Q143" s="359" t="str">
        <f t="shared" si="12"/>
        <v/>
      </c>
      <c r="R143" s="227">
        <f>'c8a8'!E80</f>
        <v>0</v>
      </c>
      <c r="S143" s="358">
        <f>'c8a8'!G78</f>
        <v>0.2</v>
      </c>
      <c r="T143" s="222" t="str">
        <f t="shared" si="18"/>
        <v/>
      </c>
      <c r="U143" s="359" t="str">
        <f t="shared" si="13"/>
        <v/>
      </c>
      <c r="V143" s="227">
        <f>'c8a8'!H80</f>
        <v>0</v>
      </c>
      <c r="W143" s="358">
        <f>'c8a8'!J78</f>
        <v>0.2</v>
      </c>
      <c r="X143" s="222" t="str">
        <f t="shared" si="19"/>
        <v/>
      </c>
      <c r="Y143" s="359" t="str">
        <f t="shared" si="14"/>
        <v/>
      </c>
      <c r="Z143" s="227">
        <f>'c8a8'!K80</f>
        <v>0</v>
      </c>
      <c r="AA143" s="358">
        <f>'c8a8'!M78</f>
        <v>0.2</v>
      </c>
      <c r="AB143" s="222" t="str">
        <f t="shared" si="20"/>
        <v/>
      </c>
      <c r="AC143" s="359" t="str">
        <f t="shared" si="15"/>
        <v/>
      </c>
      <c r="AD143" s="227">
        <f>'c8a8'!N80</f>
        <v>5</v>
      </c>
      <c r="AE143" s="358">
        <f>'c8a8'!P78</f>
        <v>0.2</v>
      </c>
      <c r="AF143" s="222">
        <f t="shared" si="21"/>
        <v>5</v>
      </c>
      <c r="AG143" s="359">
        <f t="shared" si="22"/>
        <v>1</v>
      </c>
      <c r="AH143" s="356">
        <f t="shared" si="23"/>
        <v>1</v>
      </c>
      <c r="AI143" s="360">
        <f t="shared" si="24"/>
        <v>1</v>
      </c>
      <c r="AJ143" s="234">
        <f>'c8a8'!N80</f>
        <v>5</v>
      </c>
      <c r="AK143" s="234">
        <f>'c8a8'!O80</f>
        <v>0</v>
      </c>
      <c r="AL143" s="234">
        <f>'c8a8'!P80</f>
        <v>0</v>
      </c>
      <c r="AM143" s="233">
        <f>'c8a8'!Q80</f>
        <v>1</v>
      </c>
    </row>
    <row r="144" spans="2:39" hidden="1">
      <c r="B144" s="166"/>
      <c r="C144" s="166"/>
      <c r="D144" s="199"/>
      <c r="E144" s="199"/>
      <c r="F144" s="199"/>
      <c r="G144" s="161"/>
      <c r="H144" s="161"/>
      <c r="M144" s="227" t="s">
        <v>136</v>
      </c>
      <c r="N144" s="227">
        <f>'c8a9'!B80</f>
        <v>0</v>
      </c>
      <c r="O144" s="358">
        <f>'c8a9'!D78</f>
        <v>0.2</v>
      </c>
      <c r="P144" s="222" t="str">
        <f t="shared" si="17"/>
        <v/>
      </c>
      <c r="Q144" s="359" t="str">
        <f t="shared" si="12"/>
        <v/>
      </c>
      <c r="R144" s="227">
        <f>'c8a9'!E80</f>
        <v>0</v>
      </c>
      <c r="S144" s="358">
        <f>'c8a9'!G78</f>
        <v>0.2</v>
      </c>
      <c r="T144" s="222" t="str">
        <f t="shared" si="18"/>
        <v/>
      </c>
      <c r="U144" s="359" t="str">
        <f t="shared" si="13"/>
        <v/>
      </c>
      <c r="V144" s="227">
        <f>'c8a9'!H80</f>
        <v>0</v>
      </c>
      <c r="W144" s="358">
        <f>'c8a9'!J78</f>
        <v>0.2</v>
      </c>
      <c r="X144" s="222" t="str">
        <f t="shared" si="19"/>
        <v/>
      </c>
      <c r="Y144" s="359" t="str">
        <f t="shared" si="14"/>
        <v/>
      </c>
      <c r="Z144" s="227">
        <f>'c8a9'!K80</f>
        <v>0</v>
      </c>
      <c r="AA144" s="358">
        <f>'c8a9'!M78</f>
        <v>0.2</v>
      </c>
      <c r="AB144" s="222" t="str">
        <f t="shared" si="20"/>
        <v/>
      </c>
      <c r="AC144" s="359" t="str">
        <f t="shared" si="15"/>
        <v/>
      </c>
      <c r="AD144" s="227">
        <f>'c8a9'!N80</f>
        <v>5</v>
      </c>
      <c r="AE144" s="358">
        <f>'c8a9'!P78</f>
        <v>0.2</v>
      </c>
      <c r="AF144" s="222">
        <f t="shared" si="21"/>
        <v>5</v>
      </c>
      <c r="AG144" s="359">
        <f t="shared" si="22"/>
        <v>1</v>
      </c>
      <c r="AH144" s="356">
        <f t="shared" si="23"/>
        <v>1</v>
      </c>
      <c r="AI144" s="360">
        <f t="shared" si="24"/>
        <v>1</v>
      </c>
      <c r="AJ144" s="234">
        <f>'c8a9'!N80</f>
        <v>5</v>
      </c>
      <c r="AK144" s="234">
        <f>'c8a9'!O80</f>
        <v>0</v>
      </c>
      <c r="AL144" s="234">
        <f>'c8a9'!P80</f>
        <v>0</v>
      </c>
      <c r="AM144" s="233">
        <f>'c8a9'!Q80</f>
        <v>1</v>
      </c>
    </row>
    <row r="145" spans="2:39" hidden="1">
      <c r="B145" s="166"/>
      <c r="C145" s="166"/>
      <c r="D145" s="199"/>
      <c r="E145" s="199"/>
      <c r="F145" s="199"/>
      <c r="G145" s="161"/>
      <c r="H145" s="161"/>
      <c r="M145" s="227" t="s">
        <v>137</v>
      </c>
      <c r="N145" s="227">
        <f>'c8a10'!B80</f>
        <v>0</v>
      </c>
      <c r="O145" s="358">
        <f>'c8a10'!D78</f>
        <v>0.2</v>
      </c>
      <c r="P145" s="222" t="str">
        <f t="shared" si="17"/>
        <v/>
      </c>
      <c r="Q145" s="359" t="str">
        <f t="shared" si="12"/>
        <v/>
      </c>
      <c r="R145" s="227">
        <f>'c1a10'!E80</f>
        <v>0</v>
      </c>
      <c r="S145" s="358">
        <f>'c8a10'!G78</f>
        <v>0.2</v>
      </c>
      <c r="T145" s="222" t="str">
        <f t="shared" si="18"/>
        <v/>
      </c>
      <c r="U145" s="359" t="str">
        <f>IF(R145*S145=0,"",R145*S145)</f>
        <v/>
      </c>
      <c r="V145" s="227">
        <f>'c8a10'!H80</f>
        <v>0</v>
      </c>
      <c r="W145" s="358">
        <f>'c8a10'!J78</f>
        <v>0.2</v>
      </c>
      <c r="X145" s="222" t="str">
        <f t="shared" si="19"/>
        <v/>
      </c>
      <c r="Y145" s="359" t="str">
        <f t="shared" si="14"/>
        <v/>
      </c>
      <c r="Z145" s="227">
        <f>'c8a10'!K80</f>
        <v>0</v>
      </c>
      <c r="AA145" s="358">
        <f>'c8a10'!M78</f>
        <v>0.2</v>
      </c>
      <c r="AB145" s="222" t="str">
        <f t="shared" si="20"/>
        <v/>
      </c>
      <c r="AC145" s="359" t="str">
        <f t="shared" si="15"/>
        <v/>
      </c>
      <c r="AD145" s="227">
        <f>'c8a10'!N80</f>
        <v>5</v>
      </c>
      <c r="AE145" s="358">
        <f>'c8a10'!P78</f>
        <v>0.2</v>
      </c>
      <c r="AF145" s="222">
        <f t="shared" si="21"/>
        <v>5</v>
      </c>
      <c r="AG145" s="359">
        <f t="shared" si="22"/>
        <v>1</v>
      </c>
      <c r="AH145" s="356">
        <f t="shared" si="23"/>
        <v>1</v>
      </c>
      <c r="AI145" s="360">
        <f t="shared" si="24"/>
        <v>1</v>
      </c>
      <c r="AJ145" s="234">
        <f>'c8a10'!N80</f>
        <v>5</v>
      </c>
      <c r="AK145" s="234">
        <f>'c8a10'!O80</f>
        <v>0</v>
      </c>
      <c r="AL145" s="234">
        <f>'c8a10'!P80</f>
        <v>0</v>
      </c>
      <c r="AM145" s="233">
        <f>'c8a10'!Q80</f>
        <v>1</v>
      </c>
    </row>
    <row r="146" spans="2:39" ht="13" hidden="1" thickBot="1">
      <c r="B146" s="166"/>
      <c r="C146" s="166"/>
      <c r="D146" s="199"/>
      <c r="E146" s="199"/>
      <c r="F146" s="199"/>
      <c r="G146" s="161"/>
      <c r="H146" s="161"/>
      <c r="M146" s="227" t="s">
        <v>175</v>
      </c>
      <c r="N146" s="361">
        <f>(N136*O136+N137*O137+N138*O138+N139*O139+N140*O140+N141*O141+N142*O142+N143*O143+N144*O144+N145*O145)/SUM(O136:O145)</f>
        <v>0</v>
      </c>
      <c r="O146" s="362">
        <f>AVERAGE(O136:O145)</f>
        <v>0.19999999999999998</v>
      </c>
      <c r="P146" s="363" t="e">
        <f>AVERAGE(P136:P145)</f>
        <v>#DIV/0!</v>
      </c>
      <c r="Q146" s="364" t="e">
        <f>AVERAGE(Q136:Q145)</f>
        <v>#DIV/0!</v>
      </c>
      <c r="R146" s="365">
        <f>(R136*S136+R137*S137+R138*S138+R139*S139+R140*S140+R141*S141+R142*S142+R143*S143+R144*S144+R145*S145)/SUM(S136:S145)</f>
        <v>0</v>
      </c>
      <c r="S146" s="366">
        <f>AVERAGE(S136:S145)</f>
        <v>0.19999999999999998</v>
      </c>
      <c r="T146" s="366" t="e">
        <f>AVERAGE(T136:T145)</f>
        <v>#DIV/0!</v>
      </c>
      <c r="U146" s="367" t="e">
        <f>AVERAGE(U136:U145)</f>
        <v>#DIV/0!</v>
      </c>
      <c r="V146" s="365">
        <f>(V136*W136+V137*W137+V138*W138+V139*W139+V140*W140+V141*W141+V142*W142+V143*W143+V144*W144+V145*W145)/SUM(W136:W145)</f>
        <v>0</v>
      </c>
      <c r="W146" s="366">
        <f>AVERAGE(W136:W145)</f>
        <v>0.19999999999999998</v>
      </c>
      <c r="X146" s="366" t="e">
        <f>AVERAGE(X136:X145)</f>
        <v>#DIV/0!</v>
      </c>
      <c r="Y146" s="367" t="e">
        <f>AVERAGE(Y136:Y145)</f>
        <v>#DIV/0!</v>
      </c>
      <c r="Z146" s="365">
        <f>(Z136*AA136+Z137*AA137+Z138*AA138+Z139*AA139+Z140*AA140+Z141*AA141+Z142*AA142+Z143*AA143+Z144*AA144+Z145*AA145)/SUM(AA136:AA145)</f>
        <v>0</v>
      </c>
      <c r="AA146" s="366">
        <f>AVERAGE(AA136:AA145)</f>
        <v>0.19999999999999998</v>
      </c>
      <c r="AB146" s="366" t="e">
        <f>AVERAGE(AB136:AB145)</f>
        <v>#DIV/0!</v>
      </c>
      <c r="AC146" s="367" t="e">
        <f>AVERAGE(AC136:AC145)</f>
        <v>#DIV/0!</v>
      </c>
      <c r="AD146" s="365">
        <f>(AD136*AE136+AD137*AE137+AD138*AE138+AD139*AE139+AD140*AE140+AD141*AE141+AD142*AE142+AD143*AE143+AD144*AE144+AD145*AE145)/SUM(AE136:AE145)</f>
        <v>5.0000000000000009</v>
      </c>
      <c r="AE146" s="366">
        <f>AVERAGE(AE136:AE145)</f>
        <v>0.19999999999999998</v>
      </c>
      <c r="AF146" s="366">
        <f>AVERAGE(AF136:AF145)</f>
        <v>5</v>
      </c>
      <c r="AG146" s="367">
        <f>AVERAGE(AG136:AG145)</f>
        <v>1</v>
      </c>
      <c r="AH146" s="346"/>
      <c r="AI146" s="356" t="e">
        <f>(AH136*AI136+AH137*AI137+AH138*AI138+AH139*AI139+AH140*AI140+AH141*AI141+AH142*AI142+AH143*AI143+AH144*AI144+AH145*AI145)/SUM(AI136:AI145)</f>
        <v>#VALUE!</v>
      </c>
      <c r="AJ146" s="234"/>
      <c r="AK146" s="234"/>
      <c r="AL146" s="234"/>
      <c r="AM146" s="233"/>
    </row>
    <row r="147" spans="2:39" hidden="1">
      <c r="B147" s="166"/>
      <c r="C147" s="166"/>
      <c r="D147" s="199"/>
      <c r="E147" s="199"/>
      <c r="F147" s="199"/>
      <c r="G147" s="161"/>
      <c r="H147" s="161"/>
      <c r="M147" s="227"/>
      <c r="N147" s="222"/>
      <c r="O147" s="358"/>
      <c r="Q147" s="358"/>
      <c r="R147" s="222"/>
      <c r="S147" s="358"/>
      <c r="U147" s="200"/>
      <c r="V147" s="222"/>
      <c r="W147" s="358"/>
      <c r="Y147" s="200"/>
      <c r="Z147" s="222"/>
      <c r="AA147" s="358"/>
      <c r="AC147" s="200"/>
      <c r="AD147" s="222"/>
      <c r="AE147" s="358"/>
      <c r="AG147" s="200"/>
      <c r="AH147" s="356">
        <f>N146*O146+R146*S146+V146*W146+Z146*AA146+AD146*AE146</f>
        <v>1</v>
      </c>
      <c r="AI147" s="360"/>
      <c r="AJ147" s="234"/>
      <c r="AK147" s="234"/>
      <c r="AL147" s="234"/>
      <c r="AM147" s="233">
        <f>'c1a1'!R78</f>
        <v>0</v>
      </c>
    </row>
    <row r="148" spans="2:39" ht="13" hidden="1" thickBot="1">
      <c r="B148" s="166"/>
      <c r="C148" s="166"/>
      <c r="D148" s="199"/>
      <c r="E148" s="199"/>
      <c r="F148" s="199"/>
      <c r="G148" s="161"/>
      <c r="H148" s="161"/>
      <c r="M148" s="235"/>
      <c r="N148" s="237"/>
      <c r="O148" s="236"/>
      <c r="Q148" s="236"/>
      <c r="R148" s="237"/>
      <c r="S148" s="236"/>
      <c r="U148" s="230"/>
      <c r="V148" s="237"/>
      <c r="W148" s="236"/>
      <c r="Y148" s="230"/>
      <c r="Z148" s="237"/>
      <c r="AA148" s="236"/>
      <c r="AC148" s="230"/>
      <c r="AD148" s="237"/>
      <c r="AE148" s="236"/>
      <c r="AG148" s="230"/>
      <c r="AH148" s="368"/>
      <c r="AI148" s="369" t="e">
        <f>IF(AI146=AH147,"","ERRO!")</f>
        <v>#VALUE!</v>
      </c>
      <c r="AJ148" s="239"/>
      <c r="AK148" s="239"/>
      <c r="AL148" s="239"/>
      <c r="AM148" s="238"/>
    </row>
    <row r="149" spans="2:39" ht="13" hidden="1" thickBot="1">
      <c r="B149" s="166"/>
      <c r="C149" s="166"/>
      <c r="D149" s="199"/>
      <c r="E149" s="199"/>
      <c r="F149" s="199"/>
      <c r="G149" s="161"/>
      <c r="H149" s="161"/>
      <c r="M149" s="235"/>
      <c r="N149" s="237" t="str">
        <f>"--&gt;"</f>
        <v>--&gt;</v>
      </c>
      <c r="O149" s="236"/>
      <c r="Q149" s="236"/>
      <c r="R149" s="237"/>
      <c r="S149" s="236"/>
      <c r="U149" s="230"/>
      <c r="V149" s="237"/>
      <c r="W149" s="236"/>
      <c r="Y149" s="230"/>
      <c r="Z149" s="237"/>
      <c r="AA149" s="236"/>
      <c r="AC149" s="230"/>
      <c r="AD149" s="237"/>
      <c r="AE149" s="236"/>
      <c r="AG149" s="230"/>
      <c r="AH149" s="240"/>
      <c r="AI149" s="230"/>
      <c r="AJ149" s="230"/>
      <c r="AK149" s="230"/>
      <c r="AL149" s="230"/>
      <c r="AM149" s="231"/>
    </row>
    <row r="150" spans="2:39" hidden="1">
      <c r="B150" s="166"/>
      <c r="C150" s="166"/>
      <c r="D150" s="199"/>
      <c r="E150" s="199"/>
      <c r="F150" s="199"/>
      <c r="G150" s="161"/>
      <c r="H150" s="161"/>
      <c r="M150" s="199" t="s">
        <v>115</v>
      </c>
      <c r="AH150" s="241"/>
      <c r="AM150" s="242"/>
    </row>
    <row r="151" spans="2:39" hidden="1">
      <c r="B151" s="166"/>
      <c r="C151" s="166"/>
      <c r="D151" s="199"/>
      <c r="E151" s="199"/>
      <c r="F151" s="199"/>
      <c r="G151" s="161"/>
      <c r="H151" s="161"/>
      <c r="M151" s="243" t="s">
        <v>91</v>
      </c>
      <c r="N151" s="222" t="s">
        <v>92</v>
      </c>
      <c r="O151" s="243" t="s">
        <v>93</v>
      </c>
      <c r="Q151" s="243"/>
      <c r="R151" s="243" t="s">
        <v>94</v>
      </c>
      <c r="S151" s="243" t="s">
        <v>95</v>
      </c>
      <c r="U151" s="243"/>
      <c r="V151" s="243" t="s">
        <v>96</v>
      </c>
      <c r="W151" s="243" t="s">
        <v>97</v>
      </c>
      <c r="Y151" s="243"/>
      <c r="Z151" s="243" t="s">
        <v>98</v>
      </c>
      <c r="AA151" s="243" t="s">
        <v>99</v>
      </c>
      <c r="AC151" s="243"/>
      <c r="AD151" s="243" t="s">
        <v>100</v>
      </c>
      <c r="AE151" s="243" t="s">
        <v>101</v>
      </c>
      <c r="AG151" s="243"/>
      <c r="AH151" s="243" t="s">
        <v>102</v>
      </c>
      <c r="AI151" s="290" t="s">
        <v>29</v>
      </c>
      <c r="AJ151" s="243"/>
    </row>
    <row r="152" spans="2:39" hidden="1">
      <c r="B152" s="166"/>
      <c r="C152" s="166"/>
      <c r="D152" s="199"/>
      <c r="E152" s="199" t="s">
        <v>116</v>
      </c>
      <c r="F152" s="199"/>
      <c r="G152" s="161"/>
      <c r="H152" s="161"/>
      <c r="L152" s="199" t="s">
        <v>128</v>
      </c>
      <c r="M152" s="243">
        <f>'c8a1'!C47</f>
        <v>0</v>
      </c>
      <c r="N152" s="222">
        <f>'c8a1'!D47</f>
        <v>0</v>
      </c>
      <c r="O152" s="243">
        <f>'c8a1'!E47</f>
        <v>0</v>
      </c>
      <c r="Q152" s="243"/>
      <c r="R152" s="243">
        <f>'c8a1'!F47</f>
        <v>0</v>
      </c>
      <c r="S152" s="243">
        <f>'c8a1'!G47</f>
        <v>0</v>
      </c>
      <c r="U152" s="243"/>
      <c r="V152" s="243">
        <f>'c8a1'!H47</f>
        <v>0</v>
      </c>
      <c r="W152" s="243">
        <f>'c8a1'!I47</f>
        <v>0</v>
      </c>
      <c r="Y152" s="243"/>
      <c r="Z152" s="243">
        <f>'c8a1'!J47</f>
        <v>0</v>
      </c>
      <c r="AA152" s="243">
        <f>'c8a1'!K47</f>
        <v>0</v>
      </c>
      <c r="AC152" s="243"/>
      <c r="AD152" s="243">
        <f>'c8a1'!L47</f>
        <v>0</v>
      </c>
      <c r="AE152" s="243">
        <f>'c8a1'!M47</f>
        <v>0</v>
      </c>
      <c r="AG152" s="243"/>
      <c r="AH152" s="243">
        <f>'c8a1'!N47</f>
        <v>0</v>
      </c>
      <c r="AI152" s="243">
        <f t="shared" ref="AI152:AI161" si="25">SUM(M152:AH152)</f>
        <v>0</v>
      </c>
      <c r="AJ152" s="243"/>
    </row>
    <row r="153" spans="2:39" hidden="1">
      <c r="B153" s="166"/>
      <c r="C153" s="166"/>
      <c r="D153" s="199"/>
      <c r="E153" s="199" t="s">
        <v>117</v>
      </c>
      <c r="F153" s="199"/>
      <c r="G153" s="161"/>
      <c r="H153" s="161"/>
      <c r="L153" s="199" t="s">
        <v>129</v>
      </c>
      <c r="M153" s="243">
        <f>'c8a2'!C47</f>
        <v>0</v>
      </c>
      <c r="N153" s="222">
        <f>'c8a2'!D47</f>
        <v>0</v>
      </c>
      <c r="O153" s="243">
        <f>'c8a2'!E47</f>
        <v>0</v>
      </c>
      <c r="Q153" s="243"/>
      <c r="R153" s="243">
        <f>'c8a2'!F47</f>
        <v>0</v>
      </c>
      <c r="S153" s="243">
        <f>'c8a2'!G47</f>
        <v>0</v>
      </c>
      <c r="U153" s="243"/>
      <c r="V153" s="243">
        <f>'c8a2'!H47</f>
        <v>0</v>
      </c>
      <c r="W153" s="243">
        <f>'c8a2'!I47</f>
        <v>0</v>
      </c>
      <c r="Y153" s="243"/>
      <c r="Z153" s="243">
        <f>'c8a2'!J47</f>
        <v>0</v>
      </c>
      <c r="AA153" s="243">
        <f>'c8a2'!K47</f>
        <v>0</v>
      </c>
      <c r="AC153" s="243"/>
      <c r="AD153" s="243">
        <f>'c8a2'!L47</f>
        <v>0</v>
      </c>
      <c r="AE153" s="243">
        <f>'c8a2'!M47</f>
        <v>0</v>
      </c>
      <c r="AG153" s="243"/>
      <c r="AH153" s="243">
        <f>'c8a2'!N47</f>
        <v>0</v>
      </c>
      <c r="AI153" s="243">
        <f t="shared" si="25"/>
        <v>0</v>
      </c>
      <c r="AJ153" s="243"/>
    </row>
    <row r="154" spans="2:39" hidden="1">
      <c r="B154" s="166"/>
      <c r="C154" s="166"/>
      <c r="D154" s="199"/>
      <c r="E154" s="199" t="s">
        <v>118</v>
      </c>
      <c r="F154" s="199"/>
      <c r="G154" s="161"/>
      <c r="H154" s="161"/>
      <c r="L154" s="199" t="s">
        <v>130</v>
      </c>
      <c r="M154" s="243">
        <f>'c8a3'!C47</f>
        <v>0</v>
      </c>
      <c r="N154" s="222">
        <f>'c8a3'!D47</f>
        <v>0</v>
      </c>
      <c r="O154" s="243">
        <f>'c8a3'!E47</f>
        <v>0</v>
      </c>
      <c r="Q154" s="243"/>
      <c r="R154" s="243">
        <f>'c8a3'!F47</f>
        <v>0</v>
      </c>
      <c r="S154" s="243">
        <f>'c8a3'!G47</f>
        <v>0</v>
      </c>
      <c r="U154" s="243"/>
      <c r="V154" s="243">
        <f>'c8a3'!H47</f>
        <v>0</v>
      </c>
      <c r="W154" s="243">
        <f>'c8a3'!I47</f>
        <v>0</v>
      </c>
      <c r="Y154" s="243"/>
      <c r="Z154" s="243">
        <f>'c8a3'!J47</f>
        <v>0</v>
      </c>
      <c r="AA154" s="243">
        <f>'c8a3'!K47</f>
        <v>0</v>
      </c>
      <c r="AC154" s="243"/>
      <c r="AD154" s="243">
        <f>'c8a3'!L47</f>
        <v>0</v>
      </c>
      <c r="AE154" s="243">
        <f>'c8a3'!M47</f>
        <v>0</v>
      </c>
      <c r="AG154" s="243"/>
      <c r="AH154" s="243">
        <f>'c8a3'!N47</f>
        <v>0</v>
      </c>
      <c r="AI154" s="243">
        <f t="shared" si="25"/>
        <v>0</v>
      </c>
      <c r="AJ154" s="243"/>
    </row>
    <row r="155" spans="2:39" hidden="1">
      <c r="B155" s="166"/>
      <c r="C155" s="166"/>
      <c r="D155" s="199"/>
      <c r="E155" s="199" t="s">
        <v>119</v>
      </c>
      <c r="F155" s="199"/>
      <c r="G155" s="161"/>
      <c r="H155" s="161"/>
      <c r="L155" s="199" t="s">
        <v>131</v>
      </c>
      <c r="M155" s="243">
        <f>'c8a4'!C47</f>
        <v>0</v>
      </c>
      <c r="N155" s="222">
        <f>'c8a4'!D47</f>
        <v>0</v>
      </c>
      <c r="O155" s="243">
        <f>'c8a4'!E47</f>
        <v>0</v>
      </c>
      <c r="Q155" s="243"/>
      <c r="R155" s="243">
        <f>'c8a4'!F47</f>
        <v>0</v>
      </c>
      <c r="S155" s="243">
        <f>'c8a4'!G47</f>
        <v>0</v>
      </c>
      <c r="U155" s="243"/>
      <c r="V155" s="243">
        <f>'c8a4'!H47</f>
        <v>0</v>
      </c>
      <c r="W155" s="243">
        <f>'c8a4'!I47</f>
        <v>0</v>
      </c>
      <c r="Y155" s="243"/>
      <c r="Z155" s="243">
        <f>'c8a4'!J47</f>
        <v>0</v>
      </c>
      <c r="AA155" s="243">
        <f>'c8a4'!K47</f>
        <v>0</v>
      </c>
      <c r="AC155" s="243"/>
      <c r="AD155" s="243">
        <f>'c8a4'!L47</f>
        <v>0</v>
      </c>
      <c r="AE155" s="243">
        <f>'c8a4'!M47</f>
        <v>0</v>
      </c>
      <c r="AG155" s="243"/>
      <c r="AH155" s="243">
        <f>'c8a4'!N47</f>
        <v>0</v>
      </c>
      <c r="AI155" s="243">
        <f t="shared" si="25"/>
        <v>0</v>
      </c>
      <c r="AJ155" s="243"/>
    </row>
    <row r="156" spans="2:39" hidden="1">
      <c r="B156" s="166"/>
      <c r="C156" s="166"/>
      <c r="D156" s="199"/>
      <c r="E156" s="199" t="s">
        <v>120</v>
      </c>
      <c r="F156" s="199"/>
      <c r="G156" s="161"/>
      <c r="H156" s="161"/>
      <c r="L156" s="199" t="s">
        <v>132</v>
      </c>
      <c r="M156" s="243">
        <f>'c8a5'!C47</f>
        <v>0</v>
      </c>
      <c r="N156" s="222">
        <f>'c8a5'!D47</f>
        <v>0</v>
      </c>
      <c r="O156" s="243">
        <f>'c8a5'!E47</f>
        <v>0</v>
      </c>
      <c r="Q156" s="243"/>
      <c r="R156" s="243">
        <f>'c8a5'!F47</f>
        <v>0</v>
      </c>
      <c r="S156" s="243">
        <f>'c8a5'!G47</f>
        <v>0</v>
      </c>
      <c r="U156" s="243"/>
      <c r="V156" s="243">
        <f>'c8a5'!H47</f>
        <v>0</v>
      </c>
      <c r="W156" s="243">
        <f>'c8a5'!I47</f>
        <v>0</v>
      </c>
      <c r="Y156" s="243"/>
      <c r="Z156" s="243">
        <f>'c8a5'!J47</f>
        <v>0</v>
      </c>
      <c r="AA156" s="243">
        <f>'c8a5'!K47</f>
        <v>0</v>
      </c>
      <c r="AC156" s="243"/>
      <c r="AD156" s="243">
        <f>'c8a5'!L47</f>
        <v>0</v>
      </c>
      <c r="AE156" s="243">
        <f>'c8a5'!M47</f>
        <v>0</v>
      </c>
      <c r="AG156" s="243"/>
      <c r="AH156" s="243">
        <f>'c8a5'!N47</f>
        <v>0</v>
      </c>
      <c r="AI156" s="243">
        <f t="shared" si="25"/>
        <v>0</v>
      </c>
      <c r="AJ156" s="243"/>
    </row>
    <row r="157" spans="2:39" hidden="1">
      <c r="B157" s="166"/>
      <c r="C157" s="166"/>
      <c r="D157" s="199"/>
      <c r="E157" s="199" t="s">
        <v>121</v>
      </c>
      <c r="F157" s="199"/>
      <c r="G157" s="161"/>
      <c r="H157" s="161"/>
      <c r="L157" s="199" t="s">
        <v>133</v>
      </c>
      <c r="M157" s="243">
        <f>'c8a6'!C47</f>
        <v>0</v>
      </c>
      <c r="N157" s="222">
        <f>'c8a6'!D47</f>
        <v>0</v>
      </c>
      <c r="O157" s="243">
        <f>'c8a6'!E47</f>
        <v>0</v>
      </c>
      <c r="Q157" s="243"/>
      <c r="R157" s="243">
        <f>'c8a6'!F47</f>
        <v>0</v>
      </c>
      <c r="S157" s="243">
        <f>'c8a6'!G47</f>
        <v>0</v>
      </c>
      <c r="U157" s="243"/>
      <c r="V157" s="243">
        <f>'c8a6'!H47</f>
        <v>0</v>
      </c>
      <c r="W157" s="243">
        <f>'c8a6'!I47</f>
        <v>0</v>
      </c>
      <c r="Y157" s="243"/>
      <c r="Z157" s="243">
        <f>'c8a6'!J47</f>
        <v>0</v>
      </c>
      <c r="AA157" s="243">
        <f>'c8a6'!K47</f>
        <v>0</v>
      </c>
      <c r="AC157" s="243"/>
      <c r="AD157" s="243">
        <f>'c8a6'!L47</f>
        <v>0</v>
      </c>
      <c r="AE157" s="243">
        <f>'c8a6'!M47</f>
        <v>0</v>
      </c>
      <c r="AG157" s="243"/>
      <c r="AH157" s="243">
        <f>'c8a6'!N47</f>
        <v>0</v>
      </c>
      <c r="AI157" s="243">
        <f t="shared" si="25"/>
        <v>0</v>
      </c>
      <c r="AJ157" s="243"/>
    </row>
    <row r="158" spans="2:39" hidden="1">
      <c r="B158" s="166"/>
      <c r="C158" s="166"/>
      <c r="D158" s="166"/>
      <c r="E158" s="199" t="s">
        <v>122</v>
      </c>
      <c r="F158" s="199"/>
      <c r="G158" s="161"/>
      <c r="H158" s="161"/>
      <c r="L158" s="199" t="s">
        <v>134</v>
      </c>
      <c r="M158" s="243">
        <f>'c8a7'!C47</f>
        <v>0</v>
      </c>
      <c r="N158" s="222">
        <f>'c8a7'!D47</f>
        <v>0</v>
      </c>
      <c r="O158" s="243">
        <f>'c8a7'!E47</f>
        <v>0</v>
      </c>
      <c r="Q158" s="243"/>
      <c r="R158" s="243">
        <f>'c8a7'!F47</f>
        <v>0</v>
      </c>
      <c r="S158" s="243">
        <f>'c8a7'!G47</f>
        <v>0</v>
      </c>
      <c r="U158" s="243"/>
      <c r="V158" s="243">
        <f>'c8a7'!H47</f>
        <v>0</v>
      </c>
      <c r="W158" s="243">
        <f>'c8a7'!I47</f>
        <v>0</v>
      </c>
      <c r="Y158" s="243"/>
      <c r="Z158" s="243">
        <f>'c8a7'!J47</f>
        <v>0</v>
      </c>
      <c r="AA158" s="243">
        <f>'c8a7'!K47</f>
        <v>0</v>
      </c>
      <c r="AC158" s="243"/>
      <c r="AD158" s="243">
        <f>'c8a7'!L47</f>
        <v>0</v>
      </c>
      <c r="AE158" s="243">
        <f>'c8a7'!M47</f>
        <v>0</v>
      </c>
      <c r="AG158" s="243"/>
      <c r="AH158" s="243">
        <f>'c8a7'!N47</f>
        <v>0</v>
      </c>
      <c r="AI158" s="243">
        <f t="shared" si="25"/>
        <v>0</v>
      </c>
      <c r="AJ158" s="243"/>
    </row>
    <row r="159" spans="2:39" hidden="1">
      <c r="B159" s="166"/>
      <c r="C159" s="166"/>
      <c r="D159" s="166"/>
      <c r="E159" s="199" t="s">
        <v>123</v>
      </c>
      <c r="F159" s="199"/>
      <c r="G159" s="161"/>
      <c r="H159" s="161"/>
      <c r="L159" s="199" t="s">
        <v>135</v>
      </c>
      <c r="M159" s="243">
        <f>'c8a8'!C47</f>
        <v>0</v>
      </c>
      <c r="N159" s="222">
        <f>'c8a8'!D47</f>
        <v>0</v>
      </c>
      <c r="O159" s="243">
        <f>'c8a8'!E47</f>
        <v>0</v>
      </c>
      <c r="Q159" s="243"/>
      <c r="R159" s="243">
        <f>'c8a8'!F47</f>
        <v>0</v>
      </c>
      <c r="S159" s="243">
        <f>'c8a8'!G47</f>
        <v>0</v>
      </c>
      <c r="U159" s="243"/>
      <c r="V159" s="243">
        <f>'c8a8'!H47</f>
        <v>0</v>
      </c>
      <c r="W159" s="243">
        <f>'c8a8'!I47</f>
        <v>0</v>
      </c>
      <c r="Y159" s="243"/>
      <c r="Z159" s="243">
        <f>'c8a8'!J47</f>
        <v>0</v>
      </c>
      <c r="AA159" s="243">
        <f>'c8a8'!K47</f>
        <v>0</v>
      </c>
      <c r="AC159" s="243"/>
      <c r="AD159" s="243">
        <f>'c8a8'!L47</f>
        <v>0</v>
      </c>
      <c r="AE159" s="243">
        <f>'c8a8'!M47</f>
        <v>0</v>
      </c>
      <c r="AG159" s="243"/>
      <c r="AH159" s="243">
        <f>'c8a8'!N47</f>
        <v>0</v>
      </c>
      <c r="AI159" s="243">
        <f t="shared" si="25"/>
        <v>0</v>
      </c>
      <c r="AJ159" s="243"/>
    </row>
    <row r="160" spans="2:39" hidden="1">
      <c r="B160" s="166"/>
      <c r="C160" s="166"/>
      <c r="D160" s="166"/>
      <c r="E160" s="199" t="s">
        <v>124</v>
      </c>
      <c r="F160" s="199"/>
      <c r="G160" s="161"/>
      <c r="H160" s="161"/>
      <c r="L160" s="199" t="s">
        <v>136</v>
      </c>
      <c r="M160" s="243">
        <f>'c8a9'!C47</f>
        <v>0</v>
      </c>
      <c r="N160" s="222">
        <f>'c8a9'!D47</f>
        <v>0</v>
      </c>
      <c r="O160" s="243">
        <f>'c8a9'!E47</f>
        <v>0</v>
      </c>
      <c r="Q160" s="243"/>
      <c r="R160" s="243">
        <f>'c8a9'!F47</f>
        <v>0</v>
      </c>
      <c r="S160" s="243">
        <f>'c8a9'!G47</f>
        <v>0</v>
      </c>
      <c r="U160" s="243"/>
      <c r="V160" s="243">
        <f>'c8a9'!H47</f>
        <v>0</v>
      </c>
      <c r="W160" s="243">
        <f>'c8a9'!I47</f>
        <v>0</v>
      </c>
      <c r="Y160" s="243"/>
      <c r="Z160" s="243">
        <f>'c8a9'!J47</f>
        <v>0</v>
      </c>
      <c r="AA160" s="243">
        <f>'c8a9'!K47</f>
        <v>0</v>
      </c>
      <c r="AC160" s="243"/>
      <c r="AD160" s="243">
        <f>'c8a9'!L47</f>
        <v>0</v>
      </c>
      <c r="AE160" s="243">
        <f>'c8a9'!M47</f>
        <v>0</v>
      </c>
      <c r="AG160" s="243"/>
      <c r="AH160" s="243">
        <f>'c8a9'!N47</f>
        <v>0</v>
      </c>
      <c r="AI160" s="243">
        <f t="shared" si="25"/>
        <v>0</v>
      </c>
      <c r="AJ160" s="243"/>
    </row>
    <row r="161" spans="2:38" hidden="1">
      <c r="B161" s="166"/>
      <c r="C161" s="166"/>
      <c r="D161" s="166"/>
      <c r="E161" s="199" t="s">
        <v>125</v>
      </c>
      <c r="F161" s="199"/>
      <c r="G161" s="161"/>
      <c r="H161" s="161"/>
      <c r="L161" s="199" t="s">
        <v>137</v>
      </c>
      <c r="M161" s="243">
        <f>'c8a10'!C47</f>
        <v>0</v>
      </c>
      <c r="N161" s="222">
        <f>'c8a10'!D47</f>
        <v>0</v>
      </c>
      <c r="O161" s="243">
        <f>'c8a10'!E47</f>
        <v>0</v>
      </c>
      <c r="Q161" s="243"/>
      <c r="R161" s="243">
        <f>'c8a10'!F47</f>
        <v>0</v>
      </c>
      <c r="S161" s="243">
        <f>'c8a10'!G47</f>
        <v>0</v>
      </c>
      <c r="U161" s="243"/>
      <c r="V161" s="243">
        <f>'c8a10'!H47</f>
        <v>0</v>
      </c>
      <c r="W161" s="243">
        <f>'c8a10'!I47</f>
        <v>0</v>
      </c>
      <c r="Y161" s="243"/>
      <c r="Z161" s="243">
        <f>'c8a10'!J47</f>
        <v>0</v>
      </c>
      <c r="AA161" s="243">
        <f>'c8a10'!K47</f>
        <v>0</v>
      </c>
      <c r="AC161" s="243"/>
      <c r="AD161" s="243">
        <f>'c8a10'!L47</f>
        <v>0</v>
      </c>
      <c r="AE161" s="243">
        <f>'c8a10'!M47</f>
        <v>0</v>
      </c>
      <c r="AG161" s="243"/>
      <c r="AH161" s="243">
        <f>'c8a10'!N47</f>
        <v>0</v>
      </c>
      <c r="AI161" s="243">
        <f t="shared" si="25"/>
        <v>0</v>
      </c>
      <c r="AJ161" s="243"/>
    </row>
    <row r="162" spans="2:38" hidden="1">
      <c r="B162" s="166"/>
      <c r="C162" s="166"/>
      <c r="D162" s="166"/>
      <c r="E162" s="199" t="s">
        <v>104</v>
      </c>
      <c r="F162" s="199"/>
      <c r="G162" s="161"/>
      <c r="H162" s="161"/>
      <c r="L162" s="199" t="s">
        <v>138</v>
      </c>
      <c r="M162" s="243">
        <f>SUM(M152:M161)</f>
        <v>0</v>
      </c>
      <c r="N162" s="222">
        <f t="shared" ref="N162:O162" si="26">SUM(N152:N161)</f>
        <v>0</v>
      </c>
      <c r="O162" s="243">
        <f t="shared" si="26"/>
        <v>0</v>
      </c>
      <c r="Q162" s="243"/>
      <c r="R162" s="243">
        <f>SUM(R152:R161)</f>
        <v>0</v>
      </c>
      <c r="S162" s="243">
        <f>SUM(S152:S161)</f>
        <v>0</v>
      </c>
      <c r="U162" s="243"/>
      <c r="V162" s="243">
        <f>SUM(V152:V161)</f>
        <v>0</v>
      </c>
      <c r="W162" s="243">
        <f>SUM(W152:W161)</f>
        <v>0</v>
      </c>
      <c r="Y162" s="243"/>
      <c r="Z162" s="243">
        <f>SUM(Z152:Z161)</f>
        <v>0</v>
      </c>
      <c r="AA162" s="243">
        <f>SUM(AA152:AA161)</f>
        <v>0</v>
      </c>
      <c r="AC162" s="243"/>
      <c r="AD162" s="243">
        <f>SUM(AD152:AD161)</f>
        <v>0</v>
      </c>
      <c r="AE162" s="243">
        <f>SUM(AE152:AE161)</f>
        <v>0</v>
      </c>
      <c r="AG162" s="243"/>
      <c r="AH162" s="243">
        <f>SUM(AH152:AH161)</f>
        <v>0</v>
      </c>
      <c r="AI162" s="243">
        <f>SUM(AI152:AI161)</f>
        <v>0</v>
      </c>
      <c r="AJ162" s="370"/>
      <c r="AL162" s="242"/>
    </row>
    <row r="163" spans="2:38" hidden="1">
      <c r="B163" s="166"/>
      <c r="C163" s="166"/>
      <c r="D163" s="166"/>
      <c r="E163" s="199"/>
      <c r="F163" s="199"/>
      <c r="G163" s="161"/>
      <c r="H163" s="161"/>
      <c r="M163" s="243"/>
      <c r="N163" s="222"/>
      <c r="O163" s="243"/>
      <c r="Q163" s="243"/>
      <c r="R163" s="243"/>
      <c r="S163" s="243"/>
      <c r="U163" s="243"/>
      <c r="V163" s="243"/>
      <c r="W163" s="243"/>
      <c r="Y163" s="243"/>
      <c r="Z163" s="243"/>
      <c r="AA163" s="243"/>
      <c r="AC163" s="243"/>
      <c r="AD163" s="243"/>
      <c r="AE163" s="243"/>
      <c r="AG163" s="243"/>
      <c r="AH163" s="243"/>
      <c r="AI163" s="243"/>
      <c r="AJ163" s="370"/>
      <c r="AL163" s="242"/>
    </row>
    <row r="164" spans="2:38" hidden="1">
      <c r="B164" s="166"/>
      <c r="C164" s="166"/>
      <c r="D164" s="166"/>
      <c r="E164" s="244"/>
      <c r="F164" s="199"/>
      <c r="G164" s="161"/>
      <c r="H164" s="161"/>
      <c r="M164" s="243"/>
      <c r="N164" s="222"/>
      <c r="O164" s="243"/>
      <c r="Q164" s="243"/>
      <c r="R164" s="243"/>
      <c r="S164" s="243"/>
      <c r="V164" s="243"/>
      <c r="W164" s="243"/>
      <c r="Z164" s="243"/>
      <c r="AA164" s="243"/>
      <c r="AD164" s="243"/>
      <c r="AE164" s="243"/>
      <c r="AH164" s="243"/>
      <c r="AI164" s="243"/>
      <c r="AJ164" s="242"/>
      <c r="AL164" s="242"/>
    </row>
    <row r="165" spans="2:38" hidden="1">
      <c r="B165" s="166"/>
      <c r="C165" s="166"/>
      <c r="D165" s="166"/>
      <c r="E165" s="166"/>
      <c r="F165" s="244"/>
      <c r="G165" s="245"/>
      <c r="H165" s="245"/>
      <c r="I165" s="244"/>
      <c r="J165" s="244"/>
      <c r="K165" s="244"/>
      <c r="L165" s="244"/>
      <c r="M165" s="371"/>
      <c r="N165" s="372"/>
      <c r="O165" s="371"/>
      <c r="Q165" s="371"/>
      <c r="R165" s="371"/>
      <c r="S165" s="371"/>
      <c r="V165" s="371"/>
      <c r="W165" s="371"/>
      <c r="Y165" s="371"/>
      <c r="Z165" s="371"/>
      <c r="AA165" s="371"/>
      <c r="AC165" s="371"/>
      <c r="AD165" s="371"/>
      <c r="AE165" s="246"/>
      <c r="AH165" s="242"/>
      <c r="AJ165" s="242"/>
    </row>
    <row r="166" spans="2:38" hidden="1">
      <c r="B166" s="166"/>
      <c r="C166" s="166"/>
      <c r="D166" s="166"/>
      <c r="E166" s="166"/>
      <c r="F166" s="166"/>
      <c r="G166" s="166"/>
      <c r="H166" s="166"/>
      <c r="N166" s="247"/>
      <c r="Q166" s="242"/>
      <c r="R166" s="242"/>
      <c r="V166" s="242"/>
      <c r="W166" s="242"/>
      <c r="Z166" s="242"/>
      <c r="AA166" s="242"/>
      <c r="AD166" s="242"/>
      <c r="AE166" s="242"/>
      <c r="AH166" s="242"/>
    </row>
    <row r="167" spans="2:38" hidden="1">
      <c r="B167" s="166"/>
      <c r="C167" s="166"/>
      <c r="D167" s="166"/>
      <c r="E167" s="166"/>
      <c r="F167" s="166"/>
      <c r="G167" s="166"/>
      <c r="H167" s="166"/>
      <c r="N167" s="247"/>
      <c r="Q167" s="242"/>
      <c r="R167" s="242"/>
      <c r="U167" s="242"/>
      <c r="V167" s="242"/>
      <c r="Y167" s="242"/>
      <c r="Z167" s="242"/>
      <c r="AB167" s="242"/>
      <c r="AC167" s="242"/>
      <c r="AE167" s="242"/>
    </row>
    <row r="168" spans="2:38" hidden="1">
      <c r="B168" s="166"/>
      <c r="C168" s="166"/>
      <c r="D168" s="166"/>
      <c r="E168" s="166"/>
      <c r="F168" s="166"/>
      <c r="G168" s="166"/>
      <c r="H168" s="166"/>
      <c r="N168" s="247"/>
      <c r="Q168" s="242"/>
      <c r="R168" s="242"/>
      <c r="T168" s="242"/>
      <c r="U168" s="242"/>
      <c r="W168" s="242"/>
      <c r="X168" s="242"/>
      <c r="Z168" s="242"/>
      <c r="AA168" s="242"/>
      <c r="AC168" s="242"/>
    </row>
    <row r="169" spans="2:38" hidden="1">
      <c r="B169" s="166"/>
      <c r="C169" s="166"/>
      <c r="D169" s="166"/>
      <c r="E169" s="166"/>
      <c r="F169" s="166"/>
      <c r="G169" s="166"/>
      <c r="H169" s="166"/>
      <c r="N169" s="247"/>
      <c r="Q169" s="242"/>
      <c r="R169" s="242"/>
      <c r="T169" s="242"/>
      <c r="U169" s="242"/>
      <c r="W169" s="242"/>
      <c r="X169" s="242"/>
      <c r="Z169" s="242"/>
      <c r="AA169" s="242"/>
      <c r="AC169" s="242"/>
    </row>
    <row r="170" spans="2:38" hidden="1">
      <c r="B170" s="166"/>
      <c r="C170" s="166"/>
      <c r="D170" s="166"/>
      <c r="E170" s="166"/>
      <c r="F170" s="166"/>
      <c r="G170" s="166"/>
      <c r="H170" s="166"/>
      <c r="N170" s="247"/>
      <c r="Q170" s="242"/>
      <c r="R170" s="242"/>
      <c r="T170" s="242"/>
      <c r="U170" s="242"/>
      <c r="W170" s="242"/>
      <c r="X170" s="242"/>
      <c r="Z170" s="242"/>
      <c r="AA170" s="242"/>
      <c r="AC170" s="242"/>
    </row>
    <row r="171" spans="2:38" hidden="1">
      <c r="B171" s="166"/>
      <c r="C171" s="166"/>
      <c r="D171" s="166"/>
      <c r="E171" s="166"/>
      <c r="F171" s="166"/>
      <c r="G171" s="166"/>
      <c r="H171" s="166"/>
      <c r="N171" s="247"/>
      <c r="Q171" s="242"/>
      <c r="R171" s="242"/>
      <c r="T171" s="242"/>
      <c r="U171" s="242"/>
      <c r="W171" s="242"/>
      <c r="X171" s="242"/>
      <c r="Z171" s="242"/>
      <c r="AA171" s="242"/>
      <c r="AC171" s="242"/>
    </row>
    <row r="172" spans="2:38" hidden="1">
      <c r="B172" s="166"/>
      <c r="C172" s="166"/>
      <c r="D172" s="166"/>
      <c r="E172" s="166"/>
      <c r="F172" s="166"/>
      <c r="G172" s="166"/>
      <c r="H172" s="166"/>
    </row>
    <row r="173" spans="2:38" hidden="1">
      <c r="B173" s="166"/>
      <c r="F173" s="166"/>
      <c r="G173" s="166"/>
      <c r="H173" s="166"/>
    </row>
  </sheetData>
  <sheetProtection password="EAEB" sheet="1" objects="1" scenarios="1"/>
  <mergeCells count="2">
    <mergeCell ref="B33:D34"/>
    <mergeCell ref="B31:D32"/>
  </mergeCells>
  <conditionalFormatting sqref="D24:D28">
    <cfRule type="iconSet" priority="48">
      <iconSet>
        <cfvo type="percent" val="0"/>
        <cfvo type="num" val="2"/>
        <cfvo type="num" val="4"/>
      </iconSet>
    </cfRule>
  </conditionalFormatting>
  <conditionalFormatting sqref="B33 F36:F37 I36:L37">
    <cfRule type="iconSet" priority="47">
      <iconSet>
        <cfvo type="percent" val="0"/>
        <cfvo type="num" val="2"/>
        <cfvo type="num" val="4"/>
      </iconSet>
    </cfRule>
  </conditionalFormatting>
  <conditionalFormatting sqref="D39:F40">
    <cfRule type="iconSet" priority="46">
      <iconSet>
        <cfvo type="percent" val="0"/>
        <cfvo type="num" val="2"/>
        <cfvo type="num" val="4"/>
      </iconSet>
    </cfRule>
  </conditionalFormatting>
  <conditionalFormatting sqref="P40:P49">
    <cfRule type="iconSet" priority="44">
      <iconSet>
        <cfvo type="percent" val="0"/>
        <cfvo type="num" val="2"/>
        <cfvo type="num" val="4"/>
      </iconSet>
    </cfRule>
  </conditionalFormatting>
  <conditionalFormatting sqref="B33">
    <cfRule type="iconSet" priority="33">
      <iconSet>
        <cfvo type="percent" val="0"/>
        <cfvo type="num" val="2"/>
        <cfvo type="num" val="4"/>
      </iconSet>
    </cfRule>
  </conditionalFormatting>
  <conditionalFormatting sqref="F42:F43 D41:E42">
    <cfRule type="iconSet" priority="32">
      <iconSet>
        <cfvo type="percent" val="0"/>
        <cfvo type="num" val="2"/>
        <cfvo type="num" val="4"/>
      </iconSet>
    </cfRule>
  </conditionalFormatting>
  <conditionalFormatting sqref="B33 E33:E34 F40 I40:L40">
    <cfRule type="iconSet" priority="31">
      <iconSet>
        <cfvo type="percent" val="0"/>
        <cfvo type="num" val="2"/>
        <cfvo type="num" val="4"/>
      </iconSet>
    </cfRule>
  </conditionalFormatting>
  <conditionalFormatting sqref="B33:E34 F40 I40:L40">
    <cfRule type="iconSet" priority="29">
      <iconSet>
        <cfvo type="percent" val="0"/>
        <cfvo type="num" val="2"/>
        <cfvo type="num" val="4"/>
      </iconSet>
    </cfRule>
  </conditionalFormatting>
  <conditionalFormatting sqref="B33:E34">
    <cfRule type="iconSet" priority="24">
      <iconSet>
        <cfvo type="percent" val="0"/>
        <cfvo type="num" val="2"/>
        <cfvo type="num" val="4"/>
      </iconSet>
    </cfRule>
  </conditionalFormatting>
  <conditionalFormatting sqref="E33:E34 B33">
    <cfRule type="iconSet" priority="16">
      <iconSet>
        <cfvo type="percent" val="0"/>
        <cfvo type="num" val="2"/>
        <cfvo type="num" val="4"/>
      </iconSet>
    </cfRule>
  </conditionalFormatting>
  <conditionalFormatting sqref="K24:K33">
    <cfRule type="iconSet" priority="5">
      <iconSet>
        <cfvo type="percent" val="0"/>
        <cfvo type="num" val="2"/>
        <cfvo type="num" val="4"/>
      </iconSet>
    </cfRule>
  </conditionalFormatting>
  <conditionalFormatting sqref="J24:J33">
    <cfRule type="iconSet" priority="4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0" enableFormatConditionsCalculation="0"/>
  <dimension ref="A1:XFD1048576"/>
  <sheetViews>
    <sheetView showGridLines="0" showRowColHeaders="0" zoomScale="70" zoomScaleNormal="70" zoomScalePageLayoutView="70" workbookViewId="0">
      <selection activeCell="D28" sqref="D28"/>
    </sheetView>
  </sheetViews>
  <sheetFormatPr baseColWidth="10" defaultColWidth="0" defaultRowHeight="0" customHeight="1" zeroHeight="1" x14ac:dyDescent="0.75"/>
  <cols>
    <col min="1" max="1" width="2.83203125" style="199" customWidth="1"/>
    <col min="2" max="2" width="35.5" style="121" bestFit="1" customWidth="1"/>
    <col min="3" max="4" width="18.6640625" style="121" customWidth="1"/>
    <col min="5" max="5" width="25.5" style="121" bestFit="1" customWidth="1"/>
    <col min="6" max="6" width="6.1640625" style="121" customWidth="1"/>
    <col min="7" max="7" width="43.5" style="121" customWidth="1"/>
    <col min="8" max="8" width="25.5" style="121" customWidth="1"/>
    <col min="9" max="9" width="5.83203125" style="199" customWidth="1"/>
    <col min="10" max="10" width="38.5" style="199" customWidth="1"/>
    <col min="11" max="11" width="25.5" style="199" customWidth="1"/>
    <col min="12" max="12" width="6.33203125" style="199" customWidth="1"/>
    <col min="13" max="13" width="6.1640625" style="199" customWidth="1"/>
    <col min="14" max="14" width="5.83203125" style="200" hidden="1" customWidth="1"/>
    <col min="15" max="18" width="12.5" style="199" hidden="1" customWidth="1"/>
    <col min="19" max="19" width="19.5" style="199" hidden="1" customWidth="1"/>
    <col min="20" max="20" width="12.5" style="199" hidden="1" customWidth="1"/>
    <col min="21" max="21" width="22.5" style="199" hidden="1" customWidth="1"/>
    <col min="22" max="27" width="12.5" style="199" hidden="1" customWidth="1"/>
    <col min="28" max="28" width="4.83203125" style="199" hidden="1" customWidth="1"/>
    <col min="29" max="31" width="12.5" style="199" hidden="1" customWidth="1"/>
    <col min="32" max="16384" width="0" style="199" hidden="1"/>
  </cols>
  <sheetData>
    <row r="1" spans="1:16" s="178" customFormat="1" ht="12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20"/>
    </row>
    <row r="2" spans="1:16" s="178" customFormat="1" ht="12">
      <c r="A2" s="119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0"/>
    </row>
    <row r="3" spans="1:16" s="178" customFormat="1" ht="12">
      <c r="A3" s="119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0"/>
    </row>
    <row r="4" spans="1:16" s="178" customFormat="1" ht="12">
      <c r="A4" s="119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0"/>
    </row>
    <row r="5" spans="1:16" s="178" customFormat="1" ht="12">
      <c r="A5" s="119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0"/>
    </row>
    <row r="6" spans="1:16" s="178" customFormat="1" ht="12">
      <c r="A6" s="119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0"/>
      <c r="O6" s="196"/>
      <c r="P6" s="196"/>
    </row>
    <row r="7" spans="1:16" s="178" customFormat="1" ht="12">
      <c r="A7" s="119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2"/>
      <c r="O7" s="196"/>
      <c r="P7" s="196"/>
    </row>
    <row r="8" spans="1:16" s="178" customFormat="1" ht="12">
      <c r="A8" s="119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2"/>
      <c r="O8" s="196"/>
      <c r="P8" s="196"/>
    </row>
    <row r="9" spans="1:16" s="178" customFormat="1" ht="12">
      <c r="A9" s="119"/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2"/>
      <c r="O9" s="196"/>
      <c r="P9" s="196"/>
    </row>
    <row r="10" spans="1:16" s="178" customFormat="1" ht="12">
      <c r="A10" s="119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2"/>
      <c r="O10" s="196"/>
      <c r="P10" s="196"/>
    </row>
    <row r="11" spans="1:16" s="178" customFormat="1" ht="12">
      <c r="A11" s="119"/>
      <c r="B11" s="121"/>
      <c r="C11" s="121"/>
      <c r="D11" s="123"/>
      <c r="E11" s="121"/>
      <c r="F11" s="121"/>
      <c r="G11" s="121"/>
      <c r="H11" s="121"/>
      <c r="I11" s="121"/>
      <c r="J11" s="121"/>
      <c r="K11" s="121"/>
      <c r="L11" s="121"/>
      <c r="M11" s="121"/>
      <c r="N11" s="122"/>
      <c r="O11" s="196"/>
      <c r="P11" s="196"/>
    </row>
    <row r="12" spans="1:16" s="178" customFormat="1" ht="12">
      <c r="A12" s="119"/>
      <c r="B12" s="121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0"/>
    </row>
    <row r="13" spans="1:16" s="178" customFormat="1" ht="12">
      <c r="A13" s="119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0"/>
    </row>
    <row r="14" spans="1:16" s="178" customFormat="1" ht="12">
      <c r="A14" s="119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0"/>
    </row>
    <row r="15" spans="1:16" s="178" customFormat="1" ht="12">
      <c r="A15" s="119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0"/>
    </row>
    <row r="16" spans="1:16" s="178" customFormat="1" ht="24.75" customHeight="1">
      <c r="A16" s="119"/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0"/>
    </row>
    <row r="17" spans="1:19" s="178" customFormat="1" ht="12">
      <c r="A17" s="119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0"/>
    </row>
    <row r="18" spans="1:19" s="178" customFormat="1" ht="12">
      <c r="A18" s="119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0"/>
      <c r="Q18" s="197"/>
    </row>
    <row r="19" spans="1:19" s="178" customFormat="1" ht="12">
      <c r="A19" s="119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0"/>
    </row>
    <row r="20" spans="1:19" s="178" customFormat="1" ht="12">
      <c r="A20" s="119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0"/>
    </row>
    <row r="21" spans="1:19" s="178" customFormat="1" ht="12">
      <c r="A21" s="119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0"/>
    </row>
    <row r="22" spans="1:19" s="178" customFormat="1" ht="12">
      <c r="A22" s="119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0"/>
    </row>
    <row r="23" spans="1:19" s="178" customFormat="1" ht="21.75" customHeight="1">
      <c r="A23" s="119"/>
      <c r="B23" s="124" t="s">
        <v>109</v>
      </c>
      <c r="C23" s="125" t="s">
        <v>106</v>
      </c>
      <c r="D23" s="125" t="s">
        <v>110</v>
      </c>
      <c r="E23" s="381" t="s">
        <v>111</v>
      </c>
      <c r="F23" s="121"/>
      <c r="G23" s="126" t="s">
        <v>113</v>
      </c>
      <c r="H23" s="127">
        <f>SUM(AC100:AC109)</f>
        <v>0</v>
      </c>
      <c r="I23" s="121"/>
      <c r="J23" s="124" t="s">
        <v>126</v>
      </c>
      <c r="K23" s="124" t="s">
        <v>110</v>
      </c>
      <c r="L23" s="121"/>
      <c r="M23" s="128"/>
      <c r="N23" s="129"/>
    </row>
    <row r="24" spans="1:19" s="178" customFormat="1" ht="21" customHeight="1">
      <c r="A24" s="119"/>
      <c r="B24" s="130" t="s">
        <v>0</v>
      </c>
      <c r="C24" s="131">
        <f>O146</f>
        <v>0.19999999999999998</v>
      </c>
      <c r="D24" s="132" t="str">
        <f>IFERROR(P146,"")</f>
        <v/>
      </c>
      <c r="E24" s="141">
        <f t="shared" ref="E24:E28" si="0">IFERROR(C24*D24,0)</f>
        <v>0</v>
      </c>
      <c r="F24" s="121"/>
      <c r="G24" s="134" t="s">
        <v>114</v>
      </c>
      <c r="H24" s="135">
        <f>AI162</f>
        <v>0</v>
      </c>
      <c r="I24" s="121"/>
      <c r="J24" s="136" t="str">
        <f t="shared" ref="J24:J33" si="1">VLOOKUP(O24,$R$24:$S$33,2,FALSE)</f>
        <v/>
      </c>
      <c r="K24" s="137">
        <f>ROUNDDOWN(O24,2)</f>
        <v>1</v>
      </c>
      <c r="O24" s="8">
        <f>LARGE($R$24:$R$33,1)</f>
        <v>1.0000000098999999</v>
      </c>
      <c r="P24" s="375">
        <f t="shared" ref="P24:P33" si="2">Q40</f>
        <v>1</v>
      </c>
      <c r="Q24" s="8">
        <f>1.0000000099</f>
        <v>1.0000000098999999</v>
      </c>
      <c r="R24" s="8">
        <f>P24*Q24</f>
        <v>1.0000000098999999</v>
      </c>
      <c r="S24" s="374" t="str">
        <f t="shared" ref="S24:S33" si="3">P40</f>
        <v/>
      </c>
    </row>
    <row r="25" spans="1:19" s="178" customFormat="1" ht="21" customHeight="1">
      <c r="A25" s="119"/>
      <c r="B25" s="138" t="s">
        <v>1</v>
      </c>
      <c r="C25" s="139">
        <f>S146</f>
        <v>0.19999999999999998</v>
      </c>
      <c r="D25" s="140" t="str">
        <f>IFERROR(T146,"")</f>
        <v/>
      </c>
      <c r="E25" s="141">
        <f>IFERROR(C25*D25,0)</f>
        <v>0</v>
      </c>
      <c r="F25" s="121"/>
      <c r="G25" s="142" t="s">
        <v>112</v>
      </c>
      <c r="H25" s="143">
        <f>H23-H24</f>
        <v>0</v>
      </c>
      <c r="I25" s="121"/>
      <c r="J25" s="136" t="str">
        <f t="shared" si="1"/>
        <v/>
      </c>
      <c r="K25" s="137">
        <f t="shared" ref="K25:K33" si="4">ROUNDDOWN(O25,2)</f>
        <v>1</v>
      </c>
      <c r="O25" s="8">
        <f>LARGE($R$24:$R$33,2)</f>
        <v>1.0000000091000001</v>
      </c>
      <c r="P25" s="375">
        <f t="shared" si="2"/>
        <v>1</v>
      </c>
      <c r="Q25" s="8">
        <f>1.0000000091</f>
        <v>1.0000000091000001</v>
      </c>
      <c r="R25" s="8">
        <f t="shared" ref="R25:R33" si="5">P25*Q25</f>
        <v>1.0000000091000001</v>
      </c>
      <c r="S25" s="374" t="str">
        <f t="shared" si="3"/>
        <v/>
      </c>
    </row>
    <row r="26" spans="1:19" s="178" customFormat="1" ht="21" customHeight="1">
      <c r="A26" s="119"/>
      <c r="B26" s="138" t="s">
        <v>2</v>
      </c>
      <c r="C26" s="139">
        <f>W146</f>
        <v>0.19999999999999998</v>
      </c>
      <c r="D26" s="140" t="str">
        <f>IFERROR(X146,"")</f>
        <v/>
      </c>
      <c r="E26" s="141">
        <f t="shared" si="0"/>
        <v>0</v>
      </c>
      <c r="F26" s="121"/>
      <c r="G26" s="145"/>
      <c r="I26" s="121"/>
      <c r="J26" s="136" t="str">
        <f t="shared" si="1"/>
        <v/>
      </c>
      <c r="K26" s="137">
        <f t="shared" si="4"/>
        <v>1</v>
      </c>
      <c r="O26" s="8">
        <f>LARGE($R$24:$R$33,3)</f>
        <v>1.0000000088000001</v>
      </c>
      <c r="P26" s="375">
        <f t="shared" si="2"/>
        <v>1</v>
      </c>
      <c r="Q26" s="8">
        <f>1.0000000088</f>
        <v>1.0000000088000001</v>
      </c>
      <c r="R26" s="8">
        <f t="shared" si="5"/>
        <v>1.0000000088000001</v>
      </c>
      <c r="S26" s="374" t="str">
        <f t="shared" si="3"/>
        <v/>
      </c>
    </row>
    <row r="27" spans="1:19" s="178" customFormat="1" ht="21" customHeight="1">
      <c r="A27" s="119"/>
      <c r="B27" s="138" t="s">
        <v>33</v>
      </c>
      <c r="C27" s="139">
        <f>AA146</f>
        <v>0.19999999999999998</v>
      </c>
      <c r="D27" s="140" t="str">
        <f>IFERROR(AB146,"")</f>
        <v/>
      </c>
      <c r="E27" s="141">
        <f t="shared" si="0"/>
        <v>0</v>
      </c>
      <c r="F27" s="121"/>
      <c r="G27" s="145"/>
      <c r="H27" s="330" t="str">
        <f>IF(B33=AH147,"","ERRO!")</f>
        <v/>
      </c>
      <c r="I27" s="121"/>
      <c r="J27" s="136" t="str">
        <f t="shared" si="1"/>
        <v/>
      </c>
      <c r="K27" s="137">
        <f t="shared" si="4"/>
        <v>1</v>
      </c>
      <c r="O27" s="8">
        <f>LARGE($R$24:$R$33,4)</f>
        <v>1.0000000077</v>
      </c>
      <c r="P27" s="375">
        <f t="shared" si="2"/>
        <v>1</v>
      </c>
      <c r="Q27" s="8">
        <f>1.0000000077</f>
        <v>1.0000000077</v>
      </c>
      <c r="R27" s="8">
        <f t="shared" si="5"/>
        <v>1.0000000077</v>
      </c>
      <c r="S27" s="374" t="str">
        <f t="shared" si="3"/>
        <v/>
      </c>
    </row>
    <row r="28" spans="1:19" s="178" customFormat="1" ht="21" customHeight="1">
      <c r="A28" s="119"/>
      <c r="B28" s="147" t="s">
        <v>32</v>
      </c>
      <c r="C28" s="148">
        <f>AE146</f>
        <v>0.19999999999999998</v>
      </c>
      <c r="D28" s="149">
        <f>IFERROR(AF146,"")</f>
        <v>5</v>
      </c>
      <c r="E28" s="150">
        <f t="shared" si="0"/>
        <v>0.99999999999999989</v>
      </c>
      <c r="F28" s="121"/>
      <c r="I28" s="121"/>
      <c r="J28" s="136" t="str">
        <f t="shared" si="1"/>
        <v/>
      </c>
      <c r="K28" s="137">
        <f t="shared" si="4"/>
        <v>1</v>
      </c>
      <c r="O28" s="8">
        <f>LARGE($R$24:$R$33,5)</f>
        <v>1.0000000066000001</v>
      </c>
      <c r="P28" s="375">
        <f t="shared" si="2"/>
        <v>1</v>
      </c>
      <c r="Q28" s="8">
        <f>1.0000000066</f>
        <v>1.0000000066000001</v>
      </c>
      <c r="R28" s="8">
        <f t="shared" si="5"/>
        <v>1.0000000066000001</v>
      </c>
      <c r="S28" s="374" t="str">
        <f t="shared" si="3"/>
        <v/>
      </c>
    </row>
    <row r="29" spans="1:19" s="178" customFormat="1" ht="21" customHeight="1">
      <c r="A29" s="119"/>
      <c r="B29" s="152" t="s">
        <v>29</v>
      </c>
      <c r="C29" s="153">
        <f>SUM(C24:C28)</f>
        <v>0.99999999999999989</v>
      </c>
      <c r="D29" s="154"/>
      <c r="E29" s="164">
        <f>IF(SUM(E24:E28)=0,"",SUM(E24:E28))</f>
        <v>0.99999999999999989</v>
      </c>
      <c r="F29" s="121"/>
      <c r="I29" s="121"/>
      <c r="J29" s="136" t="str">
        <f t="shared" si="1"/>
        <v/>
      </c>
      <c r="K29" s="137">
        <f t="shared" si="4"/>
        <v>1</v>
      </c>
      <c r="O29" s="8">
        <f>LARGE($R$24:$R$33,6)</f>
        <v>1.0000000055</v>
      </c>
      <c r="P29" s="375">
        <f t="shared" si="2"/>
        <v>1</v>
      </c>
      <c r="Q29" s="8">
        <f>1.0000000055</f>
        <v>1.0000000055</v>
      </c>
      <c r="R29" s="8">
        <f t="shared" si="5"/>
        <v>1.0000000055</v>
      </c>
      <c r="S29" s="374" t="str">
        <f t="shared" si="3"/>
        <v/>
      </c>
    </row>
    <row r="30" spans="1:19" s="178" customFormat="1" ht="21" customHeight="1">
      <c r="A30" s="119"/>
      <c r="B30" s="121"/>
      <c r="C30" s="121"/>
      <c r="D30" s="121"/>
      <c r="E30" s="121"/>
      <c r="F30" s="121"/>
      <c r="I30" s="121"/>
      <c r="J30" s="136" t="str">
        <f t="shared" si="1"/>
        <v/>
      </c>
      <c r="K30" s="137">
        <f t="shared" si="4"/>
        <v>1</v>
      </c>
      <c r="O30" s="8">
        <f>LARGE($R$24:$R$33,7)</f>
        <v>1.0000000043999999</v>
      </c>
      <c r="P30" s="375">
        <f t="shared" si="2"/>
        <v>1</v>
      </c>
      <c r="Q30" s="8">
        <f>1.0000000044</f>
        <v>1.0000000043999999</v>
      </c>
      <c r="R30" s="8">
        <f t="shared" si="5"/>
        <v>1.0000000043999999</v>
      </c>
      <c r="S30" s="374" t="str">
        <f t="shared" si="3"/>
        <v/>
      </c>
    </row>
    <row r="31" spans="1:19" s="178" customFormat="1" ht="21" customHeight="1">
      <c r="A31" s="119"/>
      <c r="B31" s="514" t="s">
        <v>127</v>
      </c>
      <c r="C31" s="515"/>
      <c r="D31" s="516"/>
      <c r="E31" s="336"/>
      <c r="F31" s="121"/>
      <c r="I31" s="121"/>
      <c r="J31" s="136" t="str">
        <f t="shared" si="1"/>
        <v/>
      </c>
      <c r="K31" s="137">
        <f t="shared" si="4"/>
        <v>1</v>
      </c>
      <c r="O31" s="8">
        <f>LARGE($R$24:$R$33,8)</f>
        <v>1.0000000033000001</v>
      </c>
      <c r="P31" s="375">
        <f t="shared" si="2"/>
        <v>1</v>
      </c>
      <c r="Q31" s="8">
        <f>1.0000000033</f>
        <v>1.0000000033000001</v>
      </c>
      <c r="R31" s="8">
        <f t="shared" si="5"/>
        <v>1.0000000033000001</v>
      </c>
      <c r="S31" s="374" t="str">
        <f t="shared" si="3"/>
        <v/>
      </c>
    </row>
    <row r="32" spans="1:19" s="178" customFormat="1" ht="21" customHeight="1">
      <c r="A32" s="119"/>
      <c r="B32" s="517"/>
      <c r="C32" s="518"/>
      <c r="D32" s="519"/>
      <c r="E32" s="336"/>
      <c r="F32" s="121"/>
      <c r="I32" s="121"/>
      <c r="J32" s="136" t="str">
        <f t="shared" si="1"/>
        <v/>
      </c>
      <c r="K32" s="137">
        <f t="shared" si="4"/>
        <v>1</v>
      </c>
      <c r="O32" s="8">
        <f>LARGE($R$24:$R$33,9)</f>
        <v>1.0000000022</v>
      </c>
      <c r="P32" s="375">
        <f t="shared" si="2"/>
        <v>1</v>
      </c>
      <c r="Q32" s="8">
        <f>1.0000000022</f>
        <v>1.0000000022</v>
      </c>
      <c r="R32" s="8">
        <f t="shared" si="5"/>
        <v>1.0000000022</v>
      </c>
      <c r="S32" s="374" t="str">
        <f t="shared" si="3"/>
        <v/>
      </c>
    </row>
    <row r="33" spans="1:16384" s="178" customFormat="1" ht="21" customHeight="1">
      <c r="A33" s="119"/>
      <c r="B33" s="520">
        <f>E29</f>
        <v>0.99999999999999989</v>
      </c>
      <c r="C33" s="521"/>
      <c r="D33" s="522"/>
      <c r="E33" s="167"/>
      <c r="F33" s="121"/>
      <c r="I33" s="121"/>
      <c r="J33" s="384" t="str">
        <f t="shared" si="1"/>
        <v/>
      </c>
      <c r="K33" s="385">
        <f t="shared" si="4"/>
        <v>1</v>
      </c>
      <c r="O33" s="8">
        <f>LARGE($R$24:$R$33,10)</f>
        <v>1.0000000011000001</v>
      </c>
      <c r="P33" s="375">
        <f t="shared" si="2"/>
        <v>1</v>
      </c>
      <c r="Q33" s="8">
        <f>1.0000000011</f>
        <v>1.0000000011000001</v>
      </c>
      <c r="R33" s="8">
        <f t="shared" si="5"/>
        <v>1.0000000011000001</v>
      </c>
      <c r="S33" s="374" t="str">
        <f t="shared" si="3"/>
        <v/>
      </c>
    </row>
    <row r="34" spans="1:16384" s="178" customFormat="1" ht="23">
      <c r="A34" s="119"/>
      <c r="B34" s="523"/>
      <c r="C34" s="526"/>
      <c r="D34" s="527"/>
      <c r="E34" s="157"/>
      <c r="F34" s="121"/>
      <c r="I34" s="121"/>
      <c r="J34" s="121"/>
      <c r="K34" s="121"/>
      <c r="L34" s="121"/>
      <c r="M34" s="121"/>
      <c r="N34" s="120"/>
    </row>
    <row r="35" spans="1:16384" s="178" customFormat="1" ht="20.25" customHeight="1">
      <c r="A35" s="119"/>
      <c r="B35" s="121"/>
      <c r="C35" s="160"/>
      <c r="D35" s="160"/>
      <c r="E35" s="160"/>
      <c r="F35" s="121"/>
      <c r="I35" s="161"/>
      <c r="J35" s="161"/>
      <c r="K35" s="161"/>
      <c r="L35" s="161"/>
      <c r="M35" s="161"/>
      <c r="N35" s="162"/>
      <c r="O35" s="198"/>
      <c r="P35" s="198"/>
      <c r="Q35" s="198"/>
      <c r="R35" s="198"/>
      <c r="S35" s="198"/>
      <c r="T35" s="198"/>
      <c r="U35" s="198"/>
      <c r="V35" s="198"/>
      <c r="W35" s="198"/>
      <c r="X35" s="198"/>
      <c r="Y35" s="198"/>
      <c r="Z35" s="198"/>
      <c r="AA35" s="198"/>
      <c r="AB35" s="198"/>
      <c r="AC35" s="198"/>
      <c r="AD35" s="198"/>
      <c r="AE35" s="198"/>
    </row>
    <row r="36" spans="1:16384" s="200" customFormat="1" ht="12" hidden="1">
      <c r="A36" s="341"/>
      <c r="B36" s="121"/>
      <c r="C36" s="121"/>
      <c r="D36" s="121"/>
      <c r="E36" s="121"/>
      <c r="F36" s="121"/>
      <c r="I36" s="199"/>
      <c r="J36" s="199"/>
      <c r="K36" s="199"/>
      <c r="L36" s="199"/>
      <c r="M36" s="199"/>
      <c r="N36" s="342"/>
      <c r="P36" s="161"/>
      <c r="Q36" s="161"/>
      <c r="R36" s="199"/>
      <c r="S36" s="199"/>
    </row>
    <row r="37" spans="1:16384" s="200" customFormat="1" ht="12" hidden="1">
      <c r="A37" s="341"/>
      <c r="B37" s="121"/>
      <c r="C37" s="178"/>
      <c r="D37" s="178"/>
      <c r="E37" s="178"/>
      <c r="F37" s="178"/>
      <c r="M37" s="199"/>
      <c r="N37" s="343"/>
      <c r="O37" s="344"/>
      <c r="P37" s="151"/>
      <c r="Q37" s="166" t="e">
        <f>IF(AI146=AH147,"","ERRO!")</f>
        <v>#VALUE!</v>
      </c>
      <c r="R37" s="199"/>
      <c r="S37" s="199"/>
    </row>
    <row r="38" spans="1:16384" s="200" customFormat="1" ht="12" hidden="1">
      <c r="A38" s="342"/>
      <c r="B38" s="178"/>
      <c r="C38" s="342"/>
      <c r="D38" s="342"/>
      <c r="E38" s="342"/>
      <c r="F38" s="178"/>
      <c r="N38" s="343"/>
      <c r="O38" s="344"/>
      <c r="P38" s="121"/>
      <c r="Q38" s="121" t="str">
        <f>IF(E29=B33,"","ERRO!")</f>
        <v/>
      </c>
      <c r="R38" s="199"/>
      <c r="S38" s="199"/>
    </row>
    <row r="39" spans="1:16384" ht="13.5" hidden="1" customHeight="1">
      <c r="A39" s="341"/>
      <c r="B39" s="341"/>
      <c r="C39" s="200"/>
      <c r="D39" s="200"/>
      <c r="E39" s="200"/>
      <c r="F39" s="341"/>
      <c r="I39" s="341"/>
      <c r="J39" s="341"/>
      <c r="K39" s="341"/>
      <c r="L39" s="341"/>
      <c r="M39" s="341"/>
      <c r="N39" s="342"/>
      <c r="O39" s="341"/>
      <c r="P39" s="124" t="s">
        <v>126</v>
      </c>
      <c r="Q39" s="381" t="s">
        <v>110</v>
      </c>
      <c r="T39" s="119"/>
      <c r="U39" s="119"/>
      <c r="V39" s="119"/>
      <c r="W39" s="119"/>
      <c r="X39" s="119"/>
      <c r="Y39" s="119"/>
      <c r="Z39" s="119"/>
      <c r="AA39" s="119"/>
      <c r="AB39" s="119"/>
      <c r="AC39" s="119"/>
      <c r="AD39" s="119"/>
      <c r="AE39" s="119"/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  <c r="AT39" s="119"/>
      <c r="AU39" s="119"/>
      <c r="AV39" s="119"/>
      <c r="AW39" s="119"/>
      <c r="AX39" s="119"/>
      <c r="AY39" s="119"/>
      <c r="AZ39" s="119"/>
      <c r="BA39" s="119"/>
      <c r="BB39" s="119"/>
      <c r="BC39" s="119"/>
      <c r="BD39" s="119"/>
      <c r="BE39" s="119"/>
      <c r="BF39" s="119"/>
      <c r="BG39" s="119"/>
      <c r="BH39" s="119"/>
      <c r="BI39" s="119"/>
      <c r="BJ39" s="119"/>
      <c r="BK39" s="119"/>
      <c r="BL39" s="119"/>
      <c r="BM39" s="119"/>
      <c r="BN39" s="119"/>
      <c r="BO39" s="119"/>
      <c r="BP39" s="119"/>
      <c r="BQ39" s="119"/>
      <c r="BR39" s="119"/>
      <c r="BS39" s="119"/>
      <c r="BT39" s="119"/>
      <c r="BU39" s="119"/>
      <c r="BV39" s="119"/>
      <c r="BW39" s="119"/>
      <c r="BX39" s="119"/>
      <c r="BY39" s="119"/>
      <c r="BZ39" s="119"/>
      <c r="CA39" s="119"/>
      <c r="CB39" s="119"/>
      <c r="CC39" s="119"/>
      <c r="CD39" s="119"/>
      <c r="CE39" s="119"/>
      <c r="CF39" s="119"/>
      <c r="CG39" s="119"/>
      <c r="CH39" s="119"/>
      <c r="CI39" s="119"/>
      <c r="CJ39" s="119"/>
      <c r="CK39" s="119"/>
      <c r="CL39" s="119"/>
      <c r="CM39" s="119"/>
      <c r="CN39" s="119"/>
      <c r="CO39" s="119"/>
      <c r="CP39" s="119"/>
      <c r="CQ39" s="119"/>
      <c r="CR39" s="119"/>
      <c r="CS39" s="119"/>
      <c r="CT39" s="119"/>
      <c r="CU39" s="119"/>
      <c r="CV39" s="119"/>
      <c r="CW39" s="119"/>
      <c r="CX39" s="119"/>
      <c r="CY39" s="119"/>
      <c r="CZ39" s="119"/>
      <c r="DA39" s="119"/>
      <c r="DB39" s="119"/>
      <c r="DC39" s="119"/>
      <c r="DD39" s="119"/>
      <c r="DE39" s="119"/>
      <c r="DF39" s="119"/>
      <c r="DG39" s="119"/>
      <c r="DH39" s="119"/>
      <c r="DI39" s="119"/>
      <c r="DJ39" s="119"/>
      <c r="DK39" s="119"/>
      <c r="DL39" s="119"/>
      <c r="DM39" s="119"/>
      <c r="DN39" s="119"/>
      <c r="DO39" s="119"/>
      <c r="DP39" s="119"/>
      <c r="DQ39" s="119"/>
      <c r="DR39" s="119"/>
      <c r="DS39" s="119"/>
      <c r="DT39" s="119"/>
      <c r="DU39" s="119"/>
      <c r="DV39" s="119"/>
      <c r="DW39" s="119"/>
      <c r="DX39" s="119"/>
      <c r="DY39" s="119"/>
      <c r="DZ39" s="119"/>
      <c r="EA39" s="119"/>
      <c r="EB39" s="119"/>
      <c r="EC39" s="119"/>
      <c r="ED39" s="119"/>
      <c r="EE39" s="119"/>
      <c r="EF39" s="119"/>
      <c r="EG39" s="119"/>
      <c r="EH39" s="119"/>
      <c r="EI39" s="119"/>
      <c r="EJ39" s="119"/>
      <c r="EK39" s="119"/>
      <c r="EL39" s="119"/>
      <c r="EM39" s="119"/>
      <c r="EN39" s="119"/>
      <c r="EO39" s="119"/>
      <c r="EP39" s="119"/>
      <c r="EQ39" s="119"/>
      <c r="ER39" s="119"/>
      <c r="ES39" s="119"/>
      <c r="ET39" s="119"/>
      <c r="EU39" s="119"/>
      <c r="EV39" s="119"/>
      <c r="EW39" s="119"/>
      <c r="EX39" s="119"/>
      <c r="EY39" s="119"/>
      <c r="EZ39" s="119"/>
      <c r="FA39" s="119"/>
      <c r="FB39" s="119"/>
      <c r="FC39" s="119"/>
      <c r="FD39" s="119"/>
      <c r="FE39" s="119"/>
      <c r="FF39" s="119"/>
      <c r="FG39" s="119"/>
      <c r="FH39" s="119"/>
      <c r="FI39" s="119"/>
      <c r="FJ39" s="119"/>
      <c r="FK39" s="119"/>
      <c r="FL39" s="119"/>
      <c r="FM39" s="119"/>
      <c r="FN39" s="119"/>
      <c r="FO39" s="119"/>
      <c r="FP39" s="119"/>
      <c r="FQ39" s="119"/>
      <c r="FR39" s="119"/>
      <c r="FS39" s="119"/>
      <c r="FT39" s="119"/>
      <c r="FU39" s="119"/>
      <c r="FV39" s="119"/>
      <c r="FW39" s="119"/>
      <c r="FX39" s="119"/>
      <c r="FY39" s="119"/>
      <c r="FZ39" s="119"/>
      <c r="GA39" s="119"/>
      <c r="GB39" s="119"/>
      <c r="GC39" s="119"/>
      <c r="GD39" s="119"/>
      <c r="GE39" s="119"/>
      <c r="GF39" s="119"/>
      <c r="GG39" s="119"/>
      <c r="GH39" s="119"/>
      <c r="GI39" s="119"/>
      <c r="GJ39" s="119"/>
      <c r="GK39" s="119"/>
      <c r="GL39" s="119"/>
      <c r="GM39" s="119"/>
      <c r="GN39" s="119"/>
      <c r="GO39" s="119"/>
      <c r="GP39" s="119"/>
      <c r="GQ39" s="119"/>
      <c r="GR39" s="119"/>
      <c r="GS39" s="119"/>
      <c r="GT39" s="119"/>
      <c r="GU39" s="119"/>
      <c r="GV39" s="119"/>
      <c r="GW39" s="119"/>
      <c r="GX39" s="119"/>
      <c r="GY39" s="119"/>
      <c r="GZ39" s="119"/>
      <c r="HA39" s="119"/>
      <c r="HB39" s="119"/>
      <c r="HC39" s="119"/>
      <c r="HD39" s="119"/>
      <c r="HE39" s="119"/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  <c r="HW39" s="119"/>
      <c r="HX39" s="119"/>
      <c r="HY39" s="119"/>
      <c r="HZ39" s="119"/>
      <c r="IA39" s="119"/>
      <c r="IB39" s="119"/>
      <c r="IC39" s="119"/>
      <c r="ID39" s="119"/>
      <c r="IE39" s="119"/>
      <c r="IF39" s="119"/>
      <c r="IG39" s="119"/>
      <c r="IH39" s="119"/>
      <c r="II39" s="119"/>
      <c r="IJ39" s="119"/>
      <c r="IK39" s="119"/>
      <c r="IL39" s="119"/>
      <c r="IM39" s="119"/>
      <c r="IN39" s="119"/>
      <c r="IO39" s="119"/>
      <c r="IP39" s="119"/>
      <c r="IQ39" s="119"/>
      <c r="IR39" s="119"/>
      <c r="IS39" s="119"/>
      <c r="IT39" s="119"/>
      <c r="IU39" s="119"/>
      <c r="IV39" s="119"/>
      <c r="IW39" s="119"/>
      <c r="IX39" s="119"/>
      <c r="IY39" s="119"/>
      <c r="IZ39" s="119"/>
      <c r="JA39" s="119"/>
      <c r="JB39" s="119"/>
      <c r="JC39" s="119"/>
      <c r="JD39" s="119"/>
      <c r="JE39" s="119"/>
      <c r="JF39" s="119"/>
      <c r="JG39" s="119"/>
      <c r="JH39" s="119"/>
      <c r="JI39" s="119"/>
      <c r="JJ39" s="119"/>
      <c r="JK39" s="119"/>
      <c r="JL39" s="119"/>
      <c r="JM39" s="119"/>
      <c r="JN39" s="119"/>
      <c r="JO39" s="119"/>
      <c r="JP39" s="119"/>
      <c r="JQ39" s="119"/>
      <c r="JR39" s="119"/>
      <c r="JS39" s="119"/>
      <c r="JT39" s="119"/>
      <c r="JU39" s="119"/>
      <c r="JV39" s="119"/>
      <c r="JW39" s="119"/>
      <c r="JX39" s="119"/>
      <c r="JY39" s="119"/>
      <c r="JZ39" s="119"/>
      <c r="KA39" s="119"/>
      <c r="KB39" s="119"/>
      <c r="KC39" s="119"/>
      <c r="KD39" s="119"/>
      <c r="KE39" s="119"/>
      <c r="KF39" s="119"/>
      <c r="KG39" s="119"/>
      <c r="KH39" s="119"/>
      <c r="KI39" s="119"/>
      <c r="KJ39" s="119"/>
      <c r="KK39" s="119"/>
      <c r="KL39" s="119"/>
      <c r="KM39" s="119"/>
      <c r="KN39" s="119"/>
      <c r="KO39" s="119"/>
      <c r="KP39" s="119"/>
      <c r="KQ39" s="119"/>
      <c r="KR39" s="119"/>
      <c r="KS39" s="119"/>
      <c r="KT39" s="119"/>
      <c r="KU39" s="119"/>
      <c r="KV39" s="119"/>
      <c r="KW39" s="119"/>
      <c r="KX39" s="119"/>
      <c r="KY39" s="119"/>
      <c r="KZ39" s="119"/>
      <c r="LA39" s="119"/>
      <c r="LB39" s="119"/>
      <c r="LC39" s="119"/>
      <c r="LD39" s="119"/>
      <c r="LE39" s="119"/>
      <c r="LF39" s="119"/>
      <c r="LG39" s="119"/>
      <c r="LH39" s="119"/>
      <c r="LI39" s="119"/>
      <c r="LJ39" s="119"/>
      <c r="LK39" s="119"/>
      <c r="LL39" s="119"/>
      <c r="LM39" s="119"/>
      <c r="LN39" s="119"/>
      <c r="LO39" s="119"/>
      <c r="LP39" s="119"/>
      <c r="LQ39" s="119"/>
      <c r="LR39" s="119"/>
      <c r="LS39" s="119"/>
      <c r="LT39" s="119"/>
      <c r="LU39" s="119"/>
      <c r="LV39" s="119"/>
      <c r="LW39" s="119"/>
      <c r="LX39" s="119"/>
      <c r="LY39" s="119"/>
      <c r="LZ39" s="119"/>
      <c r="MA39" s="119"/>
      <c r="MB39" s="119"/>
      <c r="MC39" s="119"/>
      <c r="MD39" s="119"/>
      <c r="ME39" s="119"/>
      <c r="MF39" s="119"/>
      <c r="MG39" s="119"/>
      <c r="MH39" s="119"/>
      <c r="MI39" s="119"/>
      <c r="MJ39" s="119"/>
      <c r="MK39" s="119"/>
      <c r="ML39" s="119"/>
      <c r="MM39" s="119"/>
      <c r="MN39" s="119"/>
      <c r="MO39" s="119"/>
      <c r="MP39" s="119"/>
      <c r="MQ39" s="119"/>
      <c r="MR39" s="119"/>
      <c r="MS39" s="119"/>
      <c r="MT39" s="119"/>
      <c r="MU39" s="119"/>
      <c r="MV39" s="119"/>
      <c r="MW39" s="119"/>
      <c r="MX39" s="119"/>
      <c r="MY39" s="119"/>
      <c r="MZ39" s="119"/>
      <c r="NA39" s="119"/>
      <c r="NB39" s="119"/>
      <c r="NC39" s="119"/>
      <c r="ND39" s="119"/>
      <c r="NE39" s="119"/>
      <c r="NF39" s="119"/>
      <c r="NG39" s="119"/>
      <c r="NH39" s="119"/>
      <c r="NI39" s="119"/>
      <c r="NJ39" s="119"/>
      <c r="NK39" s="119"/>
      <c r="NL39" s="119"/>
      <c r="NM39" s="119"/>
      <c r="NN39" s="119"/>
      <c r="NO39" s="119"/>
      <c r="NP39" s="119"/>
      <c r="NQ39" s="119"/>
      <c r="NR39" s="119"/>
      <c r="NS39" s="119"/>
      <c r="NT39" s="119"/>
      <c r="NU39" s="119"/>
      <c r="NV39" s="119"/>
      <c r="NW39" s="119"/>
      <c r="NX39" s="119"/>
      <c r="NY39" s="119"/>
      <c r="NZ39" s="119"/>
      <c r="OA39" s="119"/>
      <c r="OB39" s="119"/>
      <c r="OC39" s="119"/>
      <c r="OD39" s="119"/>
      <c r="OE39" s="119"/>
      <c r="OF39" s="119"/>
      <c r="OG39" s="119"/>
      <c r="OH39" s="119"/>
      <c r="OI39" s="119"/>
      <c r="OJ39" s="119"/>
      <c r="OK39" s="119"/>
      <c r="OL39" s="119"/>
      <c r="OM39" s="119"/>
      <c r="ON39" s="119"/>
      <c r="OO39" s="119"/>
      <c r="OP39" s="119"/>
      <c r="OQ39" s="119"/>
      <c r="OR39" s="119"/>
      <c r="OS39" s="119"/>
      <c r="OT39" s="119"/>
      <c r="OU39" s="119"/>
      <c r="OV39" s="119"/>
      <c r="OW39" s="119"/>
      <c r="OX39" s="119"/>
      <c r="OY39" s="119"/>
      <c r="OZ39" s="119"/>
      <c r="PA39" s="119"/>
      <c r="PB39" s="119"/>
      <c r="PC39" s="119"/>
      <c r="PD39" s="119"/>
      <c r="PE39" s="119"/>
      <c r="PF39" s="119"/>
      <c r="PG39" s="119"/>
      <c r="PH39" s="119"/>
      <c r="PI39" s="119"/>
      <c r="PJ39" s="119"/>
      <c r="PK39" s="119"/>
      <c r="PL39" s="119"/>
      <c r="PM39" s="119"/>
      <c r="PN39" s="119"/>
      <c r="PO39" s="119"/>
      <c r="PP39" s="119"/>
      <c r="PQ39" s="119"/>
      <c r="PR39" s="119"/>
      <c r="PS39" s="119"/>
      <c r="PT39" s="119"/>
      <c r="PU39" s="119"/>
      <c r="PV39" s="119"/>
      <c r="PW39" s="119"/>
      <c r="PX39" s="119"/>
      <c r="PY39" s="119"/>
      <c r="PZ39" s="119"/>
      <c r="QA39" s="119"/>
      <c r="QB39" s="119"/>
      <c r="QC39" s="119"/>
      <c r="QD39" s="119"/>
      <c r="QE39" s="119"/>
      <c r="QF39" s="119"/>
      <c r="QG39" s="119"/>
      <c r="QH39" s="119"/>
      <c r="QI39" s="119"/>
      <c r="QJ39" s="119"/>
      <c r="QK39" s="119"/>
      <c r="QL39" s="119"/>
      <c r="QM39" s="119"/>
      <c r="QN39" s="119"/>
      <c r="QO39" s="119"/>
      <c r="QP39" s="119"/>
      <c r="QQ39" s="119"/>
      <c r="QR39" s="119"/>
      <c r="QS39" s="119"/>
      <c r="QT39" s="119"/>
      <c r="QU39" s="119"/>
      <c r="QV39" s="119"/>
      <c r="QW39" s="119"/>
      <c r="QX39" s="119"/>
      <c r="QY39" s="119"/>
      <c r="QZ39" s="119"/>
      <c r="RA39" s="119"/>
      <c r="RB39" s="119"/>
      <c r="RC39" s="119"/>
      <c r="RD39" s="119"/>
      <c r="RE39" s="119"/>
      <c r="RF39" s="119"/>
      <c r="RG39" s="119"/>
      <c r="RH39" s="119"/>
      <c r="RI39" s="119"/>
      <c r="RJ39" s="119"/>
      <c r="RK39" s="119"/>
      <c r="RL39" s="119"/>
      <c r="RM39" s="119"/>
      <c r="RN39" s="119"/>
      <c r="RO39" s="119"/>
      <c r="RP39" s="119"/>
      <c r="RQ39" s="119"/>
      <c r="RR39" s="119"/>
      <c r="RS39" s="119"/>
      <c r="RT39" s="119"/>
      <c r="RU39" s="119"/>
      <c r="RV39" s="119"/>
      <c r="RW39" s="119"/>
      <c r="RX39" s="119"/>
      <c r="RY39" s="119"/>
      <c r="RZ39" s="119"/>
      <c r="SA39" s="119"/>
      <c r="SB39" s="119"/>
      <c r="SC39" s="119"/>
      <c r="SD39" s="119"/>
      <c r="SE39" s="119"/>
      <c r="SF39" s="119"/>
      <c r="SG39" s="119"/>
      <c r="SH39" s="119"/>
      <c r="SI39" s="119"/>
      <c r="SJ39" s="119"/>
      <c r="SK39" s="119"/>
      <c r="SL39" s="119"/>
      <c r="SM39" s="119"/>
      <c r="SN39" s="119"/>
      <c r="SO39" s="119"/>
      <c r="SP39" s="119"/>
      <c r="SQ39" s="119"/>
      <c r="SR39" s="119"/>
      <c r="SS39" s="119"/>
      <c r="ST39" s="119"/>
      <c r="SU39" s="119"/>
      <c r="SV39" s="119"/>
      <c r="SW39" s="119"/>
      <c r="SX39" s="119"/>
      <c r="SY39" s="119"/>
      <c r="SZ39" s="119"/>
      <c r="TA39" s="119"/>
      <c r="TB39" s="119"/>
      <c r="TC39" s="119"/>
      <c r="TD39" s="119"/>
      <c r="TE39" s="119"/>
      <c r="TF39" s="119"/>
      <c r="TG39" s="119"/>
      <c r="TH39" s="119"/>
      <c r="TI39" s="119"/>
      <c r="TJ39" s="119"/>
      <c r="TK39" s="119"/>
      <c r="TL39" s="119"/>
      <c r="TM39" s="119"/>
      <c r="TN39" s="119"/>
      <c r="TO39" s="119"/>
      <c r="TP39" s="119"/>
      <c r="TQ39" s="119"/>
      <c r="TR39" s="119"/>
      <c r="TS39" s="119"/>
      <c r="TT39" s="119"/>
      <c r="TU39" s="119"/>
      <c r="TV39" s="119"/>
      <c r="TW39" s="119"/>
      <c r="TX39" s="119"/>
      <c r="TY39" s="119"/>
      <c r="TZ39" s="119"/>
      <c r="UA39" s="119"/>
      <c r="UB39" s="119"/>
      <c r="UC39" s="119"/>
      <c r="UD39" s="119"/>
      <c r="UE39" s="119"/>
      <c r="UF39" s="119"/>
      <c r="UG39" s="119"/>
      <c r="UH39" s="119"/>
      <c r="UI39" s="119"/>
      <c r="UJ39" s="119"/>
      <c r="UK39" s="119"/>
      <c r="UL39" s="119"/>
      <c r="UM39" s="119"/>
      <c r="UN39" s="119"/>
      <c r="UO39" s="119"/>
      <c r="UP39" s="119"/>
      <c r="UQ39" s="119"/>
      <c r="UR39" s="119"/>
      <c r="US39" s="119"/>
      <c r="UT39" s="119"/>
      <c r="UU39" s="119"/>
      <c r="UV39" s="119"/>
      <c r="UW39" s="119"/>
      <c r="UX39" s="119"/>
      <c r="UY39" s="119"/>
      <c r="UZ39" s="119"/>
      <c r="VA39" s="119"/>
      <c r="VB39" s="119"/>
      <c r="VC39" s="119"/>
      <c r="VD39" s="119"/>
      <c r="VE39" s="119"/>
      <c r="VF39" s="119"/>
      <c r="VG39" s="119"/>
      <c r="VH39" s="119"/>
      <c r="VI39" s="119"/>
      <c r="VJ39" s="119"/>
      <c r="VK39" s="119"/>
      <c r="VL39" s="119"/>
      <c r="VM39" s="119"/>
      <c r="VN39" s="119"/>
      <c r="VO39" s="119"/>
      <c r="VP39" s="119"/>
      <c r="VQ39" s="119"/>
      <c r="VR39" s="119"/>
      <c r="VS39" s="119"/>
      <c r="VT39" s="119"/>
      <c r="VU39" s="119"/>
      <c r="VV39" s="119"/>
      <c r="VW39" s="119"/>
      <c r="VX39" s="119"/>
      <c r="VY39" s="119"/>
      <c r="VZ39" s="119"/>
      <c r="WA39" s="119"/>
      <c r="WB39" s="119"/>
      <c r="WC39" s="119"/>
      <c r="WD39" s="119"/>
      <c r="WE39" s="119"/>
      <c r="WF39" s="119"/>
      <c r="WG39" s="119"/>
      <c r="WH39" s="119"/>
      <c r="WI39" s="119"/>
      <c r="WJ39" s="119"/>
      <c r="WK39" s="119"/>
      <c r="WL39" s="119"/>
      <c r="WM39" s="119"/>
      <c r="WN39" s="119"/>
      <c r="WO39" s="119"/>
      <c r="WP39" s="119"/>
      <c r="WQ39" s="119"/>
      <c r="WR39" s="119"/>
      <c r="WS39" s="119"/>
      <c r="WT39" s="119"/>
      <c r="WU39" s="119"/>
      <c r="WV39" s="119"/>
      <c r="WW39" s="119"/>
      <c r="WX39" s="119"/>
      <c r="WY39" s="119"/>
      <c r="WZ39" s="119"/>
      <c r="XA39" s="119"/>
      <c r="XB39" s="119"/>
      <c r="XC39" s="119"/>
      <c r="XD39" s="119"/>
      <c r="XE39" s="119"/>
      <c r="XF39" s="119"/>
      <c r="XG39" s="119"/>
      <c r="XH39" s="119"/>
      <c r="XI39" s="119"/>
      <c r="XJ39" s="119"/>
      <c r="XK39" s="119"/>
      <c r="XL39" s="119"/>
      <c r="XM39" s="119"/>
      <c r="XN39" s="119"/>
      <c r="XO39" s="119"/>
      <c r="XP39" s="119"/>
      <c r="XQ39" s="119"/>
      <c r="XR39" s="119"/>
      <c r="XS39" s="119"/>
      <c r="XT39" s="119"/>
      <c r="XU39" s="119"/>
      <c r="XV39" s="119"/>
      <c r="XW39" s="119"/>
      <c r="XX39" s="119"/>
      <c r="XY39" s="119"/>
      <c r="XZ39" s="119"/>
      <c r="YA39" s="119"/>
      <c r="YB39" s="119"/>
      <c r="YC39" s="119"/>
      <c r="YD39" s="119"/>
      <c r="YE39" s="119"/>
      <c r="YF39" s="119"/>
      <c r="YG39" s="119"/>
      <c r="YH39" s="119"/>
      <c r="YI39" s="119"/>
      <c r="YJ39" s="119"/>
      <c r="YK39" s="119"/>
      <c r="YL39" s="119"/>
      <c r="YM39" s="119"/>
      <c r="YN39" s="119"/>
      <c r="YO39" s="119"/>
      <c r="YP39" s="119"/>
      <c r="YQ39" s="119"/>
      <c r="YR39" s="119"/>
      <c r="YS39" s="119"/>
      <c r="YT39" s="119"/>
      <c r="YU39" s="119"/>
      <c r="YV39" s="119"/>
      <c r="YW39" s="119"/>
      <c r="YX39" s="119"/>
      <c r="YY39" s="119"/>
      <c r="YZ39" s="119"/>
      <c r="ZA39" s="119"/>
      <c r="ZB39" s="119"/>
      <c r="ZC39" s="119"/>
      <c r="ZD39" s="119"/>
      <c r="ZE39" s="119"/>
      <c r="ZF39" s="119"/>
      <c r="ZG39" s="119"/>
      <c r="ZH39" s="119"/>
      <c r="ZI39" s="119"/>
      <c r="ZJ39" s="119"/>
      <c r="ZK39" s="119"/>
      <c r="ZL39" s="119"/>
      <c r="ZM39" s="119"/>
      <c r="ZN39" s="119"/>
      <c r="ZO39" s="119"/>
      <c r="ZP39" s="119"/>
      <c r="ZQ39" s="119"/>
      <c r="ZR39" s="119"/>
      <c r="ZS39" s="119"/>
      <c r="ZT39" s="119"/>
      <c r="ZU39" s="119"/>
      <c r="ZV39" s="119"/>
      <c r="ZW39" s="119"/>
      <c r="ZX39" s="119"/>
      <c r="ZY39" s="119"/>
      <c r="ZZ39" s="119"/>
      <c r="AAA39" s="119"/>
      <c r="AAB39" s="119"/>
      <c r="AAC39" s="119"/>
      <c r="AAD39" s="119"/>
      <c r="AAE39" s="119"/>
      <c r="AAF39" s="119"/>
      <c r="AAG39" s="119"/>
      <c r="AAH39" s="119"/>
      <c r="AAI39" s="119"/>
      <c r="AAJ39" s="119"/>
      <c r="AAK39" s="119"/>
      <c r="AAL39" s="119"/>
      <c r="AAM39" s="119"/>
      <c r="AAN39" s="119"/>
      <c r="AAO39" s="119"/>
      <c r="AAP39" s="119"/>
      <c r="AAQ39" s="119"/>
      <c r="AAR39" s="119"/>
      <c r="AAS39" s="119"/>
      <c r="AAT39" s="119"/>
      <c r="AAU39" s="119"/>
      <c r="AAV39" s="119"/>
      <c r="AAW39" s="119"/>
      <c r="AAX39" s="119"/>
      <c r="AAY39" s="119"/>
      <c r="AAZ39" s="119"/>
      <c r="ABA39" s="119"/>
      <c r="ABB39" s="119"/>
      <c r="ABC39" s="119"/>
      <c r="ABD39" s="119"/>
      <c r="ABE39" s="119"/>
      <c r="ABF39" s="119"/>
      <c r="ABG39" s="119"/>
      <c r="ABH39" s="119"/>
      <c r="ABI39" s="119"/>
      <c r="ABJ39" s="119"/>
      <c r="ABK39" s="119"/>
      <c r="ABL39" s="119"/>
      <c r="ABM39" s="119"/>
      <c r="ABN39" s="119"/>
      <c r="ABO39" s="119"/>
      <c r="ABP39" s="119"/>
      <c r="ABQ39" s="119"/>
      <c r="ABR39" s="119"/>
      <c r="ABS39" s="119"/>
      <c r="ABT39" s="119"/>
      <c r="ABU39" s="119"/>
      <c r="ABV39" s="119"/>
      <c r="ABW39" s="119"/>
      <c r="ABX39" s="119"/>
      <c r="ABY39" s="119"/>
      <c r="ABZ39" s="119"/>
      <c r="ACA39" s="119"/>
      <c r="ACB39" s="119"/>
      <c r="ACC39" s="119"/>
      <c r="ACD39" s="119"/>
      <c r="ACE39" s="119"/>
      <c r="ACF39" s="119"/>
      <c r="ACG39" s="119"/>
      <c r="ACH39" s="119"/>
      <c r="ACI39" s="119"/>
      <c r="ACJ39" s="119"/>
      <c r="ACK39" s="119"/>
      <c r="ACL39" s="119"/>
      <c r="ACM39" s="119"/>
      <c r="ACN39" s="119"/>
      <c r="ACO39" s="119"/>
      <c r="ACP39" s="119"/>
      <c r="ACQ39" s="119"/>
      <c r="ACR39" s="119"/>
      <c r="ACS39" s="119"/>
      <c r="ACT39" s="119"/>
      <c r="ACU39" s="119"/>
      <c r="ACV39" s="119"/>
      <c r="ACW39" s="119"/>
      <c r="ACX39" s="119"/>
      <c r="ACY39" s="119"/>
      <c r="ACZ39" s="119"/>
      <c r="ADA39" s="119"/>
      <c r="ADB39" s="119"/>
      <c r="ADC39" s="119"/>
      <c r="ADD39" s="119"/>
      <c r="ADE39" s="119"/>
      <c r="ADF39" s="119"/>
      <c r="ADG39" s="119"/>
      <c r="ADH39" s="119"/>
      <c r="ADI39" s="119"/>
      <c r="ADJ39" s="119"/>
      <c r="ADK39" s="119"/>
      <c r="ADL39" s="119"/>
      <c r="ADM39" s="119"/>
      <c r="ADN39" s="119"/>
      <c r="ADO39" s="119"/>
      <c r="ADP39" s="119"/>
      <c r="ADQ39" s="119"/>
      <c r="ADR39" s="119"/>
      <c r="ADS39" s="119"/>
      <c r="ADT39" s="119"/>
      <c r="ADU39" s="119"/>
      <c r="ADV39" s="119"/>
      <c r="ADW39" s="119"/>
      <c r="ADX39" s="119"/>
      <c r="ADY39" s="119"/>
      <c r="ADZ39" s="119"/>
      <c r="AEA39" s="119"/>
      <c r="AEB39" s="119"/>
      <c r="AEC39" s="119"/>
      <c r="AED39" s="119"/>
      <c r="AEE39" s="119"/>
      <c r="AEF39" s="119"/>
      <c r="AEG39" s="119"/>
      <c r="AEH39" s="119"/>
      <c r="AEI39" s="119"/>
      <c r="AEJ39" s="119"/>
      <c r="AEK39" s="119"/>
      <c r="AEL39" s="119"/>
      <c r="AEM39" s="119"/>
      <c r="AEN39" s="119"/>
      <c r="AEO39" s="119"/>
      <c r="AEP39" s="119"/>
      <c r="AEQ39" s="119"/>
      <c r="AER39" s="119"/>
      <c r="AES39" s="119"/>
      <c r="AET39" s="119"/>
      <c r="AEU39" s="119"/>
      <c r="AEV39" s="119"/>
      <c r="AEW39" s="119"/>
      <c r="AEX39" s="119"/>
      <c r="AEY39" s="119"/>
      <c r="AEZ39" s="119"/>
      <c r="AFA39" s="119"/>
      <c r="AFB39" s="119"/>
      <c r="AFC39" s="119"/>
      <c r="AFD39" s="119"/>
      <c r="AFE39" s="119"/>
      <c r="AFF39" s="119"/>
      <c r="AFG39" s="119"/>
      <c r="AFH39" s="119"/>
      <c r="AFI39" s="119"/>
      <c r="AFJ39" s="119"/>
      <c r="AFK39" s="119"/>
      <c r="AFL39" s="119"/>
      <c r="AFM39" s="119"/>
      <c r="AFN39" s="119"/>
      <c r="AFO39" s="119"/>
      <c r="AFP39" s="119"/>
      <c r="AFQ39" s="119"/>
      <c r="AFR39" s="119"/>
      <c r="AFS39" s="119"/>
      <c r="AFT39" s="119"/>
      <c r="AFU39" s="119"/>
      <c r="AFV39" s="119"/>
      <c r="AFW39" s="119"/>
      <c r="AFX39" s="119"/>
      <c r="AFY39" s="119"/>
      <c r="AFZ39" s="119"/>
      <c r="AGA39" s="119"/>
      <c r="AGB39" s="119"/>
      <c r="AGC39" s="119"/>
      <c r="AGD39" s="119"/>
      <c r="AGE39" s="119"/>
      <c r="AGF39" s="119"/>
      <c r="AGG39" s="119"/>
      <c r="AGH39" s="119"/>
      <c r="AGI39" s="119"/>
      <c r="AGJ39" s="119"/>
      <c r="AGK39" s="119"/>
      <c r="AGL39" s="119"/>
      <c r="AGM39" s="119"/>
      <c r="AGN39" s="119"/>
      <c r="AGO39" s="119"/>
      <c r="AGP39" s="119"/>
      <c r="AGQ39" s="119"/>
      <c r="AGR39" s="119"/>
      <c r="AGS39" s="119"/>
      <c r="AGT39" s="119"/>
      <c r="AGU39" s="119"/>
      <c r="AGV39" s="119"/>
      <c r="AGW39" s="119"/>
      <c r="AGX39" s="119"/>
      <c r="AGY39" s="119"/>
      <c r="AGZ39" s="119"/>
      <c r="AHA39" s="119"/>
      <c r="AHB39" s="119"/>
      <c r="AHC39" s="119"/>
      <c r="AHD39" s="119"/>
      <c r="AHE39" s="119"/>
      <c r="AHF39" s="119"/>
      <c r="AHG39" s="119"/>
      <c r="AHH39" s="119"/>
      <c r="AHI39" s="119"/>
      <c r="AHJ39" s="119"/>
      <c r="AHK39" s="119"/>
      <c r="AHL39" s="119"/>
      <c r="AHM39" s="119"/>
      <c r="AHN39" s="119"/>
      <c r="AHO39" s="119"/>
      <c r="AHP39" s="119"/>
      <c r="AHQ39" s="119"/>
      <c r="AHR39" s="119"/>
      <c r="AHS39" s="119"/>
      <c r="AHT39" s="119"/>
      <c r="AHU39" s="119"/>
      <c r="AHV39" s="119"/>
      <c r="AHW39" s="119"/>
      <c r="AHX39" s="119"/>
      <c r="AHY39" s="119"/>
      <c r="AHZ39" s="119"/>
      <c r="AIA39" s="119"/>
      <c r="AIB39" s="119"/>
      <c r="AIC39" s="119"/>
      <c r="AID39" s="119"/>
      <c r="AIE39" s="119"/>
      <c r="AIF39" s="119"/>
      <c r="AIG39" s="119"/>
      <c r="AIH39" s="119"/>
      <c r="AII39" s="119"/>
      <c r="AIJ39" s="119"/>
      <c r="AIK39" s="119"/>
      <c r="AIL39" s="119"/>
      <c r="AIM39" s="119"/>
      <c r="AIN39" s="119"/>
      <c r="AIO39" s="119"/>
      <c r="AIP39" s="119"/>
      <c r="AIQ39" s="119"/>
      <c r="AIR39" s="119"/>
      <c r="AIS39" s="119"/>
      <c r="AIT39" s="119"/>
      <c r="AIU39" s="119"/>
      <c r="AIV39" s="119"/>
      <c r="AIW39" s="119"/>
      <c r="AIX39" s="119"/>
      <c r="AIY39" s="119"/>
      <c r="AIZ39" s="119"/>
      <c r="AJA39" s="119"/>
      <c r="AJB39" s="119"/>
      <c r="AJC39" s="119"/>
      <c r="AJD39" s="119"/>
      <c r="AJE39" s="119"/>
      <c r="AJF39" s="119"/>
      <c r="AJG39" s="119"/>
      <c r="AJH39" s="119"/>
      <c r="AJI39" s="119"/>
      <c r="AJJ39" s="119"/>
      <c r="AJK39" s="119"/>
      <c r="AJL39" s="119"/>
      <c r="AJM39" s="119"/>
      <c r="AJN39" s="119"/>
      <c r="AJO39" s="119"/>
      <c r="AJP39" s="119"/>
      <c r="AJQ39" s="119"/>
      <c r="AJR39" s="119"/>
      <c r="AJS39" s="119"/>
      <c r="AJT39" s="119"/>
      <c r="AJU39" s="119"/>
      <c r="AJV39" s="119"/>
      <c r="AJW39" s="119"/>
      <c r="AJX39" s="119"/>
      <c r="AJY39" s="119"/>
      <c r="AJZ39" s="119"/>
      <c r="AKA39" s="119"/>
      <c r="AKB39" s="119"/>
      <c r="AKC39" s="119"/>
      <c r="AKD39" s="119"/>
      <c r="AKE39" s="119"/>
      <c r="AKF39" s="119"/>
      <c r="AKG39" s="119"/>
      <c r="AKH39" s="119"/>
      <c r="AKI39" s="119"/>
      <c r="AKJ39" s="119"/>
      <c r="AKK39" s="119"/>
      <c r="AKL39" s="119"/>
      <c r="AKM39" s="119"/>
      <c r="AKN39" s="119"/>
      <c r="AKO39" s="119"/>
      <c r="AKP39" s="119"/>
      <c r="AKQ39" s="119"/>
      <c r="AKR39" s="119"/>
      <c r="AKS39" s="119"/>
      <c r="AKT39" s="119"/>
      <c r="AKU39" s="119"/>
      <c r="AKV39" s="119"/>
      <c r="AKW39" s="119"/>
      <c r="AKX39" s="119"/>
      <c r="AKY39" s="119"/>
      <c r="AKZ39" s="119"/>
      <c r="ALA39" s="119"/>
      <c r="ALB39" s="119"/>
      <c r="ALC39" s="119"/>
      <c r="ALD39" s="119"/>
      <c r="ALE39" s="119"/>
      <c r="ALF39" s="119"/>
      <c r="ALG39" s="119"/>
      <c r="ALH39" s="119"/>
      <c r="ALI39" s="119"/>
      <c r="ALJ39" s="119"/>
      <c r="ALK39" s="119"/>
      <c r="ALL39" s="119"/>
      <c r="ALM39" s="119"/>
      <c r="ALN39" s="119"/>
      <c r="ALO39" s="119"/>
      <c r="ALP39" s="119"/>
      <c r="ALQ39" s="119"/>
      <c r="ALR39" s="119"/>
      <c r="ALS39" s="119"/>
      <c r="ALT39" s="119"/>
      <c r="ALU39" s="119"/>
      <c r="ALV39" s="119"/>
      <c r="ALW39" s="119"/>
      <c r="ALX39" s="119"/>
      <c r="ALY39" s="119"/>
      <c r="ALZ39" s="119"/>
      <c r="AMA39" s="119"/>
      <c r="AMB39" s="119"/>
      <c r="AMC39" s="119"/>
      <c r="AMD39" s="119"/>
      <c r="AME39" s="119"/>
      <c r="AMF39" s="119"/>
      <c r="AMG39" s="119"/>
      <c r="AMH39" s="119"/>
      <c r="AMI39" s="119"/>
      <c r="AMJ39" s="119"/>
      <c r="AMK39" s="119"/>
      <c r="AML39" s="119"/>
      <c r="AMM39" s="119"/>
      <c r="AMN39" s="119"/>
      <c r="AMO39" s="119"/>
      <c r="AMP39" s="119"/>
      <c r="AMQ39" s="119"/>
      <c r="AMR39" s="119"/>
      <c r="AMS39" s="119"/>
      <c r="AMT39" s="119"/>
      <c r="AMU39" s="119"/>
      <c r="AMV39" s="119"/>
      <c r="AMW39" s="119"/>
      <c r="AMX39" s="119"/>
      <c r="AMY39" s="119"/>
      <c r="AMZ39" s="119"/>
      <c r="ANA39" s="119"/>
      <c r="ANB39" s="119"/>
      <c r="ANC39" s="119"/>
      <c r="AND39" s="119"/>
      <c r="ANE39" s="119"/>
      <c r="ANF39" s="119"/>
      <c r="ANG39" s="119"/>
      <c r="ANH39" s="119"/>
      <c r="ANI39" s="119"/>
      <c r="ANJ39" s="119"/>
      <c r="ANK39" s="119"/>
      <c r="ANL39" s="119"/>
      <c r="ANM39" s="119"/>
      <c r="ANN39" s="119"/>
      <c r="ANO39" s="119"/>
      <c r="ANP39" s="119"/>
      <c r="ANQ39" s="119"/>
      <c r="ANR39" s="119"/>
      <c r="ANS39" s="119"/>
      <c r="ANT39" s="119"/>
      <c r="ANU39" s="119"/>
      <c r="ANV39" s="119"/>
      <c r="ANW39" s="119"/>
      <c r="ANX39" s="119"/>
      <c r="ANY39" s="119"/>
      <c r="ANZ39" s="119"/>
      <c r="AOA39" s="119"/>
      <c r="AOB39" s="119"/>
      <c r="AOC39" s="119"/>
      <c r="AOD39" s="119"/>
      <c r="AOE39" s="119"/>
      <c r="AOF39" s="119"/>
      <c r="AOG39" s="119"/>
      <c r="AOH39" s="119"/>
      <c r="AOI39" s="119"/>
      <c r="AOJ39" s="119"/>
      <c r="AOK39" s="119"/>
      <c r="AOL39" s="119"/>
      <c r="AOM39" s="119"/>
      <c r="AON39" s="119"/>
      <c r="AOO39" s="119"/>
      <c r="AOP39" s="119"/>
      <c r="AOQ39" s="119"/>
      <c r="AOR39" s="119"/>
      <c r="AOS39" s="119"/>
      <c r="AOT39" s="119"/>
      <c r="AOU39" s="119"/>
      <c r="AOV39" s="119"/>
      <c r="AOW39" s="119"/>
      <c r="AOX39" s="119"/>
      <c r="AOY39" s="119"/>
      <c r="AOZ39" s="119"/>
      <c r="APA39" s="119"/>
      <c r="APB39" s="119"/>
      <c r="APC39" s="119"/>
      <c r="APD39" s="119"/>
      <c r="APE39" s="119"/>
      <c r="APF39" s="119"/>
      <c r="APG39" s="119"/>
      <c r="APH39" s="119"/>
      <c r="API39" s="119"/>
      <c r="APJ39" s="119"/>
      <c r="APK39" s="119"/>
      <c r="APL39" s="119"/>
      <c r="APM39" s="119"/>
      <c r="APN39" s="119"/>
      <c r="APO39" s="119"/>
      <c r="APP39" s="119"/>
      <c r="APQ39" s="119"/>
      <c r="APR39" s="119"/>
      <c r="APS39" s="119"/>
      <c r="APT39" s="119"/>
      <c r="APU39" s="119"/>
      <c r="APV39" s="119"/>
      <c r="APW39" s="119"/>
      <c r="APX39" s="119"/>
      <c r="APY39" s="119"/>
      <c r="APZ39" s="119"/>
      <c r="AQA39" s="119"/>
      <c r="AQB39" s="119"/>
      <c r="AQC39" s="119"/>
      <c r="AQD39" s="119"/>
      <c r="AQE39" s="119"/>
      <c r="AQF39" s="119"/>
      <c r="AQG39" s="119"/>
      <c r="AQH39" s="119"/>
      <c r="AQI39" s="119"/>
      <c r="AQJ39" s="119"/>
      <c r="AQK39" s="119"/>
      <c r="AQL39" s="119"/>
      <c r="AQM39" s="119"/>
      <c r="AQN39" s="119"/>
      <c r="AQO39" s="119"/>
      <c r="AQP39" s="119"/>
      <c r="AQQ39" s="119"/>
      <c r="AQR39" s="119"/>
      <c r="AQS39" s="119"/>
      <c r="AQT39" s="119"/>
      <c r="AQU39" s="119"/>
      <c r="AQV39" s="119"/>
      <c r="AQW39" s="119"/>
      <c r="AQX39" s="119"/>
      <c r="AQY39" s="119"/>
      <c r="AQZ39" s="119"/>
      <c r="ARA39" s="119"/>
      <c r="ARB39" s="119"/>
      <c r="ARC39" s="119"/>
      <c r="ARD39" s="119"/>
      <c r="ARE39" s="119"/>
      <c r="ARF39" s="119"/>
      <c r="ARG39" s="119"/>
      <c r="ARH39" s="119"/>
      <c r="ARI39" s="119"/>
      <c r="ARJ39" s="119"/>
      <c r="ARK39" s="119"/>
      <c r="ARL39" s="119"/>
      <c r="ARM39" s="119"/>
      <c r="ARN39" s="119"/>
      <c r="ARO39" s="119"/>
      <c r="ARP39" s="119"/>
      <c r="ARQ39" s="119"/>
      <c r="ARR39" s="119"/>
      <c r="ARS39" s="119"/>
      <c r="ART39" s="119"/>
      <c r="ARU39" s="119"/>
      <c r="ARV39" s="119"/>
      <c r="ARW39" s="119"/>
      <c r="ARX39" s="119"/>
      <c r="ARY39" s="119"/>
      <c r="ARZ39" s="119"/>
      <c r="ASA39" s="119"/>
      <c r="ASB39" s="119"/>
      <c r="ASC39" s="119"/>
      <c r="ASD39" s="119"/>
      <c r="ASE39" s="119"/>
      <c r="ASF39" s="119"/>
      <c r="ASG39" s="119"/>
      <c r="ASH39" s="119"/>
      <c r="ASI39" s="119"/>
      <c r="ASJ39" s="119"/>
      <c r="ASK39" s="119"/>
      <c r="ASL39" s="119"/>
      <c r="ASM39" s="119"/>
      <c r="ASN39" s="119"/>
      <c r="ASO39" s="119"/>
      <c r="ASP39" s="119"/>
      <c r="ASQ39" s="119"/>
      <c r="ASR39" s="119"/>
      <c r="ASS39" s="119"/>
      <c r="AST39" s="119"/>
      <c r="ASU39" s="119"/>
      <c r="ASV39" s="119"/>
      <c r="ASW39" s="119"/>
      <c r="ASX39" s="119"/>
      <c r="ASY39" s="119"/>
      <c r="ASZ39" s="119"/>
      <c r="ATA39" s="119"/>
      <c r="ATB39" s="119"/>
      <c r="ATC39" s="119"/>
      <c r="ATD39" s="119"/>
      <c r="ATE39" s="119"/>
      <c r="ATF39" s="119"/>
      <c r="ATG39" s="119"/>
      <c r="ATH39" s="119"/>
      <c r="ATI39" s="119"/>
      <c r="ATJ39" s="119"/>
      <c r="ATK39" s="119"/>
      <c r="ATL39" s="119"/>
      <c r="ATM39" s="119"/>
      <c r="ATN39" s="119"/>
      <c r="ATO39" s="119"/>
      <c r="ATP39" s="119"/>
      <c r="ATQ39" s="119"/>
      <c r="ATR39" s="119"/>
      <c r="ATS39" s="119"/>
      <c r="ATT39" s="119"/>
      <c r="ATU39" s="119"/>
      <c r="ATV39" s="119"/>
      <c r="ATW39" s="119"/>
      <c r="ATX39" s="119"/>
      <c r="ATY39" s="119"/>
      <c r="ATZ39" s="119"/>
      <c r="AUA39" s="119"/>
      <c r="AUB39" s="119"/>
      <c r="AUC39" s="119"/>
      <c r="AUD39" s="119"/>
      <c r="AUE39" s="119"/>
      <c r="AUF39" s="119"/>
      <c r="AUG39" s="119"/>
      <c r="AUH39" s="119"/>
      <c r="AUI39" s="119"/>
      <c r="AUJ39" s="119"/>
      <c r="AUK39" s="119"/>
      <c r="AUL39" s="119"/>
      <c r="AUM39" s="119"/>
      <c r="AUN39" s="119"/>
      <c r="AUO39" s="119"/>
      <c r="AUP39" s="119"/>
      <c r="AUQ39" s="119"/>
      <c r="AUR39" s="119"/>
      <c r="AUS39" s="119"/>
      <c r="AUT39" s="119"/>
      <c r="AUU39" s="119"/>
      <c r="AUV39" s="119"/>
      <c r="AUW39" s="119"/>
      <c r="AUX39" s="119"/>
      <c r="AUY39" s="119"/>
      <c r="AUZ39" s="119"/>
      <c r="AVA39" s="119"/>
      <c r="AVB39" s="119"/>
      <c r="AVC39" s="119"/>
      <c r="AVD39" s="119"/>
      <c r="AVE39" s="119"/>
      <c r="AVF39" s="119"/>
      <c r="AVG39" s="119"/>
      <c r="AVH39" s="119"/>
      <c r="AVI39" s="119"/>
      <c r="AVJ39" s="119"/>
      <c r="AVK39" s="119"/>
      <c r="AVL39" s="119"/>
      <c r="AVM39" s="119"/>
      <c r="AVN39" s="119"/>
      <c r="AVO39" s="119"/>
      <c r="AVP39" s="119"/>
      <c r="AVQ39" s="119"/>
      <c r="AVR39" s="119"/>
      <c r="AVS39" s="119"/>
      <c r="AVT39" s="119"/>
      <c r="AVU39" s="119"/>
      <c r="AVV39" s="119"/>
      <c r="AVW39" s="119"/>
      <c r="AVX39" s="119"/>
      <c r="AVY39" s="119"/>
      <c r="AVZ39" s="119"/>
      <c r="AWA39" s="119"/>
      <c r="AWB39" s="119"/>
      <c r="AWC39" s="119"/>
      <c r="AWD39" s="119"/>
      <c r="AWE39" s="119"/>
      <c r="AWF39" s="119"/>
      <c r="AWG39" s="119"/>
      <c r="AWH39" s="119"/>
      <c r="AWI39" s="119"/>
      <c r="AWJ39" s="119"/>
      <c r="AWK39" s="119"/>
      <c r="AWL39" s="119"/>
      <c r="AWM39" s="119"/>
      <c r="AWN39" s="119"/>
      <c r="AWO39" s="119"/>
      <c r="AWP39" s="119"/>
      <c r="AWQ39" s="119"/>
      <c r="AWR39" s="119"/>
      <c r="AWS39" s="119"/>
      <c r="AWT39" s="119"/>
      <c r="AWU39" s="119"/>
      <c r="AWV39" s="119"/>
      <c r="AWW39" s="119"/>
      <c r="AWX39" s="119"/>
      <c r="AWY39" s="119"/>
      <c r="AWZ39" s="119"/>
      <c r="AXA39" s="119"/>
      <c r="AXB39" s="119"/>
      <c r="AXC39" s="119"/>
      <c r="AXD39" s="119"/>
      <c r="AXE39" s="119"/>
      <c r="AXF39" s="119"/>
      <c r="AXG39" s="119"/>
      <c r="AXH39" s="119"/>
      <c r="AXI39" s="119"/>
      <c r="AXJ39" s="119"/>
      <c r="AXK39" s="119"/>
      <c r="AXL39" s="119"/>
      <c r="AXM39" s="119"/>
      <c r="AXN39" s="119"/>
      <c r="AXO39" s="119"/>
      <c r="AXP39" s="119"/>
      <c r="AXQ39" s="119"/>
      <c r="AXR39" s="119"/>
      <c r="AXS39" s="119"/>
      <c r="AXT39" s="119"/>
      <c r="AXU39" s="119"/>
      <c r="AXV39" s="119"/>
      <c r="AXW39" s="119"/>
      <c r="AXX39" s="119"/>
      <c r="AXY39" s="119"/>
      <c r="AXZ39" s="119"/>
      <c r="AYA39" s="119"/>
      <c r="AYB39" s="119"/>
      <c r="AYC39" s="119"/>
      <c r="AYD39" s="119"/>
      <c r="AYE39" s="119"/>
      <c r="AYF39" s="119"/>
      <c r="AYG39" s="119"/>
      <c r="AYH39" s="119"/>
      <c r="AYI39" s="119"/>
      <c r="AYJ39" s="119"/>
      <c r="AYK39" s="119"/>
      <c r="AYL39" s="119"/>
      <c r="AYM39" s="119"/>
      <c r="AYN39" s="119"/>
      <c r="AYO39" s="119"/>
      <c r="AYP39" s="119"/>
      <c r="AYQ39" s="119"/>
      <c r="AYR39" s="119"/>
      <c r="AYS39" s="119"/>
      <c r="AYT39" s="119"/>
      <c r="AYU39" s="119"/>
      <c r="AYV39" s="119"/>
      <c r="AYW39" s="119"/>
      <c r="AYX39" s="119"/>
      <c r="AYY39" s="119"/>
      <c r="AYZ39" s="119"/>
      <c r="AZA39" s="119"/>
      <c r="AZB39" s="119"/>
      <c r="AZC39" s="119"/>
      <c r="AZD39" s="119"/>
      <c r="AZE39" s="119"/>
      <c r="AZF39" s="119"/>
      <c r="AZG39" s="119"/>
      <c r="AZH39" s="119"/>
      <c r="AZI39" s="119"/>
      <c r="AZJ39" s="119"/>
      <c r="AZK39" s="119"/>
      <c r="AZL39" s="119"/>
      <c r="AZM39" s="119"/>
      <c r="AZN39" s="119"/>
      <c r="AZO39" s="119"/>
      <c r="AZP39" s="119"/>
      <c r="AZQ39" s="119"/>
      <c r="AZR39" s="119"/>
      <c r="AZS39" s="119"/>
      <c r="AZT39" s="119"/>
      <c r="AZU39" s="119"/>
      <c r="AZV39" s="119"/>
      <c r="AZW39" s="119"/>
      <c r="AZX39" s="119"/>
      <c r="AZY39" s="119"/>
      <c r="AZZ39" s="119"/>
      <c r="BAA39" s="119"/>
      <c r="BAB39" s="119"/>
      <c r="BAC39" s="119"/>
      <c r="BAD39" s="119"/>
      <c r="BAE39" s="119"/>
      <c r="BAF39" s="119"/>
      <c r="BAG39" s="119"/>
      <c r="BAH39" s="119"/>
      <c r="BAI39" s="119"/>
      <c r="BAJ39" s="119"/>
      <c r="BAK39" s="119"/>
      <c r="BAL39" s="119"/>
      <c r="BAM39" s="119"/>
      <c r="BAN39" s="119"/>
      <c r="BAO39" s="119"/>
      <c r="BAP39" s="119"/>
      <c r="BAQ39" s="119"/>
      <c r="BAR39" s="119"/>
      <c r="BAS39" s="119"/>
      <c r="BAT39" s="119"/>
      <c r="BAU39" s="119"/>
      <c r="BAV39" s="119"/>
      <c r="BAW39" s="119"/>
      <c r="BAX39" s="119"/>
      <c r="BAY39" s="119"/>
      <c r="BAZ39" s="119"/>
      <c r="BBA39" s="119"/>
      <c r="BBB39" s="119"/>
      <c r="BBC39" s="119"/>
      <c r="BBD39" s="119"/>
      <c r="BBE39" s="119"/>
      <c r="BBF39" s="119"/>
      <c r="BBG39" s="119"/>
      <c r="BBH39" s="119"/>
      <c r="BBI39" s="119"/>
      <c r="BBJ39" s="119"/>
      <c r="BBK39" s="119"/>
      <c r="BBL39" s="119"/>
      <c r="BBM39" s="119"/>
      <c r="BBN39" s="119"/>
      <c r="BBO39" s="119"/>
      <c r="BBP39" s="119"/>
      <c r="BBQ39" s="119"/>
      <c r="BBR39" s="119"/>
      <c r="BBS39" s="119"/>
      <c r="BBT39" s="119"/>
      <c r="BBU39" s="119"/>
      <c r="BBV39" s="119"/>
      <c r="BBW39" s="119"/>
      <c r="BBX39" s="119"/>
      <c r="BBY39" s="119"/>
      <c r="BBZ39" s="119"/>
      <c r="BCA39" s="119"/>
      <c r="BCB39" s="119"/>
      <c r="BCC39" s="119"/>
      <c r="BCD39" s="119"/>
      <c r="BCE39" s="119"/>
      <c r="BCF39" s="119"/>
      <c r="BCG39" s="119"/>
      <c r="BCH39" s="119"/>
      <c r="BCI39" s="119"/>
      <c r="BCJ39" s="119"/>
      <c r="BCK39" s="119"/>
      <c r="BCL39" s="119"/>
      <c r="BCM39" s="119"/>
      <c r="BCN39" s="119"/>
      <c r="BCO39" s="119"/>
      <c r="BCP39" s="119"/>
      <c r="BCQ39" s="119"/>
      <c r="BCR39" s="119"/>
      <c r="BCS39" s="119"/>
      <c r="BCT39" s="119"/>
      <c r="BCU39" s="119"/>
      <c r="BCV39" s="119"/>
      <c r="BCW39" s="119"/>
      <c r="BCX39" s="119"/>
      <c r="BCY39" s="119"/>
      <c r="BCZ39" s="119"/>
      <c r="BDA39" s="119"/>
      <c r="BDB39" s="119"/>
      <c r="BDC39" s="119"/>
      <c r="BDD39" s="119"/>
      <c r="BDE39" s="119"/>
      <c r="BDF39" s="119"/>
      <c r="BDG39" s="119"/>
      <c r="BDH39" s="119"/>
      <c r="BDI39" s="119"/>
      <c r="BDJ39" s="119"/>
      <c r="BDK39" s="119"/>
      <c r="BDL39" s="119"/>
      <c r="BDM39" s="119"/>
      <c r="BDN39" s="119"/>
      <c r="BDO39" s="119"/>
      <c r="BDP39" s="119"/>
      <c r="BDQ39" s="119"/>
      <c r="BDR39" s="119"/>
      <c r="BDS39" s="119"/>
      <c r="BDT39" s="119"/>
      <c r="BDU39" s="119"/>
      <c r="BDV39" s="119"/>
      <c r="BDW39" s="119"/>
      <c r="BDX39" s="119"/>
      <c r="BDY39" s="119"/>
      <c r="BDZ39" s="119"/>
      <c r="BEA39" s="119"/>
      <c r="BEB39" s="119"/>
      <c r="BEC39" s="119"/>
      <c r="BED39" s="119"/>
      <c r="BEE39" s="119"/>
      <c r="BEF39" s="119"/>
      <c r="BEG39" s="119"/>
      <c r="BEH39" s="119"/>
      <c r="BEI39" s="119"/>
      <c r="BEJ39" s="119"/>
      <c r="BEK39" s="119"/>
      <c r="BEL39" s="119"/>
      <c r="BEM39" s="119"/>
      <c r="BEN39" s="119"/>
      <c r="BEO39" s="119"/>
      <c r="BEP39" s="119"/>
      <c r="BEQ39" s="119"/>
      <c r="BER39" s="119"/>
      <c r="BES39" s="119"/>
      <c r="BET39" s="119"/>
      <c r="BEU39" s="119"/>
      <c r="BEV39" s="119"/>
      <c r="BEW39" s="119"/>
      <c r="BEX39" s="119"/>
      <c r="BEY39" s="119"/>
      <c r="BEZ39" s="119"/>
      <c r="BFA39" s="119"/>
      <c r="BFB39" s="119"/>
      <c r="BFC39" s="119"/>
      <c r="BFD39" s="119"/>
      <c r="BFE39" s="119"/>
      <c r="BFF39" s="119"/>
      <c r="BFG39" s="119"/>
      <c r="BFH39" s="119"/>
      <c r="BFI39" s="119"/>
      <c r="BFJ39" s="119"/>
      <c r="BFK39" s="119"/>
      <c r="BFL39" s="119"/>
      <c r="BFM39" s="119"/>
      <c r="BFN39" s="119"/>
      <c r="BFO39" s="119"/>
      <c r="BFP39" s="119"/>
      <c r="BFQ39" s="119"/>
      <c r="BFR39" s="119"/>
      <c r="BFS39" s="119"/>
      <c r="BFT39" s="119"/>
      <c r="BFU39" s="119"/>
      <c r="BFV39" s="119"/>
      <c r="BFW39" s="119"/>
      <c r="BFX39" s="119"/>
      <c r="BFY39" s="119"/>
      <c r="BFZ39" s="119"/>
      <c r="BGA39" s="119"/>
      <c r="BGB39" s="119"/>
      <c r="BGC39" s="119"/>
      <c r="BGD39" s="119"/>
      <c r="BGE39" s="119"/>
      <c r="BGF39" s="119"/>
      <c r="BGG39" s="119"/>
      <c r="BGH39" s="119"/>
      <c r="BGI39" s="119"/>
      <c r="BGJ39" s="119"/>
      <c r="BGK39" s="119"/>
      <c r="BGL39" s="119"/>
      <c r="BGM39" s="119"/>
      <c r="BGN39" s="119"/>
      <c r="BGO39" s="119"/>
      <c r="BGP39" s="119"/>
      <c r="BGQ39" s="119"/>
      <c r="BGR39" s="119"/>
      <c r="BGS39" s="119"/>
      <c r="BGT39" s="119"/>
      <c r="BGU39" s="119"/>
      <c r="BGV39" s="119"/>
      <c r="BGW39" s="119"/>
      <c r="BGX39" s="119"/>
      <c r="BGY39" s="119"/>
      <c r="BGZ39" s="119"/>
      <c r="BHA39" s="119"/>
      <c r="BHB39" s="119"/>
      <c r="BHC39" s="119"/>
      <c r="BHD39" s="119"/>
      <c r="BHE39" s="119"/>
      <c r="BHF39" s="119"/>
      <c r="BHG39" s="119"/>
      <c r="BHH39" s="119"/>
      <c r="BHI39" s="119"/>
      <c r="BHJ39" s="119"/>
      <c r="BHK39" s="119"/>
      <c r="BHL39" s="119"/>
      <c r="BHM39" s="119"/>
      <c r="BHN39" s="119"/>
      <c r="BHO39" s="119"/>
      <c r="BHP39" s="119"/>
      <c r="BHQ39" s="119"/>
      <c r="BHR39" s="119"/>
      <c r="BHS39" s="119"/>
      <c r="BHT39" s="119"/>
      <c r="BHU39" s="119"/>
      <c r="BHV39" s="119"/>
      <c r="BHW39" s="119"/>
      <c r="BHX39" s="119"/>
      <c r="BHY39" s="119"/>
      <c r="BHZ39" s="119"/>
      <c r="BIA39" s="119"/>
      <c r="BIB39" s="119"/>
      <c r="BIC39" s="119"/>
      <c r="BID39" s="119"/>
      <c r="BIE39" s="119"/>
      <c r="BIF39" s="119"/>
      <c r="BIG39" s="119"/>
      <c r="BIH39" s="119"/>
      <c r="BII39" s="119"/>
      <c r="BIJ39" s="119"/>
      <c r="BIK39" s="119"/>
      <c r="BIL39" s="119"/>
      <c r="BIM39" s="119"/>
      <c r="BIN39" s="119"/>
      <c r="BIO39" s="119"/>
      <c r="BIP39" s="119"/>
      <c r="BIQ39" s="119"/>
      <c r="BIR39" s="119"/>
      <c r="BIS39" s="119"/>
      <c r="BIT39" s="119"/>
      <c r="BIU39" s="119"/>
      <c r="BIV39" s="119"/>
      <c r="BIW39" s="119"/>
      <c r="BIX39" s="119"/>
      <c r="BIY39" s="119"/>
      <c r="BIZ39" s="119"/>
      <c r="BJA39" s="119"/>
      <c r="BJB39" s="119"/>
      <c r="BJC39" s="119"/>
      <c r="BJD39" s="119"/>
      <c r="BJE39" s="119"/>
      <c r="BJF39" s="119"/>
      <c r="BJG39" s="119"/>
      <c r="BJH39" s="119"/>
      <c r="BJI39" s="119"/>
      <c r="BJJ39" s="119"/>
      <c r="BJK39" s="119"/>
      <c r="BJL39" s="119"/>
      <c r="BJM39" s="119"/>
      <c r="BJN39" s="119"/>
      <c r="BJO39" s="119"/>
      <c r="BJP39" s="119"/>
      <c r="BJQ39" s="119"/>
      <c r="BJR39" s="119"/>
      <c r="BJS39" s="119"/>
      <c r="BJT39" s="119"/>
      <c r="BJU39" s="119"/>
      <c r="BJV39" s="119"/>
      <c r="BJW39" s="119"/>
      <c r="BJX39" s="119"/>
      <c r="BJY39" s="119"/>
      <c r="BJZ39" s="119"/>
      <c r="BKA39" s="119"/>
      <c r="BKB39" s="119"/>
      <c r="BKC39" s="119"/>
      <c r="BKD39" s="119"/>
      <c r="BKE39" s="119"/>
      <c r="BKF39" s="119"/>
      <c r="BKG39" s="119"/>
      <c r="BKH39" s="119"/>
      <c r="BKI39" s="119"/>
      <c r="BKJ39" s="119"/>
      <c r="BKK39" s="119"/>
      <c r="BKL39" s="119"/>
      <c r="BKM39" s="119"/>
      <c r="BKN39" s="119"/>
      <c r="BKO39" s="119"/>
      <c r="BKP39" s="119"/>
      <c r="BKQ39" s="119"/>
      <c r="BKR39" s="119"/>
      <c r="BKS39" s="119"/>
      <c r="BKT39" s="119"/>
      <c r="BKU39" s="119"/>
      <c r="BKV39" s="119"/>
      <c r="BKW39" s="119"/>
      <c r="BKX39" s="119"/>
      <c r="BKY39" s="119"/>
      <c r="BKZ39" s="119"/>
      <c r="BLA39" s="119"/>
      <c r="BLB39" s="119"/>
      <c r="BLC39" s="119"/>
      <c r="BLD39" s="119"/>
      <c r="BLE39" s="119"/>
      <c r="BLF39" s="119"/>
      <c r="BLG39" s="119"/>
      <c r="BLH39" s="119"/>
      <c r="BLI39" s="119"/>
      <c r="BLJ39" s="119"/>
      <c r="BLK39" s="119"/>
      <c r="BLL39" s="119"/>
      <c r="BLM39" s="119"/>
      <c r="BLN39" s="119"/>
      <c r="BLO39" s="119"/>
      <c r="BLP39" s="119"/>
      <c r="BLQ39" s="119"/>
      <c r="BLR39" s="119"/>
      <c r="BLS39" s="119"/>
      <c r="BLT39" s="119"/>
      <c r="BLU39" s="119"/>
      <c r="BLV39" s="119"/>
      <c r="BLW39" s="119"/>
      <c r="BLX39" s="119"/>
      <c r="BLY39" s="119"/>
      <c r="BLZ39" s="119"/>
      <c r="BMA39" s="119"/>
      <c r="BMB39" s="119"/>
      <c r="BMC39" s="119"/>
      <c r="BMD39" s="119"/>
      <c r="BME39" s="119"/>
      <c r="BMF39" s="119"/>
      <c r="BMG39" s="119"/>
      <c r="BMH39" s="119"/>
      <c r="BMI39" s="119"/>
      <c r="BMJ39" s="119"/>
      <c r="BMK39" s="119"/>
      <c r="BML39" s="119"/>
      <c r="BMM39" s="119"/>
      <c r="BMN39" s="119"/>
      <c r="BMO39" s="119"/>
      <c r="BMP39" s="119"/>
      <c r="BMQ39" s="119"/>
      <c r="BMR39" s="119"/>
      <c r="BMS39" s="119"/>
      <c r="BMT39" s="119"/>
      <c r="BMU39" s="119"/>
      <c r="BMV39" s="119"/>
      <c r="BMW39" s="119"/>
      <c r="BMX39" s="119"/>
      <c r="BMY39" s="119"/>
      <c r="BMZ39" s="119"/>
      <c r="BNA39" s="119"/>
      <c r="BNB39" s="119"/>
      <c r="BNC39" s="119"/>
      <c r="BND39" s="119"/>
      <c r="BNE39" s="119"/>
      <c r="BNF39" s="119"/>
      <c r="BNG39" s="119"/>
      <c r="BNH39" s="119"/>
      <c r="BNI39" s="119"/>
      <c r="BNJ39" s="119"/>
      <c r="BNK39" s="119"/>
      <c r="BNL39" s="119"/>
      <c r="BNM39" s="119"/>
      <c r="BNN39" s="119"/>
      <c r="BNO39" s="119"/>
      <c r="BNP39" s="119"/>
      <c r="BNQ39" s="119"/>
      <c r="BNR39" s="119"/>
      <c r="BNS39" s="119"/>
      <c r="BNT39" s="119"/>
      <c r="BNU39" s="119"/>
      <c r="BNV39" s="119"/>
      <c r="BNW39" s="119"/>
      <c r="BNX39" s="119"/>
      <c r="BNY39" s="119"/>
      <c r="BNZ39" s="119"/>
      <c r="BOA39" s="119"/>
      <c r="BOB39" s="119"/>
      <c r="BOC39" s="119"/>
      <c r="BOD39" s="119"/>
      <c r="BOE39" s="119"/>
      <c r="BOF39" s="119"/>
      <c r="BOG39" s="119"/>
      <c r="BOH39" s="119"/>
      <c r="BOI39" s="119"/>
      <c r="BOJ39" s="119"/>
      <c r="BOK39" s="119"/>
      <c r="BOL39" s="119"/>
      <c r="BOM39" s="119"/>
      <c r="BON39" s="119"/>
      <c r="BOO39" s="119"/>
      <c r="BOP39" s="119"/>
      <c r="BOQ39" s="119"/>
      <c r="BOR39" s="119"/>
      <c r="BOS39" s="119"/>
      <c r="BOT39" s="119"/>
      <c r="BOU39" s="119"/>
      <c r="BOV39" s="119"/>
      <c r="BOW39" s="119"/>
      <c r="BOX39" s="119"/>
      <c r="BOY39" s="119"/>
      <c r="BOZ39" s="119"/>
      <c r="BPA39" s="119"/>
      <c r="BPB39" s="119"/>
      <c r="BPC39" s="119"/>
      <c r="BPD39" s="119"/>
      <c r="BPE39" s="119"/>
      <c r="BPF39" s="119"/>
      <c r="BPG39" s="119"/>
      <c r="BPH39" s="119"/>
      <c r="BPI39" s="119"/>
      <c r="BPJ39" s="119"/>
      <c r="BPK39" s="119"/>
      <c r="BPL39" s="119"/>
      <c r="BPM39" s="119"/>
      <c r="BPN39" s="119"/>
      <c r="BPO39" s="119"/>
      <c r="BPP39" s="119"/>
      <c r="BPQ39" s="119"/>
      <c r="BPR39" s="119"/>
      <c r="BPS39" s="119"/>
      <c r="BPT39" s="119"/>
      <c r="BPU39" s="119"/>
      <c r="BPV39" s="119"/>
      <c r="BPW39" s="119"/>
      <c r="BPX39" s="119"/>
      <c r="BPY39" s="119"/>
      <c r="BPZ39" s="119"/>
      <c r="BQA39" s="119"/>
      <c r="BQB39" s="119"/>
      <c r="BQC39" s="119"/>
      <c r="BQD39" s="119"/>
      <c r="BQE39" s="119"/>
      <c r="BQF39" s="119"/>
      <c r="BQG39" s="119"/>
      <c r="BQH39" s="119"/>
      <c r="BQI39" s="119"/>
      <c r="BQJ39" s="119"/>
      <c r="BQK39" s="119"/>
      <c r="BQL39" s="119"/>
      <c r="BQM39" s="119"/>
      <c r="BQN39" s="119"/>
      <c r="BQO39" s="119"/>
      <c r="BQP39" s="119"/>
      <c r="BQQ39" s="119"/>
      <c r="BQR39" s="119"/>
      <c r="BQS39" s="119"/>
      <c r="BQT39" s="119"/>
      <c r="BQU39" s="119"/>
      <c r="BQV39" s="119"/>
      <c r="BQW39" s="119"/>
      <c r="BQX39" s="119"/>
      <c r="BQY39" s="119"/>
      <c r="BQZ39" s="119"/>
      <c r="BRA39" s="119"/>
      <c r="BRB39" s="119"/>
      <c r="BRC39" s="119"/>
      <c r="BRD39" s="119"/>
      <c r="BRE39" s="119"/>
      <c r="BRF39" s="119"/>
      <c r="BRG39" s="119"/>
      <c r="BRH39" s="119"/>
      <c r="BRI39" s="119"/>
      <c r="BRJ39" s="119"/>
      <c r="BRK39" s="119"/>
      <c r="BRL39" s="119"/>
      <c r="BRM39" s="119"/>
      <c r="BRN39" s="119"/>
      <c r="BRO39" s="119"/>
      <c r="BRP39" s="119"/>
      <c r="BRQ39" s="119"/>
      <c r="BRR39" s="119"/>
      <c r="BRS39" s="119"/>
      <c r="BRT39" s="119"/>
      <c r="BRU39" s="119"/>
      <c r="BRV39" s="119"/>
      <c r="BRW39" s="119"/>
      <c r="BRX39" s="119"/>
      <c r="BRY39" s="119"/>
      <c r="BRZ39" s="119"/>
      <c r="BSA39" s="119"/>
      <c r="BSB39" s="119"/>
      <c r="BSC39" s="119"/>
      <c r="BSD39" s="119"/>
      <c r="BSE39" s="119"/>
      <c r="BSF39" s="119"/>
      <c r="BSG39" s="119"/>
      <c r="BSH39" s="119"/>
      <c r="BSI39" s="119"/>
      <c r="BSJ39" s="119"/>
      <c r="BSK39" s="119"/>
      <c r="BSL39" s="119"/>
      <c r="BSM39" s="119"/>
      <c r="BSN39" s="119"/>
      <c r="BSO39" s="119"/>
      <c r="BSP39" s="119"/>
      <c r="BSQ39" s="119"/>
      <c r="BSR39" s="119"/>
      <c r="BSS39" s="119"/>
      <c r="BST39" s="119"/>
      <c r="BSU39" s="119"/>
      <c r="BSV39" s="119"/>
      <c r="BSW39" s="119"/>
      <c r="BSX39" s="119"/>
      <c r="BSY39" s="119"/>
      <c r="BSZ39" s="119"/>
      <c r="BTA39" s="119"/>
      <c r="BTB39" s="119"/>
      <c r="BTC39" s="119"/>
      <c r="BTD39" s="119"/>
      <c r="BTE39" s="119"/>
      <c r="BTF39" s="119"/>
      <c r="BTG39" s="119"/>
      <c r="BTH39" s="119"/>
      <c r="BTI39" s="119"/>
      <c r="BTJ39" s="119"/>
      <c r="BTK39" s="119"/>
      <c r="BTL39" s="119"/>
      <c r="BTM39" s="119"/>
      <c r="BTN39" s="119"/>
      <c r="BTO39" s="119"/>
      <c r="BTP39" s="119"/>
      <c r="BTQ39" s="119"/>
      <c r="BTR39" s="119"/>
      <c r="BTS39" s="119"/>
      <c r="BTT39" s="119"/>
      <c r="BTU39" s="119"/>
      <c r="BTV39" s="119"/>
      <c r="BTW39" s="119"/>
      <c r="BTX39" s="119"/>
      <c r="BTY39" s="119"/>
      <c r="BTZ39" s="119"/>
      <c r="BUA39" s="119"/>
      <c r="BUB39" s="119"/>
      <c r="BUC39" s="119"/>
      <c r="BUD39" s="119"/>
      <c r="BUE39" s="119"/>
      <c r="BUF39" s="119"/>
      <c r="BUG39" s="119"/>
      <c r="BUH39" s="119"/>
      <c r="BUI39" s="119"/>
      <c r="BUJ39" s="119"/>
      <c r="BUK39" s="119"/>
      <c r="BUL39" s="119"/>
      <c r="BUM39" s="119"/>
      <c r="BUN39" s="119"/>
      <c r="BUO39" s="119"/>
      <c r="BUP39" s="119"/>
      <c r="BUQ39" s="119"/>
      <c r="BUR39" s="119"/>
      <c r="BUS39" s="119"/>
      <c r="BUT39" s="119"/>
      <c r="BUU39" s="119"/>
      <c r="BUV39" s="119"/>
      <c r="BUW39" s="119"/>
      <c r="BUX39" s="119"/>
      <c r="BUY39" s="119"/>
      <c r="BUZ39" s="119"/>
      <c r="BVA39" s="119"/>
      <c r="BVB39" s="119"/>
      <c r="BVC39" s="119"/>
      <c r="BVD39" s="119"/>
      <c r="BVE39" s="119"/>
      <c r="BVF39" s="119"/>
      <c r="BVG39" s="119"/>
      <c r="BVH39" s="119"/>
      <c r="BVI39" s="119"/>
      <c r="BVJ39" s="119"/>
      <c r="BVK39" s="119"/>
      <c r="BVL39" s="119"/>
      <c r="BVM39" s="119"/>
      <c r="BVN39" s="119"/>
      <c r="BVO39" s="119"/>
      <c r="BVP39" s="119"/>
      <c r="BVQ39" s="119"/>
      <c r="BVR39" s="119"/>
      <c r="BVS39" s="119"/>
      <c r="BVT39" s="119"/>
      <c r="BVU39" s="119"/>
      <c r="BVV39" s="119"/>
      <c r="BVW39" s="119"/>
      <c r="BVX39" s="119"/>
      <c r="BVY39" s="119"/>
      <c r="BVZ39" s="119"/>
      <c r="BWA39" s="119"/>
      <c r="BWB39" s="119"/>
      <c r="BWC39" s="119"/>
      <c r="BWD39" s="119"/>
      <c r="BWE39" s="119"/>
      <c r="BWF39" s="119"/>
      <c r="BWG39" s="119"/>
      <c r="BWH39" s="119"/>
      <c r="BWI39" s="119"/>
      <c r="BWJ39" s="119"/>
      <c r="BWK39" s="119"/>
      <c r="BWL39" s="119"/>
      <c r="BWM39" s="119"/>
      <c r="BWN39" s="119"/>
      <c r="BWO39" s="119"/>
      <c r="BWP39" s="119"/>
      <c r="BWQ39" s="119"/>
      <c r="BWR39" s="119"/>
      <c r="BWS39" s="119"/>
      <c r="BWT39" s="119"/>
      <c r="BWU39" s="119"/>
      <c r="BWV39" s="119"/>
      <c r="BWW39" s="119"/>
      <c r="BWX39" s="119"/>
      <c r="BWY39" s="119"/>
      <c r="BWZ39" s="119"/>
      <c r="BXA39" s="119"/>
      <c r="BXB39" s="119"/>
      <c r="BXC39" s="119"/>
      <c r="BXD39" s="119"/>
      <c r="BXE39" s="119"/>
      <c r="BXF39" s="119"/>
      <c r="BXG39" s="119"/>
      <c r="BXH39" s="119"/>
      <c r="BXI39" s="119"/>
      <c r="BXJ39" s="119"/>
      <c r="BXK39" s="119"/>
      <c r="BXL39" s="119"/>
      <c r="BXM39" s="119"/>
      <c r="BXN39" s="119"/>
      <c r="BXO39" s="119"/>
      <c r="BXP39" s="119"/>
      <c r="BXQ39" s="119"/>
      <c r="BXR39" s="119"/>
      <c r="BXS39" s="119"/>
      <c r="BXT39" s="119"/>
      <c r="BXU39" s="119"/>
      <c r="BXV39" s="119"/>
      <c r="BXW39" s="119"/>
      <c r="BXX39" s="119"/>
      <c r="BXY39" s="119"/>
      <c r="BXZ39" s="119"/>
      <c r="BYA39" s="119"/>
      <c r="BYB39" s="119"/>
      <c r="BYC39" s="119"/>
      <c r="BYD39" s="119"/>
      <c r="BYE39" s="119"/>
      <c r="BYF39" s="119"/>
      <c r="BYG39" s="119"/>
      <c r="BYH39" s="119"/>
      <c r="BYI39" s="119"/>
      <c r="BYJ39" s="119"/>
      <c r="BYK39" s="119"/>
      <c r="BYL39" s="119"/>
      <c r="BYM39" s="119"/>
      <c r="BYN39" s="119"/>
      <c r="BYO39" s="119"/>
      <c r="BYP39" s="119"/>
      <c r="BYQ39" s="119"/>
      <c r="BYR39" s="119"/>
      <c r="BYS39" s="119"/>
      <c r="BYT39" s="119"/>
      <c r="BYU39" s="119"/>
      <c r="BYV39" s="119"/>
      <c r="BYW39" s="119"/>
      <c r="BYX39" s="119"/>
      <c r="BYY39" s="119"/>
      <c r="BYZ39" s="119"/>
      <c r="BZA39" s="119"/>
      <c r="BZB39" s="119"/>
      <c r="BZC39" s="119"/>
      <c r="BZD39" s="119"/>
      <c r="BZE39" s="119"/>
      <c r="BZF39" s="119"/>
      <c r="BZG39" s="119"/>
      <c r="BZH39" s="119"/>
      <c r="BZI39" s="119"/>
      <c r="BZJ39" s="119"/>
      <c r="BZK39" s="119"/>
      <c r="BZL39" s="119"/>
      <c r="BZM39" s="119"/>
      <c r="BZN39" s="119"/>
      <c r="BZO39" s="119"/>
      <c r="BZP39" s="119"/>
      <c r="BZQ39" s="119"/>
      <c r="BZR39" s="119"/>
      <c r="BZS39" s="119"/>
      <c r="BZT39" s="119"/>
      <c r="BZU39" s="119"/>
      <c r="BZV39" s="119"/>
      <c r="BZW39" s="119"/>
      <c r="BZX39" s="119"/>
      <c r="BZY39" s="119"/>
      <c r="BZZ39" s="119"/>
      <c r="CAA39" s="119"/>
      <c r="CAB39" s="119"/>
      <c r="CAC39" s="119"/>
      <c r="CAD39" s="119"/>
      <c r="CAE39" s="119"/>
      <c r="CAF39" s="119"/>
      <c r="CAG39" s="119"/>
      <c r="CAH39" s="119"/>
      <c r="CAI39" s="119"/>
      <c r="CAJ39" s="119"/>
      <c r="CAK39" s="119"/>
      <c r="CAL39" s="119"/>
      <c r="CAM39" s="119"/>
      <c r="CAN39" s="119"/>
      <c r="CAO39" s="119"/>
      <c r="CAP39" s="119"/>
      <c r="CAQ39" s="119"/>
      <c r="CAR39" s="119"/>
      <c r="CAS39" s="119"/>
      <c r="CAT39" s="119"/>
      <c r="CAU39" s="119"/>
      <c r="CAV39" s="119"/>
      <c r="CAW39" s="119"/>
      <c r="CAX39" s="119"/>
      <c r="CAY39" s="119"/>
      <c r="CAZ39" s="119"/>
      <c r="CBA39" s="119"/>
      <c r="CBB39" s="119"/>
      <c r="CBC39" s="119"/>
      <c r="CBD39" s="119"/>
      <c r="CBE39" s="119"/>
      <c r="CBF39" s="119"/>
      <c r="CBG39" s="119"/>
      <c r="CBH39" s="119"/>
      <c r="CBI39" s="119"/>
      <c r="CBJ39" s="119"/>
      <c r="CBK39" s="119"/>
      <c r="CBL39" s="119"/>
      <c r="CBM39" s="119"/>
      <c r="CBN39" s="119"/>
      <c r="CBO39" s="119"/>
      <c r="CBP39" s="119"/>
      <c r="CBQ39" s="119"/>
      <c r="CBR39" s="119"/>
      <c r="CBS39" s="119"/>
      <c r="CBT39" s="119"/>
      <c r="CBU39" s="119"/>
      <c r="CBV39" s="119"/>
      <c r="CBW39" s="119"/>
      <c r="CBX39" s="119"/>
      <c r="CBY39" s="119"/>
      <c r="CBZ39" s="119"/>
      <c r="CCA39" s="119"/>
      <c r="CCB39" s="119"/>
      <c r="CCC39" s="119"/>
      <c r="CCD39" s="119"/>
      <c r="CCE39" s="119"/>
      <c r="CCF39" s="119"/>
      <c r="CCG39" s="119"/>
      <c r="CCH39" s="119"/>
      <c r="CCI39" s="119"/>
      <c r="CCJ39" s="119"/>
      <c r="CCK39" s="119"/>
      <c r="CCL39" s="119"/>
      <c r="CCM39" s="119"/>
      <c r="CCN39" s="119"/>
      <c r="CCO39" s="119"/>
      <c r="CCP39" s="119"/>
      <c r="CCQ39" s="119"/>
      <c r="CCR39" s="119"/>
      <c r="CCS39" s="119"/>
      <c r="CCT39" s="119"/>
      <c r="CCU39" s="119"/>
      <c r="CCV39" s="119"/>
      <c r="CCW39" s="119"/>
      <c r="CCX39" s="119"/>
      <c r="CCY39" s="119"/>
      <c r="CCZ39" s="119"/>
      <c r="CDA39" s="119"/>
      <c r="CDB39" s="119"/>
      <c r="CDC39" s="119"/>
      <c r="CDD39" s="119"/>
      <c r="CDE39" s="119"/>
      <c r="CDF39" s="119"/>
      <c r="CDG39" s="119"/>
      <c r="CDH39" s="119"/>
      <c r="CDI39" s="119"/>
      <c r="CDJ39" s="119"/>
      <c r="CDK39" s="119"/>
      <c r="CDL39" s="119"/>
      <c r="CDM39" s="119"/>
      <c r="CDN39" s="119"/>
      <c r="CDO39" s="119"/>
      <c r="CDP39" s="119"/>
      <c r="CDQ39" s="119"/>
      <c r="CDR39" s="119"/>
      <c r="CDS39" s="119"/>
      <c r="CDT39" s="119"/>
      <c r="CDU39" s="119"/>
      <c r="CDV39" s="119"/>
      <c r="CDW39" s="119"/>
      <c r="CDX39" s="119"/>
      <c r="CDY39" s="119"/>
      <c r="CDZ39" s="119"/>
      <c r="CEA39" s="119"/>
      <c r="CEB39" s="119"/>
      <c r="CEC39" s="119"/>
      <c r="CED39" s="119"/>
      <c r="CEE39" s="119"/>
      <c r="CEF39" s="119"/>
      <c r="CEG39" s="119"/>
      <c r="CEH39" s="119"/>
      <c r="CEI39" s="119"/>
      <c r="CEJ39" s="119"/>
      <c r="CEK39" s="119"/>
      <c r="CEL39" s="119"/>
      <c r="CEM39" s="119"/>
      <c r="CEN39" s="119"/>
      <c r="CEO39" s="119"/>
      <c r="CEP39" s="119"/>
      <c r="CEQ39" s="119"/>
      <c r="CER39" s="119"/>
      <c r="CES39" s="119"/>
      <c r="CET39" s="119"/>
      <c r="CEU39" s="119"/>
      <c r="CEV39" s="119"/>
      <c r="CEW39" s="119"/>
      <c r="CEX39" s="119"/>
      <c r="CEY39" s="119"/>
      <c r="CEZ39" s="119"/>
      <c r="CFA39" s="119"/>
      <c r="CFB39" s="119"/>
      <c r="CFC39" s="119"/>
      <c r="CFD39" s="119"/>
      <c r="CFE39" s="119"/>
      <c r="CFF39" s="119"/>
      <c r="CFG39" s="119"/>
      <c r="CFH39" s="119"/>
      <c r="CFI39" s="119"/>
      <c r="CFJ39" s="119"/>
      <c r="CFK39" s="119"/>
      <c r="CFL39" s="119"/>
      <c r="CFM39" s="119"/>
      <c r="CFN39" s="119"/>
      <c r="CFO39" s="119"/>
      <c r="CFP39" s="119"/>
      <c r="CFQ39" s="119"/>
      <c r="CFR39" s="119"/>
      <c r="CFS39" s="119"/>
      <c r="CFT39" s="119"/>
      <c r="CFU39" s="119"/>
      <c r="CFV39" s="119"/>
      <c r="CFW39" s="119"/>
      <c r="CFX39" s="119"/>
      <c r="CFY39" s="119"/>
      <c r="CFZ39" s="119"/>
      <c r="CGA39" s="119"/>
      <c r="CGB39" s="119"/>
      <c r="CGC39" s="119"/>
      <c r="CGD39" s="119"/>
      <c r="CGE39" s="119"/>
      <c r="CGF39" s="119"/>
      <c r="CGG39" s="119"/>
      <c r="CGH39" s="119"/>
      <c r="CGI39" s="119"/>
      <c r="CGJ39" s="119"/>
      <c r="CGK39" s="119"/>
      <c r="CGL39" s="119"/>
      <c r="CGM39" s="119"/>
      <c r="CGN39" s="119"/>
      <c r="CGO39" s="119"/>
      <c r="CGP39" s="119"/>
      <c r="CGQ39" s="119"/>
      <c r="CGR39" s="119"/>
      <c r="CGS39" s="119"/>
      <c r="CGT39" s="119"/>
      <c r="CGU39" s="119"/>
      <c r="CGV39" s="119"/>
      <c r="CGW39" s="119"/>
      <c r="CGX39" s="119"/>
      <c r="CGY39" s="119"/>
      <c r="CGZ39" s="119"/>
      <c r="CHA39" s="119"/>
      <c r="CHB39" s="119"/>
      <c r="CHC39" s="119"/>
      <c r="CHD39" s="119"/>
      <c r="CHE39" s="119"/>
      <c r="CHF39" s="119"/>
      <c r="CHG39" s="119"/>
      <c r="CHH39" s="119"/>
      <c r="CHI39" s="119"/>
      <c r="CHJ39" s="119"/>
      <c r="CHK39" s="119"/>
      <c r="CHL39" s="119"/>
      <c r="CHM39" s="119"/>
      <c r="CHN39" s="119"/>
      <c r="CHO39" s="119"/>
      <c r="CHP39" s="119"/>
      <c r="CHQ39" s="119"/>
      <c r="CHR39" s="119"/>
      <c r="CHS39" s="119"/>
      <c r="CHT39" s="119"/>
      <c r="CHU39" s="119"/>
      <c r="CHV39" s="119"/>
      <c r="CHW39" s="119"/>
      <c r="CHX39" s="119"/>
      <c r="CHY39" s="119"/>
      <c r="CHZ39" s="119"/>
      <c r="CIA39" s="119"/>
      <c r="CIB39" s="119"/>
      <c r="CIC39" s="119"/>
      <c r="CID39" s="119"/>
      <c r="CIE39" s="119"/>
      <c r="CIF39" s="119"/>
      <c r="CIG39" s="119"/>
      <c r="CIH39" s="119"/>
      <c r="CII39" s="119"/>
      <c r="CIJ39" s="119"/>
      <c r="CIK39" s="119"/>
      <c r="CIL39" s="119"/>
      <c r="CIM39" s="119"/>
      <c r="CIN39" s="119"/>
      <c r="CIO39" s="119"/>
      <c r="CIP39" s="119"/>
      <c r="CIQ39" s="119"/>
      <c r="CIR39" s="119"/>
      <c r="CIS39" s="119"/>
      <c r="CIT39" s="119"/>
      <c r="CIU39" s="119"/>
      <c r="CIV39" s="119"/>
      <c r="CIW39" s="119"/>
      <c r="CIX39" s="119"/>
      <c r="CIY39" s="119"/>
      <c r="CIZ39" s="119"/>
      <c r="CJA39" s="119"/>
      <c r="CJB39" s="119"/>
      <c r="CJC39" s="119"/>
      <c r="CJD39" s="119"/>
      <c r="CJE39" s="119"/>
      <c r="CJF39" s="119"/>
      <c r="CJG39" s="119"/>
      <c r="CJH39" s="119"/>
      <c r="CJI39" s="119"/>
      <c r="CJJ39" s="119"/>
      <c r="CJK39" s="119"/>
      <c r="CJL39" s="119"/>
      <c r="CJM39" s="119"/>
      <c r="CJN39" s="119"/>
      <c r="CJO39" s="119"/>
      <c r="CJP39" s="119"/>
      <c r="CJQ39" s="119"/>
      <c r="CJR39" s="119"/>
      <c r="CJS39" s="119"/>
      <c r="CJT39" s="119"/>
      <c r="CJU39" s="119"/>
      <c r="CJV39" s="119"/>
      <c r="CJW39" s="119"/>
      <c r="CJX39" s="119"/>
      <c r="CJY39" s="119"/>
      <c r="CJZ39" s="119"/>
      <c r="CKA39" s="119"/>
      <c r="CKB39" s="119"/>
      <c r="CKC39" s="119"/>
      <c r="CKD39" s="119"/>
      <c r="CKE39" s="119"/>
      <c r="CKF39" s="119"/>
      <c r="CKG39" s="119"/>
      <c r="CKH39" s="119"/>
      <c r="CKI39" s="119"/>
      <c r="CKJ39" s="119"/>
      <c r="CKK39" s="119"/>
      <c r="CKL39" s="119"/>
      <c r="CKM39" s="119"/>
      <c r="CKN39" s="119"/>
      <c r="CKO39" s="119"/>
      <c r="CKP39" s="119"/>
      <c r="CKQ39" s="119"/>
      <c r="CKR39" s="119"/>
      <c r="CKS39" s="119"/>
      <c r="CKT39" s="119"/>
      <c r="CKU39" s="119"/>
      <c r="CKV39" s="119"/>
      <c r="CKW39" s="119"/>
      <c r="CKX39" s="119"/>
      <c r="CKY39" s="119"/>
      <c r="CKZ39" s="119"/>
      <c r="CLA39" s="119"/>
      <c r="CLB39" s="119"/>
      <c r="CLC39" s="119"/>
      <c r="CLD39" s="119"/>
      <c r="CLE39" s="119"/>
      <c r="CLF39" s="119"/>
      <c r="CLG39" s="119"/>
      <c r="CLH39" s="119"/>
      <c r="CLI39" s="119"/>
      <c r="CLJ39" s="119"/>
      <c r="CLK39" s="119"/>
      <c r="CLL39" s="119"/>
      <c r="CLM39" s="119"/>
      <c r="CLN39" s="119"/>
      <c r="CLO39" s="119"/>
      <c r="CLP39" s="119"/>
      <c r="CLQ39" s="119"/>
      <c r="CLR39" s="119"/>
      <c r="CLS39" s="119"/>
      <c r="CLT39" s="119"/>
      <c r="CLU39" s="119"/>
      <c r="CLV39" s="119"/>
      <c r="CLW39" s="119"/>
      <c r="CLX39" s="119"/>
      <c r="CLY39" s="119"/>
      <c r="CLZ39" s="119"/>
      <c r="CMA39" s="119"/>
      <c r="CMB39" s="119"/>
      <c r="CMC39" s="119"/>
      <c r="CMD39" s="119"/>
      <c r="CME39" s="119"/>
      <c r="CMF39" s="119"/>
      <c r="CMG39" s="119"/>
      <c r="CMH39" s="119"/>
      <c r="CMI39" s="119"/>
      <c r="CMJ39" s="119"/>
      <c r="CMK39" s="119"/>
      <c r="CML39" s="119"/>
      <c r="CMM39" s="119"/>
      <c r="CMN39" s="119"/>
      <c r="CMO39" s="119"/>
      <c r="CMP39" s="119"/>
      <c r="CMQ39" s="119"/>
      <c r="CMR39" s="119"/>
      <c r="CMS39" s="119"/>
      <c r="CMT39" s="119"/>
      <c r="CMU39" s="119"/>
      <c r="CMV39" s="119"/>
      <c r="CMW39" s="119"/>
      <c r="CMX39" s="119"/>
      <c r="CMY39" s="119"/>
      <c r="CMZ39" s="119"/>
      <c r="CNA39" s="119"/>
      <c r="CNB39" s="119"/>
      <c r="CNC39" s="119"/>
      <c r="CND39" s="119"/>
      <c r="CNE39" s="119"/>
      <c r="CNF39" s="119"/>
      <c r="CNG39" s="119"/>
      <c r="CNH39" s="119"/>
      <c r="CNI39" s="119"/>
      <c r="CNJ39" s="119"/>
      <c r="CNK39" s="119"/>
      <c r="CNL39" s="119"/>
      <c r="CNM39" s="119"/>
      <c r="CNN39" s="119"/>
      <c r="CNO39" s="119"/>
      <c r="CNP39" s="119"/>
      <c r="CNQ39" s="119"/>
      <c r="CNR39" s="119"/>
      <c r="CNS39" s="119"/>
      <c r="CNT39" s="119"/>
      <c r="CNU39" s="119"/>
      <c r="CNV39" s="119"/>
      <c r="CNW39" s="119"/>
      <c r="CNX39" s="119"/>
      <c r="CNY39" s="119"/>
      <c r="CNZ39" s="119"/>
      <c r="COA39" s="119"/>
      <c r="COB39" s="119"/>
      <c r="COC39" s="119"/>
      <c r="COD39" s="119"/>
      <c r="COE39" s="119"/>
      <c r="COF39" s="119"/>
      <c r="COG39" s="119"/>
      <c r="COH39" s="119"/>
      <c r="COI39" s="119"/>
      <c r="COJ39" s="119"/>
      <c r="COK39" s="119"/>
      <c r="COL39" s="119"/>
      <c r="COM39" s="119"/>
      <c r="CON39" s="119"/>
      <c r="COO39" s="119"/>
      <c r="COP39" s="119"/>
      <c r="COQ39" s="119"/>
      <c r="COR39" s="119"/>
      <c r="COS39" s="119"/>
      <c r="COT39" s="119"/>
      <c r="COU39" s="119"/>
      <c r="COV39" s="119"/>
      <c r="COW39" s="119"/>
      <c r="COX39" s="119"/>
      <c r="COY39" s="119"/>
      <c r="COZ39" s="119"/>
      <c r="CPA39" s="119"/>
      <c r="CPB39" s="119"/>
      <c r="CPC39" s="119"/>
      <c r="CPD39" s="119"/>
      <c r="CPE39" s="119"/>
      <c r="CPF39" s="119"/>
      <c r="CPG39" s="119"/>
      <c r="CPH39" s="119"/>
      <c r="CPI39" s="119"/>
      <c r="CPJ39" s="119"/>
      <c r="CPK39" s="119"/>
      <c r="CPL39" s="119"/>
      <c r="CPM39" s="119"/>
      <c r="CPN39" s="119"/>
      <c r="CPO39" s="119"/>
      <c r="CPP39" s="119"/>
      <c r="CPQ39" s="119"/>
      <c r="CPR39" s="119"/>
      <c r="CPS39" s="119"/>
      <c r="CPT39" s="119"/>
      <c r="CPU39" s="119"/>
      <c r="CPV39" s="119"/>
      <c r="CPW39" s="119"/>
      <c r="CPX39" s="119"/>
      <c r="CPY39" s="119"/>
      <c r="CPZ39" s="119"/>
      <c r="CQA39" s="119"/>
      <c r="CQB39" s="119"/>
      <c r="CQC39" s="119"/>
      <c r="CQD39" s="119"/>
      <c r="CQE39" s="119"/>
      <c r="CQF39" s="119"/>
      <c r="CQG39" s="119"/>
      <c r="CQH39" s="119"/>
      <c r="CQI39" s="119"/>
      <c r="CQJ39" s="119"/>
      <c r="CQK39" s="119"/>
      <c r="CQL39" s="119"/>
      <c r="CQM39" s="119"/>
      <c r="CQN39" s="119"/>
      <c r="CQO39" s="119"/>
      <c r="CQP39" s="119"/>
      <c r="CQQ39" s="119"/>
      <c r="CQR39" s="119"/>
      <c r="CQS39" s="119"/>
      <c r="CQT39" s="119"/>
      <c r="CQU39" s="119"/>
      <c r="CQV39" s="119"/>
      <c r="CQW39" s="119"/>
      <c r="CQX39" s="119"/>
      <c r="CQY39" s="119"/>
      <c r="CQZ39" s="119"/>
      <c r="CRA39" s="119"/>
      <c r="CRB39" s="119"/>
      <c r="CRC39" s="119"/>
      <c r="CRD39" s="119"/>
      <c r="CRE39" s="119"/>
      <c r="CRF39" s="119"/>
      <c r="CRG39" s="119"/>
      <c r="CRH39" s="119"/>
      <c r="CRI39" s="119"/>
      <c r="CRJ39" s="119"/>
      <c r="CRK39" s="119"/>
      <c r="CRL39" s="119"/>
      <c r="CRM39" s="119"/>
      <c r="CRN39" s="119"/>
      <c r="CRO39" s="119"/>
      <c r="CRP39" s="119"/>
      <c r="CRQ39" s="119"/>
      <c r="CRR39" s="119"/>
      <c r="CRS39" s="119"/>
      <c r="CRT39" s="119"/>
      <c r="CRU39" s="119"/>
      <c r="CRV39" s="119"/>
      <c r="CRW39" s="119"/>
      <c r="CRX39" s="119"/>
      <c r="CRY39" s="119"/>
      <c r="CRZ39" s="119"/>
      <c r="CSA39" s="119"/>
      <c r="CSB39" s="119"/>
      <c r="CSC39" s="119"/>
      <c r="CSD39" s="119"/>
      <c r="CSE39" s="119"/>
      <c r="CSF39" s="119"/>
      <c r="CSG39" s="119"/>
      <c r="CSH39" s="119"/>
      <c r="CSI39" s="119"/>
      <c r="CSJ39" s="119"/>
      <c r="CSK39" s="119"/>
      <c r="CSL39" s="119"/>
      <c r="CSM39" s="119"/>
      <c r="CSN39" s="119"/>
      <c r="CSO39" s="119"/>
      <c r="CSP39" s="119"/>
      <c r="CSQ39" s="119"/>
      <c r="CSR39" s="119"/>
      <c r="CSS39" s="119"/>
      <c r="CST39" s="119"/>
      <c r="CSU39" s="119"/>
      <c r="CSV39" s="119"/>
      <c r="CSW39" s="119"/>
      <c r="CSX39" s="119"/>
      <c r="CSY39" s="119"/>
      <c r="CSZ39" s="119"/>
      <c r="CTA39" s="119"/>
      <c r="CTB39" s="119"/>
      <c r="CTC39" s="119"/>
      <c r="CTD39" s="119"/>
      <c r="CTE39" s="119"/>
      <c r="CTF39" s="119"/>
      <c r="CTG39" s="119"/>
      <c r="CTH39" s="119"/>
      <c r="CTI39" s="119"/>
      <c r="CTJ39" s="119"/>
      <c r="CTK39" s="119"/>
      <c r="CTL39" s="119"/>
      <c r="CTM39" s="119"/>
      <c r="CTN39" s="119"/>
      <c r="CTO39" s="119"/>
      <c r="CTP39" s="119"/>
      <c r="CTQ39" s="119"/>
      <c r="CTR39" s="119"/>
      <c r="CTS39" s="119"/>
      <c r="CTT39" s="119"/>
      <c r="CTU39" s="119"/>
      <c r="CTV39" s="119"/>
      <c r="CTW39" s="119"/>
      <c r="CTX39" s="119"/>
      <c r="CTY39" s="119"/>
      <c r="CTZ39" s="119"/>
      <c r="CUA39" s="119"/>
      <c r="CUB39" s="119"/>
      <c r="CUC39" s="119"/>
      <c r="CUD39" s="119"/>
      <c r="CUE39" s="119"/>
      <c r="CUF39" s="119"/>
      <c r="CUG39" s="119"/>
      <c r="CUH39" s="119"/>
      <c r="CUI39" s="119"/>
      <c r="CUJ39" s="119"/>
      <c r="CUK39" s="119"/>
      <c r="CUL39" s="119"/>
      <c r="CUM39" s="119"/>
      <c r="CUN39" s="119"/>
      <c r="CUO39" s="119"/>
      <c r="CUP39" s="119"/>
      <c r="CUQ39" s="119"/>
      <c r="CUR39" s="119"/>
      <c r="CUS39" s="119"/>
      <c r="CUT39" s="119"/>
      <c r="CUU39" s="119"/>
      <c r="CUV39" s="119"/>
      <c r="CUW39" s="119"/>
      <c r="CUX39" s="119"/>
      <c r="CUY39" s="119"/>
      <c r="CUZ39" s="119"/>
      <c r="CVA39" s="119"/>
      <c r="CVB39" s="119"/>
      <c r="CVC39" s="119"/>
      <c r="CVD39" s="119"/>
      <c r="CVE39" s="119"/>
      <c r="CVF39" s="119"/>
      <c r="CVG39" s="119"/>
      <c r="CVH39" s="119"/>
      <c r="CVI39" s="119"/>
      <c r="CVJ39" s="119"/>
      <c r="CVK39" s="119"/>
      <c r="CVL39" s="119"/>
      <c r="CVM39" s="119"/>
      <c r="CVN39" s="119"/>
      <c r="CVO39" s="119"/>
      <c r="CVP39" s="119"/>
      <c r="CVQ39" s="119"/>
      <c r="CVR39" s="119"/>
      <c r="CVS39" s="119"/>
      <c r="CVT39" s="119"/>
      <c r="CVU39" s="119"/>
      <c r="CVV39" s="119"/>
      <c r="CVW39" s="119"/>
      <c r="CVX39" s="119"/>
      <c r="CVY39" s="119"/>
      <c r="CVZ39" s="119"/>
      <c r="CWA39" s="119"/>
      <c r="CWB39" s="119"/>
      <c r="CWC39" s="119"/>
      <c r="CWD39" s="119"/>
      <c r="CWE39" s="119"/>
      <c r="CWF39" s="119"/>
      <c r="CWG39" s="119"/>
      <c r="CWH39" s="119"/>
      <c r="CWI39" s="119"/>
      <c r="CWJ39" s="119"/>
      <c r="CWK39" s="119"/>
      <c r="CWL39" s="119"/>
      <c r="CWM39" s="119"/>
      <c r="CWN39" s="119"/>
      <c r="CWO39" s="119"/>
      <c r="CWP39" s="119"/>
      <c r="CWQ39" s="119"/>
      <c r="CWR39" s="119"/>
      <c r="CWS39" s="119"/>
      <c r="CWT39" s="119"/>
      <c r="CWU39" s="119"/>
      <c r="CWV39" s="119"/>
      <c r="CWW39" s="119"/>
      <c r="CWX39" s="119"/>
      <c r="CWY39" s="119"/>
      <c r="CWZ39" s="119"/>
      <c r="CXA39" s="119"/>
      <c r="CXB39" s="119"/>
      <c r="CXC39" s="119"/>
      <c r="CXD39" s="119"/>
      <c r="CXE39" s="119"/>
      <c r="CXF39" s="119"/>
      <c r="CXG39" s="119"/>
      <c r="CXH39" s="119"/>
      <c r="CXI39" s="119"/>
      <c r="CXJ39" s="119"/>
      <c r="CXK39" s="119"/>
      <c r="CXL39" s="119"/>
      <c r="CXM39" s="119"/>
      <c r="CXN39" s="119"/>
      <c r="CXO39" s="119"/>
      <c r="CXP39" s="119"/>
      <c r="CXQ39" s="119"/>
      <c r="CXR39" s="119"/>
      <c r="CXS39" s="119"/>
      <c r="CXT39" s="119"/>
      <c r="CXU39" s="119"/>
      <c r="CXV39" s="119"/>
      <c r="CXW39" s="119"/>
      <c r="CXX39" s="119"/>
      <c r="CXY39" s="119"/>
      <c r="CXZ39" s="119"/>
      <c r="CYA39" s="119"/>
      <c r="CYB39" s="119"/>
      <c r="CYC39" s="119"/>
      <c r="CYD39" s="119"/>
      <c r="CYE39" s="119"/>
      <c r="CYF39" s="119"/>
      <c r="CYG39" s="119"/>
      <c r="CYH39" s="119"/>
      <c r="CYI39" s="119"/>
      <c r="CYJ39" s="119"/>
      <c r="CYK39" s="119"/>
      <c r="CYL39" s="119"/>
      <c r="CYM39" s="119"/>
      <c r="CYN39" s="119"/>
      <c r="CYO39" s="119"/>
      <c r="CYP39" s="119"/>
      <c r="CYQ39" s="119"/>
      <c r="CYR39" s="119"/>
      <c r="CYS39" s="119"/>
      <c r="CYT39" s="119"/>
      <c r="CYU39" s="119"/>
      <c r="CYV39" s="119"/>
      <c r="CYW39" s="119"/>
      <c r="CYX39" s="119"/>
      <c r="CYY39" s="119"/>
      <c r="CYZ39" s="119"/>
      <c r="CZA39" s="119"/>
      <c r="CZB39" s="119"/>
      <c r="CZC39" s="119"/>
      <c r="CZD39" s="119"/>
      <c r="CZE39" s="119"/>
      <c r="CZF39" s="119"/>
      <c r="CZG39" s="119"/>
      <c r="CZH39" s="119"/>
      <c r="CZI39" s="119"/>
      <c r="CZJ39" s="119"/>
      <c r="CZK39" s="119"/>
      <c r="CZL39" s="119"/>
      <c r="CZM39" s="119"/>
      <c r="CZN39" s="119"/>
      <c r="CZO39" s="119"/>
      <c r="CZP39" s="119"/>
      <c r="CZQ39" s="119"/>
      <c r="CZR39" s="119"/>
      <c r="CZS39" s="119"/>
      <c r="CZT39" s="119"/>
      <c r="CZU39" s="119"/>
      <c r="CZV39" s="119"/>
      <c r="CZW39" s="119"/>
      <c r="CZX39" s="119"/>
      <c r="CZY39" s="119"/>
      <c r="CZZ39" s="119"/>
      <c r="DAA39" s="119"/>
      <c r="DAB39" s="119"/>
      <c r="DAC39" s="119"/>
      <c r="DAD39" s="119"/>
      <c r="DAE39" s="119"/>
      <c r="DAF39" s="119"/>
      <c r="DAG39" s="119"/>
      <c r="DAH39" s="119"/>
      <c r="DAI39" s="119"/>
      <c r="DAJ39" s="119"/>
      <c r="DAK39" s="119"/>
      <c r="DAL39" s="119"/>
      <c r="DAM39" s="119"/>
      <c r="DAN39" s="119"/>
      <c r="DAO39" s="119"/>
      <c r="DAP39" s="119"/>
      <c r="DAQ39" s="119"/>
      <c r="DAR39" s="119"/>
      <c r="DAS39" s="119"/>
      <c r="DAT39" s="119"/>
      <c r="DAU39" s="119"/>
      <c r="DAV39" s="119"/>
      <c r="DAW39" s="119"/>
      <c r="DAX39" s="119"/>
      <c r="DAY39" s="119"/>
      <c r="DAZ39" s="119"/>
      <c r="DBA39" s="119"/>
      <c r="DBB39" s="119"/>
      <c r="DBC39" s="119"/>
      <c r="DBD39" s="119"/>
      <c r="DBE39" s="119"/>
      <c r="DBF39" s="119"/>
      <c r="DBG39" s="119"/>
      <c r="DBH39" s="119"/>
      <c r="DBI39" s="119"/>
      <c r="DBJ39" s="119"/>
      <c r="DBK39" s="119"/>
      <c r="DBL39" s="119"/>
      <c r="DBM39" s="119"/>
      <c r="DBN39" s="119"/>
      <c r="DBO39" s="119"/>
      <c r="DBP39" s="119"/>
      <c r="DBQ39" s="119"/>
      <c r="DBR39" s="119"/>
      <c r="DBS39" s="119"/>
      <c r="DBT39" s="119"/>
      <c r="DBU39" s="119"/>
      <c r="DBV39" s="119"/>
      <c r="DBW39" s="119"/>
      <c r="DBX39" s="119"/>
      <c r="DBY39" s="119"/>
      <c r="DBZ39" s="119"/>
      <c r="DCA39" s="119"/>
      <c r="DCB39" s="119"/>
      <c r="DCC39" s="119"/>
      <c r="DCD39" s="119"/>
      <c r="DCE39" s="119"/>
      <c r="DCF39" s="119"/>
      <c r="DCG39" s="119"/>
      <c r="DCH39" s="119"/>
      <c r="DCI39" s="119"/>
      <c r="DCJ39" s="119"/>
      <c r="DCK39" s="119"/>
      <c r="DCL39" s="119"/>
      <c r="DCM39" s="119"/>
      <c r="DCN39" s="119"/>
      <c r="DCO39" s="119"/>
      <c r="DCP39" s="119"/>
      <c r="DCQ39" s="119"/>
      <c r="DCR39" s="119"/>
      <c r="DCS39" s="119"/>
      <c r="DCT39" s="119"/>
      <c r="DCU39" s="119"/>
      <c r="DCV39" s="119"/>
      <c r="DCW39" s="119"/>
      <c r="DCX39" s="119"/>
      <c r="DCY39" s="119"/>
      <c r="DCZ39" s="119"/>
      <c r="DDA39" s="119"/>
      <c r="DDB39" s="119"/>
      <c r="DDC39" s="119"/>
      <c r="DDD39" s="119"/>
      <c r="DDE39" s="119"/>
      <c r="DDF39" s="119"/>
      <c r="DDG39" s="119"/>
      <c r="DDH39" s="119"/>
      <c r="DDI39" s="119"/>
      <c r="DDJ39" s="119"/>
      <c r="DDK39" s="119"/>
      <c r="DDL39" s="119"/>
      <c r="DDM39" s="119"/>
      <c r="DDN39" s="119"/>
      <c r="DDO39" s="119"/>
      <c r="DDP39" s="119"/>
      <c r="DDQ39" s="119"/>
      <c r="DDR39" s="119"/>
      <c r="DDS39" s="119"/>
      <c r="DDT39" s="119"/>
      <c r="DDU39" s="119"/>
      <c r="DDV39" s="119"/>
      <c r="DDW39" s="119"/>
      <c r="DDX39" s="119"/>
      <c r="DDY39" s="119"/>
      <c r="DDZ39" s="119"/>
      <c r="DEA39" s="119"/>
      <c r="DEB39" s="119"/>
      <c r="DEC39" s="119"/>
      <c r="DED39" s="119"/>
      <c r="DEE39" s="119"/>
      <c r="DEF39" s="119"/>
      <c r="DEG39" s="119"/>
      <c r="DEH39" s="119"/>
      <c r="DEI39" s="119"/>
      <c r="DEJ39" s="119"/>
      <c r="DEK39" s="119"/>
      <c r="DEL39" s="119"/>
      <c r="DEM39" s="119"/>
      <c r="DEN39" s="119"/>
      <c r="DEO39" s="119"/>
      <c r="DEP39" s="119"/>
      <c r="DEQ39" s="119"/>
      <c r="DER39" s="119"/>
      <c r="DES39" s="119"/>
      <c r="DET39" s="119"/>
      <c r="DEU39" s="119"/>
      <c r="DEV39" s="119"/>
      <c r="DEW39" s="119"/>
      <c r="DEX39" s="119"/>
      <c r="DEY39" s="119"/>
      <c r="DEZ39" s="119"/>
      <c r="DFA39" s="119"/>
      <c r="DFB39" s="119"/>
      <c r="DFC39" s="119"/>
      <c r="DFD39" s="119"/>
      <c r="DFE39" s="119"/>
      <c r="DFF39" s="119"/>
      <c r="DFG39" s="119"/>
      <c r="DFH39" s="119"/>
      <c r="DFI39" s="119"/>
      <c r="DFJ39" s="119"/>
      <c r="DFK39" s="119"/>
      <c r="DFL39" s="119"/>
      <c r="DFM39" s="119"/>
      <c r="DFN39" s="119"/>
      <c r="DFO39" s="119"/>
      <c r="DFP39" s="119"/>
      <c r="DFQ39" s="119"/>
      <c r="DFR39" s="119"/>
      <c r="DFS39" s="119"/>
      <c r="DFT39" s="119"/>
      <c r="DFU39" s="119"/>
      <c r="DFV39" s="119"/>
      <c r="DFW39" s="119"/>
      <c r="DFX39" s="119"/>
      <c r="DFY39" s="119"/>
      <c r="DFZ39" s="119"/>
      <c r="DGA39" s="119"/>
      <c r="DGB39" s="119"/>
      <c r="DGC39" s="119"/>
      <c r="DGD39" s="119"/>
      <c r="DGE39" s="119"/>
      <c r="DGF39" s="119"/>
      <c r="DGG39" s="119"/>
      <c r="DGH39" s="119"/>
      <c r="DGI39" s="119"/>
      <c r="DGJ39" s="119"/>
      <c r="DGK39" s="119"/>
      <c r="DGL39" s="119"/>
      <c r="DGM39" s="119"/>
      <c r="DGN39" s="119"/>
      <c r="DGO39" s="119"/>
      <c r="DGP39" s="119"/>
      <c r="DGQ39" s="119"/>
      <c r="DGR39" s="119"/>
      <c r="DGS39" s="119"/>
      <c r="DGT39" s="119"/>
      <c r="DGU39" s="119"/>
      <c r="DGV39" s="119"/>
      <c r="DGW39" s="119"/>
      <c r="DGX39" s="119"/>
      <c r="DGY39" s="119"/>
      <c r="DGZ39" s="119"/>
      <c r="DHA39" s="119"/>
      <c r="DHB39" s="119"/>
      <c r="DHC39" s="119"/>
      <c r="DHD39" s="119"/>
      <c r="DHE39" s="119"/>
      <c r="DHF39" s="119"/>
      <c r="DHG39" s="119"/>
      <c r="DHH39" s="119"/>
      <c r="DHI39" s="119"/>
      <c r="DHJ39" s="119"/>
      <c r="DHK39" s="119"/>
      <c r="DHL39" s="119"/>
      <c r="DHM39" s="119"/>
      <c r="DHN39" s="119"/>
      <c r="DHO39" s="119"/>
      <c r="DHP39" s="119"/>
      <c r="DHQ39" s="119"/>
      <c r="DHR39" s="119"/>
      <c r="DHS39" s="119"/>
      <c r="DHT39" s="119"/>
      <c r="DHU39" s="119"/>
      <c r="DHV39" s="119"/>
      <c r="DHW39" s="119"/>
      <c r="DHX39" s="119"/>
      <c r="DHY39" s="119"/>
      <c r="DHZ39" s="119"/>
      <c r="DIA39" s="119"/>
      <c r="DIB39" s="119"/>
      <c r="DIC39" s="119"/>
      <c r="DID39" s="119"/>
      <c r="DIE39" s="119"/>
      <c r="DIF39" s="119"/>
      <c r="DIG39" s="119"/>
      <c r="DIH39" s="119"/>
      <c r="DII39" s="119"/>
      <c r="DIJ39" s="119"/>
      <c r="DIK39" s="119"/>
      <c r="DIL39" s="119"/>
      <c r="DIM39" s="119"/>
      <c r="DIN39" s="119"/>
      <c r="DIO39" s="119"/>
      <c r="DIP39" s="119"/>
      <c r="DIQ39" s="119"/>
      <c r="DIR39" s="119"/>
      <c r="DIS39" s="119"/>
      <c r="DIT39" s="119"/>
      <c r="DIU39" s="119"/>
      <c r="DIV39" s="119"/>
      <c r="DIW39" s="119"/>
      <c r="DIX39" s="119"/>
      <c r="DIY39" s="119"/>
      <c r="DIZ39" s="119"/>
      <c r="DJA39" s="119"/>
      <c r="DJB39" s="119"/>
      <c r="DJC39" s="119"/>
      <c r="DJD39" s="119"/>
      <c r="DJE39" s="119"/>
      <c r="DJF39" s="119"/>
      <c r="DJG39" s="119"/>
      <c r="DJH39" s="119"/>
      <c r="DJI39" s="119"/>
      <c r="DJJ39" s="119"/>
      <c r="DJK39" s="119"/>
      <c r="DJL39" s="119"/>
      <c r="DJM39" s="119"/>
      <c r="DJN39" s="119"/>
      <c r="DJO39" s="119"/>
      <c r="DJP39" s="119"/>
      <c r="DJQ39" s="119"/>
      <c r="DJR39" s="119"/>
      <c r="DJS39" s="119"/>
      <c r="DJT39" s="119"/>
      <c r="DJU39" s="119"/>
      <c r="DJV39" s="119"/>
      <c r="DJW39" s="119"/>
      <c r="DJX39" s="119"/>
      <c r="DJY39" s="119"/>
      <c r="DJZ39" s="119"/>
      <c r="DKA39" s="119"/>
      <c r="DKB39" s="119"/>
      <c r="DKC39" s="119"/>
      <c r="DKD39" s="119"/>
      <c r="DKE39" s="119"/>
      <c r="DKF39" s="119"/>
      <c r="DKG39" s="119"/>
      <c r="DKH39" s="119"/>
      <c r="DKI39" s="119"/>
      <c r="DKJ39" s="119"/>
      <c r="DKK39" s="119"/>
      <c r="DKL39" s="119"/>
      <c r="DKM39" s="119"/>
      <c r="DKN39" s="119"/>
      <c r="DKO39" s="119"/>
      <c r="DKP39" s="119"/>
      <c r="DKQ39" s="119"/>
      <c r="DKR39" s="119"/>
      <c r="DKS39" s="119"/>
      <c r="DKT39" s="119"/>
      <c r="DKU39" s="119"/>
      <c r="DKV39" s="119"/>
      <c r="DKW39" s="119"/>
      <c r="DKX39" s="119"/>
      <c r="DKY39" s="119"/>
      <c r="DKZ39" s="119"/>
      <c r="DLA39" s="119"/>
      <c r="DLB39" s="119"/>
      <c r="DLC39" s="119"/>
      <c r="DLD39" s="119"/>
      <c r="DLE39" s="119"/>
      <c r="DLF39" s="119"/>
      <c r="DLG39" s="119"/>
      <c r="DLH39" s="119"/>
      <c r="DLI39" s="119"/>
      <c r="DLJ39" s="119"/>
      <c r="DLK39" s="119"/>
      <c r="DLL39" s="119"/>
      <c r="DLM39" s="119"/>
      <c r="DLN39" s="119"/>
      <c r="DLO39" s="119"/>
      <c r="DLP39" s="119"/>
      <c r="DLQ39" s="119"/>
      <c r="DLR39" s="119"/>
      <c r="DLS39" s="119"/>
      <c r="DLT39" s="119"/>
      <c r="DLU39" s="119"/>
      <c r="DLV39" s="119"/>
      <c r="DLW39" s="119"/>
      <c r="DLX39" s="119"/>
      <c r="DLY39" s="119"/>
      <c r="DLZ39" s="119"/>
      <c r="DMA39" s="119"/>
      <c r="DMB39" s="119"/>
      <c r="DMC39" s="119"/>
      <c r="DMD39" s="119"/>
      <c r="DME39" s="119"/>
      <c r="DMF39" s="119"/>
      <c r="DMG39" s="119"/>
      <c r="DMH39" s="119"/>
      <c r="DMI39" s="119"/>
      <c r="DMJ39" s="119"/>
      <c r="DMK39" s="119"/>
      <c r="DML39" s="119"/>
      <c r="DMM39" s="119"/>
      <c r="DMN39" s="119"/>
      <c r="DMO39" s="119"/>
      <c r="DMP39" s="119"/>
      <c r="DMQ39" s="119"/>
      <c r="DMR39" s="119"/>
      <c r="DMS39" s="119"/>
      <c r="DMT39" s="119"/>
      <c r="DMU39" s="119"/>
      <c r="DMV39" s="119"/>
      <c r="DMW39" s="119"/>
      <c r="DMX39" s="119"/>
      <c r="DMY39" s="119"/>
      <c r="DMZ39" s="119"/>
      <c r="DNA39" s="119"/>
      <c r="DNB39" s="119"/>
      <c r="DNC39" s="119"/>
      <c r="DND39" s="119"/>
      <c r="DNE39" s="119"/>
      <c r="DNF39" s="119"/>
      <c r="DNG39" s="119"/>
      <c r="DNH39" s="119"/>
      <c r="DNI39" s="119"/>
      <c r="DNJ39" s="119"/>
      <c r="DNK39" s="119"/>
      <c r="DNL39" s="119"/>
      <c r="DNM39" s="119"/>
      <c r="DNN39" s="119"/>
      <c r="DNO39" s="119"/>
      <c r="DNP39" s="119"/>
      <c r="DNQ39" s="119"/>
      <c r="DNR39" s="119"/>
      <c r="DNS39" s="119"/>
      <c r="DNT39" s="119"/>
      <c r="DNU39" s="119"/>
      <c r="DNV39" s="119"/>
      <c r="DNW39" s="119"/>
      <c r="DNX39" s="119"/>
      <c r="DNY39" s="119"/>
      <c r="DNZ39" s="119"/>
      <c r="DOA39" s="119"/>
      <c r="DOB39" s="119"/>
      <c r="DOC39" s="119"/>
      <c r="DOD39" s="119"/>
      <c r="DOE39" s="119"/>
      <c r="DOF39" s="119"/>
      <c r="DOG39" s="119"/>
      <c r="DOH39" s="119"/>
      <c r="DOI39" s="119"/>
      <c r="DOJ39" s="119"/>
      <c r="DOK39" s="119"/>
      <c r="DOL39" s="119"/>
      <c r="DOM39" s="119"/>
      <c r="DON39" s="119"/>
      <c r="DOO39" s="119"/>
      <c r="DOP39" s="119"/>
      <c r="DOQ39" s="119"/>
      <c r="DOR39" s="119"/>
      <c r="DOS39" s="119"/>
      <c r="DOT39" s="119"/>
      <c r="DOU39" s="119"/>
      <c r="DOV39" s="119"/>
      <c r="DOW39" s="119"/>
      <c r="DOX39" s="119"/>
      <c r="DOY39" s="119"/>
      <c r="DOZ39" s="119"/>
      <c r="DPA39" s="119"/>
      <c r="DPB39" s="119"/>
      <c r="DPC39" s="119"/>
      <c r="DPD39" s="119"/>
      <c r="DPE39" s="119"/>
      <c r="DPF39" s="119"/>
      <c r="DPG39" s="119"/>
      <c r="DPH39" s="119"/>
      <c r="DPI39" s="119"/>
      <c r="DPJ39" s="119"/>
      <c r="DPK39" s="119"/>
      <c r="DPL39" s="119"/>
      <c r="DPM39" s="119"/>
      <c r="DPN39" s="119"/>
      <c r="DPO39" s="119"/>
      <c r="DPP39" s="119"/>
      <c r="DPQ39" s="119"/>
      <c r="DPR39" s="119"/>
      <c r="DPS39" s="119"/>
      <c r="DPT39" s="119"/>
      <c r="DPU39" s="119"/>
      <c r="DPV39" s="119"/>
      <c r="DPW39" s="119"/>
      <c r="DPX39" s="119"/>
      <c r="DPY39" s="119"/>
      <c r="DPZ39" s="119"/>
      <c r="DQA39" s="119"/>
      <c r="DQB39" s="119"/>
      <c r="DQC39" s="119"/>
      <c r="DQD39" s="119"/>
      <c r="DQE39" s="119"/>
      <c r="DQF39" s="119"/>
      <c r="DQG39" s="119"/>
      <c r="DQH39" s="119"/>
      <c r="DQI39" s="119"/>
      <c r="DQJ39" s="119"/>
      <c r="DQK39" s="119"/>
      <c r="DQL39" s="119"/>
      <c r="DQM39" s="119"/>
      <c r="DQN39" s="119"/>
      <c r="DQO39" s="119"/>
      <c r="DQP39" s="119"/>
      <c r="DQQ39" s="119"/>
      <c r="DQR39" s="119"/>
      <c r="DQS39" s="119"/>
      <c r="DQT39" s="119"/>
      <c r="DQU39" s="119"/>
      <c r="DQV39" s="119"/>
      <c r="DQW39" s="119"/>
      <c r="DQX39" s="119"/>
      <c r="DQY39" s="119"/>
      <c r="DQZ39" s="119"/>
      <c r="DRA39" s="119"/>
      <c r="DRB39" s="119"/>
      <c r="DRC39" s="119"/>
      <c r="DRD39" s="119"/>
      <c r="DRE39" s="119"/>
      <c r="DRF39" s="119"/>
      <c r="DRG39" s="119"/>
      <c r="DRH39" s="119"/>
      <c r="DRI39" s="119"/>
      <c r="DRJ39" s="119"/>
      <c r="DRK39" s="119"/>
      <c r="DRL39" s="119"/>
      <c r="DRM39" s="119"/>
      <c r="DRN39" s="119"/>
      <c r="DRO39" s="119"/>
      <c r="DRP39" s="119"/>
      <c r="DRQ39" s="119"/>
      <c r="DRR39" s="119"/>
      <c r="DRS39" s="119"/>
      <c r="DRT39" s="119"/>
      <c r="DRU39" s="119"/>
      <c r="DRV39" s="119"/>
      <c r="DRW39" s="119"/>
      <c r="DRX39" s="119"/>
      <c r="DRY39" s="119"/>
      <c r="DRZ39" s="119"/>
      <c r="DSA39" s="119"/>
      <c r="DSB39" s="119"/>
      <c r="DSC39" s="119"/>
      <c r="DSD39" s="119"/>
      <c r="DSE39" s="119"/>
      <c r="DSF39" s="119"/>
      <c r="DSG39" s="119"/>
      <c r="DSH39" s="119"/>
      <c r="DSI39" s="119"/>
      <c r="DSJ39" s="119"/>
      <c r="DSK39" s="119"/>
      <c r="DSL39" s="119"/>
      <c r="DSM39" s="119"/>
      <c r="DSN39" s="119"/>
      <c r="DSO39" s="119"/>
      <c r="DSP39" s="119"/>
      <c r="DSQ39" s="119"/>
      <c r="DSR39" s="119"/>
      <c r="DSS39" s="119"/>
      <c r="DST39" s="119"/>
      <c r="DSU39" s="119"/>
      <c r="DSV39" s="119"/>
      <c r="DSW39" s="119"/>
      <c r="DSX39" s="119"/>
      <c r="DSY39" s="119"/>
      <c r="DSZ39" s="119"/>
      <c r="DTA39" s="119"/>
      <c r="DTB39" s="119"/>
      <c r="DTC39" s="119"/>
      <c r="DTD39" s="119"/>
      <c r="DTE39" s="119"/>
      <c r="DTF39" s="119"/>
      <c r="DTG39" s="119"/>
      <c r="DTH39" s="119"/>
      <c r="DTI39" s="119"/>
      <c r="DTJ39" s="119"/>
      <c r="DTK39" s="119"/>
      <c r="DTL39" s="119"/>
      <c r="DTM39" s="119"/>
      <c r="DTN39" s="119"/>
      <c r="DTO39" s="119"/>
      <c r="DTP39" s="119"/>
      <c r="DTQ39" s="119"/>
      <c r="DTR39" s="119"/>
      <c r="DTS39" s="119"/>
      <c r="DTT39" s="119"/>
      <c r="DTU39" s="119"/>
      <c r="DTV39" s="119"/>
      <c r="DTW39" s="119"/>
      <c r="DTX39" s="119"/>
      <c r="DTY39" s="119"/>
      <c r="DTZ39" s="119"/>
      <c r="DUA39" s="119"/>
      <c r="DUB39" s="119"/>
      <c r="DUC39" s="119"/>
      <c r="DUD39" s="119"/>
      <c r="DUE39" s="119"/>
      <c r="DUF39" s="119"/>
      <c r="DUG39" s="119"/>
      <c r="DUH39" s="119"/>
      <c r="DUI39" s="119"/>
      <c r="DUJ39" s="119"/>
      <c r="DUK39" s="119"/>
      <c r="DUL39" s="119"/>
      <c r="DUM39" s="119"/>
      <c r="DUN39" s="119"/>
      <c r="DUO39" s="119"/>
      <c r="DUP39" s="119"/>
      <c r="DUQ39" s="119"/>
      <c r="DUR39" s="119"/>
      <c r="DUS39" s="119"/>
      <c r="DUT39" s="119"/>
      <c r="DUU39" s="119"/>
      <c r="DUV39" s="119"/>
      <c r="DUW39" s="119"/>
      <c r="DUX39" s="119"/>
      <c r="DUY39" s="119"/>
      <c r="DUZ39" s="119"/>
      <c r="DVA39" s="119"/>
      <c r="DVB39" s="119"/>
      <c r="DVC39" s="119"/>
      <c r="DVD39" s="119"/>
      <c r="DVE39" s="119"/>
      <c r="DVF39" s="119"/>
      <c r="DVG39" s="119"/>
      <c r="DVH39" s="119"/>
      <c r="DVI39" s="119"/>
      <c r="DVJ39" s="119"/>
      <c r="DVK39" s="119"/>
      <c r="DVL39" s="119"/>
      <c r="DVM39" s="119"/>
      <c r="DVN39" s="119"/>
      <c r="DVO39" s="119"/>
      <c r="DVP39" s="119"/>
      <c r="DVQ39" s="119"/>
      <c r="DVR39" s="119"/>
      <c r="DVS39" s="119"/>
      <c r="DVT39" s="119"/>
      <c r="DVU39" s="119"/>
      <c r="DVV39" s="119"/>
      <c r="DVW39" s="119"/>
      <c r="DVX39" s="119"/>
      <c r="DVY39" s="119"/>
      <c r="DVZ39" s="119"/>
      <c r="DWA39" s="119"/>
      <c r="DWB39" s="119"/>
      <c r="DWC39" s="119"/>
      <c r="DWD39" s="119"/>
      <c r="DWE39" s="119"/>
      <c r="DWF39" s="119"/>
      <c r="DWG39" s="119"/>
      <c r="DWH39" s="119"/>
      <c r="DWI39" s="119"/>
      <c r="DWJ39" s="119"/>
      <c r="DWK39" s="119"/>
      <c r="DWL39" s="119"/>
      <c r="DWM39" s="119"/>
      <c r="DWN39" s="119"/>
      <c r="DWO39" s="119"/>
      <c r="DWP39" s="119"/>
      <c r="DWQ39" s="119"/>
      <c r="DWR39" s="119"/>
      <c r="DWS39" s="119"/>
      <c r="DWT39" s="119"/>
      <c r="DWU39" s="119"/>
      <c r="DWV39" s="119"/>
      <c r="DWW39" s="119"/>
      <c r="DWX39" s="119"/>
      <c r="DWY39" s="119"/>
      <c r="DWZ39" s="119"/>
      <c r="DXA39" s="119"/>
      <c r="DXB39" s="119"/>
      <c r="DXC39" s="119"/>
      <c r="DXD39" s="119"/>
      <c r="DXE39" s="119"/>
      <c r="DXF39" s="119"/>
      <c r="DXG39" s="119"/>
      <c r="DXH39" s="119"/>
      <c r="DXI39" s="119"/>
      <c r="DXJ39" s="119"/>
      <c r="DXK39" s="119"/>
      <c r="DXL39" s="119"/>
      <c r="DXM39" s="119"/>
      <c r="DXN39" s="119"/>
      <c r="DXO39" s="119"/>
      <c r="DXP39" s="119"/>
      <c r="DXQ39" s="119"/>
      <c r="DXR39" s="119"/>
      <c r="DXS39" s="119"/>
      <c r="DXT39" s="119"/>
      <c r="DXU39" s="119"/>
      <c r="DXV39" s="119"/>
      <c r="DXW39" s="119"/>
      <c r="DXX39" s="119"/>
      <c r="DXY39" s="119"/>
      <c r="DXZ39" s="119"/>
      <c r="DYA39" s="119"/>
      <c r="DYB39" s="119"/>
      <c r="DYC39" s="119"/>
      <c r="DYD39" s="119"/>
      <c r="DYE39" s="119"/>
      <c r="DYF39" s="119"/>
      <c r="DYG39" s="119"/>
      <c r="DYH39" s="119"/>
      <c r="DYI39" s="119"/>
      <c r="DYJ39" s="119"/>
      <c r="DYK39" s="119"/>
      <c r="DYL39" s="119"/>
      <c r="DYM39" s="119"/>
      <c r="DYN39" s="119"/>
      <c r="DYO39" s="119"/>
      <c r="DYP39" s="119"/>
      <c r="DYQ39" s="119"/>
      <c r="DYR39" s="119"/>
      <c r="DYS39" s="119"/>
      <c r="DYT39" s="119"/>
      <c r="DYU39" s="119"/>
      <c r="DYV39" s="119"/>
      <c r="DYW39" s="119"/>
      <c r="DYX39" s="119"/>
      <c r="DYY39" s="119"/>
      <c r="DYZ39" s="119"/>
      <c r="DZA39" s="119"/>
      <c r="DZB39" s="119"/>
      <c r="DZC39" s="119"/>
      <c r="DZD39" s="119"/>
      <c r="DZE39" s="119"/>
      <c r="DZF39" s="119"/>
      <c r="DZG39" s="119"/>
      <c r="DZH39" s="119"/>
      <c r="DZI39" s="119"/>
      <c r="DZJ39" s="119"/>
      <c r="DZK39" s="119"/>
      <c r="DZL39" s="119"/>
      <c r="DZM39" s="119"/>
      <c r="DZN39" s="119"/>
      <c r="DZO39" s="119"/>
      <c r="DZP39" s="119"/>
      <c r="DZQ39" s="119"/>
      <c r="DZR39" s="119"/>
      <c r="DZS39" s="119"/>
      <c r="DZT39" s="119"/>
      <c r="DZU39" s="119"/>
      <c r="DZV39" s="119"/>
      <c r="DZW39" s="119"/>
      <c r="DZX39" s="119"/>
      <c r="DZY39" s="119"/>
      <c r="DZZ39" s="119"/>
      <c r="EAA39" s="119"/>
      <c r="EAB39" s="119"/>
      <c r="EAC39" s="119"/>
      <c r="EAD39" s="119"/>
      <c r="EAE39" s="119"/>
      <c r="EAF39" s="119"/>
      <c r="EAG39" s="119"/>
      <c r="EAH39" s="119"/>
      <c r="EAI39" s="119"/>
      <c r="EAJ39" s="119"/>
      <c r="EAK39" s="119"/>
      <c r="EAL39" s="119"/>
      <c r="EAM39" s="119"/>
      <c r="EAN39" s="119"/>
      <c r="EAO39" s="119"/>
      <c r="EAP39" s="119"/>
      <c r="EAQ39" s="119"/>
      <c r="EAR39" s="119"/>
      <c r="EAS39" s="119"/>
      <c r="EAT39" s="119"/>
      <c r="EAU39" s="119"/>
      <c r="EAV39" s="119"/>
      <c r="EAW39" s="119"/>
      <c r="EAX39" s="119"/>
      <c r="EAY39" s="119"/>
      <c r="EAZ39" s="119"/>
      <c r="EBA39" s="119"/>
      <c r="EBB39" s="119"/>
      <c r="EBC39" s="119"/>
      <c r="EBD39" s="119"/>
      <c r="EBE39" s="119"/>
      <c r="EBF39" s="119"/>
      <c r="EBG39" s="119"/>
      <c r="EBH39" s="119"/>
      <c r="EBI39" s="119"/>
      <c r="EBJ39" s="119"/>
      <c r="EBK39" s="119"/>
      <c r="EBL39" s="119"/>
      <c r="EBM39" s="119"/>
      <c r="EBN39" s="119"/>
      <c r="EBO39" s="119"/>
      <c r="EBP39" s="119"/>
      <c r="EBQ39" s="119"/>
      <c r="EBR39" s="119"/>
      <c r="EBS39" s="119"/>
      <c r="EBT39" s="119"/>
      <c r="EBU39" s="119"/>
      <c r="EBV39" s="119"/>
      <c r="EBW39" s="119"/>
      <c r="EBX39" s="119"/>
      <c r="EBY39" s="119"/>
      <c r="EBZ39" s="119"/>
      <c r="ECA39" s="119"/>
      <c r="ECB39" s="119"/>
      <c r="ECC39" s="119"/>
      <c r="ECD39" s="119"/>
      <c r="ECE39" s="119"/>
      <c r="ECF39" s="119"/>
      <c r="ECG39" s="119"/>
      <c r="ECH39" s="119"/>
      <c r="ECI39" s="119"/>
      <c r="ECJ39" s="119"/>
      <c r="ECK39" s="119"/>
      <c r="ECL39" s="119"/>
      <c r="ECM39" s="119"/>
      <c r="ECN39" s="119"/>
      <c r="ECO39" s="119"/>
      <c r="ECP39" s="119"/>
      <c r="ECQ39" s="119"/>
      <c r="ECR39" s="119"/>
      <c r="ECS39" s="119"/>
      <c r="ECT39" s="119"/>
      <c r="ECU39" s="119"/>
      <c r="ECV39" s="119"/>
      <c r="ECW39" s="119"/>
      <c r="ECX39" s="119"/>
      <c r="ECY39" s="119"/>
      <c r="ECZ39" s="119"/>
      <c r="EDA39" s="119"/>
      <c r="EDB39" s="119"/>
      <c r="EDC39" s="119"/>
      <c r="EDD39" s="119"/>
      <c r="EDE39" s="119"/>
      <c r="EDF39" s="119"/>
      <c r="EDG39" s="119"/>
      <c r="EDH39" s="119"/>
      <c r="EDI39" s="119"/>
      <c r="EDJ39" s="119"/>
      <c r="EDK39" s="119"/>
      <c r="EDL39" s="119"/>
      <c r="EDM39" s="119"/>
      <c r="EDN39" s="119"/>
      <c r="EDO39" s="119"/>
      <c r="EDP39" s="119"/>
      <c r="EDQ39" s="119"/>
      <c r="EDR39" s="119"/>
      <c r="EDS39" s="119"/>
      <c r="EDT39" s="119"/>
      <c r="EDU39" s="119"/>
      <c r="EDV39" s="119"/>
      <c r="EDW39" s="119"/>
      <c r="EDX39" s="119"/>
      <c r="EDY39" s="119"/>
      <c r="EDZ39" s="119"/>
      <c r="EEA39" s="119"/>
      <c r="EEB39" s="119"/>
      <c r="EEC39" s="119"/>
      <c r="EED39" s="119"/>
      <c r="EEE39" s="119"/>
      <c r="EEF39" s="119"/>
      <c r="EEG39" s="119"/>
      <c r="EEH39" s="119"/>
      <c r="EEI39" s="119"/>
      <c r="EEJ39" s="119"/>
      <c r="EEK39" s="119"/>
      <c r="EEL39" s="119"/>
      <c r="EEM39" s="119"/>
      <c r="EEN39" s="119"/>
      <c r="EEO39" s="119"/>
      <c r="EEP39" s="119"/>
      <c r="EEQ39" s="119"/>
      <c r="EER39" s="119"/>
      <c r="EES39" s="119"/>
      <c r="EET39" s="119"/>
      <c r="EEU39" s="119"/>
      <c r="EEV39" s="119"/>
      <c r="EEW39" s="119"/>
      <c r="EEX39" s="119"/>
      <c r="EEY39" s="119"/>
      <c r="EEZ39" s="119"/>
      <c r="EFA39" s="119"/>
      <c r="EFB39" s="119"/>
      <c r="EFC39" s="119"/>
      <c r="EFD39" s="119"/>
      <c r="EFE39" s="119"/>
      <c r="EFF39" s="119"/>
      <c r="EFG39" s="119"/>
      <c r="EFH39" s="119"/>
      <c r="EFI39" s="119"/>
      <c r="EFJ39" s="119"/>
      <c r="EFK39" s="119"/>
      <c r="EFL39" s="119"/>
      <c r="EFM39" s="119"/>
      <c r="EFN39" s="119"/>
      <c r="EFO39" s="119"/>
      <c r="EFP39" s="119"/>
      <c r="EFQ39" s="119"/>
      <c r="EFR39" s="119"/>
      <c r="EFS39" s="119"/>
      <c r="EFT39" s="119"/>
      <c r="EFU39" s="119"/>
      <c r="EFV39" s="119"/>
      <c r="EFW39" s="119"/>
      <c r="EFX39" s="119"/>
      <c r="EFY39" s="119"/>
      <c r="EFZ39" s="119"/>
      <c r="EGA39" s="119"/>
      <c r="EGB39" s="119"/>
      <c r="EGC39" s="119"/>
      <c r="EGD39" s="119"/>
      <c r="EGE39" s="119"/>
      <c r="EGF39" s="119"/>
      <c r="EGG39" s="119"/>
      <c r="EGH39" s="119"/>
      <c r="EGI39" s="119"/>
      <c r="EGJ39" s="119"/>
      <c r="EGK39" s="119"/>
      <c r="EGL39" s="119"/>
      <c r="EGM39" s="119"/>
      <c r="EGN39" s="119"/>
      <c r="EGO39" s="119"/>
      <c r="EGP39" s="119"/>
      <c r="EGQ39" s="119"/>
      <c r="EGR39" s="119"/>
      <c r="EGS39" s="119"/>
      <c r="EGT39" s="119"/>
      <c r="EGU39" s="119"/>
      <c r="EGV39" s="119"/>
      <c r="EGW39" s="119"/>
      <c r="EGX39" s="119"/>
      <c r="EGY39" s="119"/>
      <c r="EGZ39" s="119"/>
      <c r="EHA39" s="119"/>
      <c r="EHB39" s="119"/>
      <c r="EHC39" s="119"/>
      <c r="EHD39" s="119"/>
      <c r="EHE39" s="119"/>
      <c r="EHF39" s="119"/>
      <c r="EHG39" s="119"/>
      <c r="EHH39" s="119"/>
      <c r="EHI39" s="119"/>
      <c r="EHJ39" s="119"/>
      <c r="EHK39" s="119"/>
      <c r="EHL39" s="119"/>
      <c r="EHM39" s="119"/>
      <c r="EHN39" s="119"/>
      <c r="EHO39" s="119"/>
      <c r="EHP39" s="119"/>
      <c r="EHQ39" s="119"/>
      <c r="EHR39" s="119"/>
      <c r="EHS39" s="119"/>
      <c r="EHT39" s="119"/>
      <c r="EHU39" s="119"/>
      <c r="EHV39" s="119"/>
      <c r="EHW39" s="119"/>
      <c r="EHX39" s="119"/>
      <c r="EHY39" s="119"/>
      <c r="EHZ39" s="119"/>
      <c r="EIA39" s="119"/>
      <c r="EIB39" s="119"/>
      <c r="EIC39" s="119"/>
      <c r="EID39" s="119"/>
      <c r="EIE39" s="119"/>
      <c r="EIF39" s="119"/>
      <c r="EIG39" s="119"/>
      <c r="EIH39" s="119"/>
      <c r="EII39" s="119"/>
      <c r="EIJ39" s="119"/>
      <c r="EIK39" s="119"/>
      <c r="EIL39" s="119"/>
      <c r="EIM39" s="119"/>
      <c r="EIN39" s="119"/>
      <c r="EIO39" s="119"/>
      <c r="EIP39" s="119"/>
      <c r="EIQ39" s="119"/>
      <c r="EIR39" s="119"/>
      <c r="EIS39" s="119"/>
      <c r="EIT39" s="119"/>
      <c r="EIU39" s="119"/>
      <c r="EIV39" s="119"/>
      <c r="EIW39" s="119"/>
      <c r="EIX39" s="119"/>
      <c r="EIY39" s="119"/>
      <c r="EIZ39" s="119"/>
      <c r="EJA39" s="119"/>
      <c r="EJB39" s="119"/>
      <c r="EJC39" s="119"/>
      <c r="EJD39" s="119"/>
      <c r="EJE39" s="119"/>
      <c r="EJF39" s="119"/>
      <c r="EJG39" s="119"/>
      <c r="EJH39" s="119"/>
      <c r="EJI39" s="119"/>
      <c r="EJJ39" s="119"/>
      <c r="EJK39" s="119"/>
      <c r="EJL39" s="119"/>
      <c r="EJM39" s="119"/>
      <c r="EJN39" s="119"/>
      <c r="EJO39" s="119"/>
      <c r="EJP39" s="119"/>
      <c r="EJQ39" s="119"/>
      <c r="EJR39" s="119"/>
      <c r="EJS39" s="119"/>
      <c r="EJT39" s="119"/>
      <c r="EJU39" s="119"/>
      <c r="EJV39" s="119"/>
      <c r="EJW39" s="119"/>
      <c r="EJX39" s="119"/>
      <c r="EJY39" s="119"/>
      <c r="EJZ39" s="119"/>
      <c r="EKA39" s="119"/>
      <c r="EKB39" s="119"/>
      <c r="EKC39" s="119"/>
      <c r="EKD39" s="119"/>
      <c r="EKE39" s="119"/>
      <c r="EKF39" s="119"/>
      <c r="EKG39" s="119"/>
      <c r="EKH39" s="119"/>
      <c r="EKI39" s="119"/>
      <c r="EKJ39" s="119"/>
      <c r="EKK39" s="119"/>
      <c r="EKL39" s="119"/>
      <c r="EKM39" s="119"/>
      <c r="EKN39" s="119"/>
      <c r="EKO39" s="119"/>
      <c r="EKP39" s="119"/>
      <c r="EKQ39" s="119"/>
      <c r="EKR39" s="119"/>
      <c r="EKS39" s="119"/>
      <c r="EKT39" s="119"/>
      <c r="EKU39" s="119"/>
      <c r="EKV39" s="119"/>
      <c r="EKW39" s="119"/>
      <c r="EKX39" s="119"/>
      <c r="EKY39" s="119"/>
      <c r="EKZ39" s="119"/>
      <c r="ELA39" s="119"/>
      <c r="ELB39" s="119"/>
      <c r="ELC39" s="119"/>
      <c r="ELD39" s="119"/>
      <c r="ELE39" s="119"/>
      <c r="ELF39" s="119"/>
      <c r="ELG39" s="119"/>
      <c r="ELH39" s="119"/>
      <c r="ELI39" s="119"/>
      <c r="ELJ39" s="119"/>
      <c r="ELK39" s="119"/>
      <c r="ELL39" s="119"/>
      <c r="ELM39" s="119"/>
      <c r="ELN39" s="119"/>
      <c r="ELO39" s="119"/>
      <c r="ELP39" s="119"/>
      <c r="ELQ39" s="119"/>
      <c r="ELR39" s="119"/>
      <c r="ELS39" s="119"/>
      <c r="ELT39" s="119"/>
      <c r="ELU39" s="119"/>
      <c r="ELV39" s="119"/>
      <c r="ELW39" s="119"/>
      <c r="ELX39" s="119"/>
      <c r="ELY39" s="119"/>
      <c r="ELZ39" s="119"/>
      <c r="EMA39" s="119"/>
      <c r="EMB39" s="119"/>
      <c r="EMC39" s="119"/>
      <c r="EMD39" s="119"/>
      <c r="EME39" s="119"/>
      <c r="EMF39" s="119"/>
      <c r="EMG39" s="119"/>
      <c r="EMH39" s="119"/>
      <c r="EMI39" s="119"/>
      <c r="EMJ39" s="119"/>
      <c r="EMK39" s="119"/>
      <c r="EML39" s="119"/>
      <c r="EMM39" s="119"/>
      <c r="EMN39" s="119"/>
      <c r="EMO39" s="119"/>
      <c r="EMP39" s="119"/>
      <c r="EMQ39" s="119"/>
      <c r="EMR39" s="119"/>
      <c r="EMS39" s="119"/>
      <c r="EMT39" s="119"/>
      <c r="EMU39" s="119"/>
      <c r="EMV39" s="119"/>
      <c r="EMW39" s="119"/>
      <c r="EMX39" s="119"/>
      <c r="EMY39" s="119"/>
      <c r="EMZ39" s="119"/>
      <c r="ENA39" s="119"/>
      <c r="ENB39" s="119"/>
      <c r="ENC39" s="119"/>
      <c r="END39" s="119"/>
      <c r="ENE39" s="119"/>
      <c r="ENF39" s="119"/>
      <c r="ENG39" s="119"/>
      <c r="ENH39" s="119"/>
      <c r="ENI39" s="119"/>
      <c r="ENJ39" s="119"/>
      <c r="ENK39" s="119"/>
      <c r="ENL39" s="119"/>
      <c r="ENM39" s="119"/>
      <c r="ENN39" s="119"/>
      <c r="ENO39" s="119"/>
      <c r="ENP39" s="119"/>
      <c r="ENQ39" s="119"/>
      <c r="ENR39" s="119"/>
      <c r="ENS39" s="119"/>
      <c r="ENT39" s="119"/>
      <c r="ENU39" s="119"/>
      <c r="ENV39" s="119"/>
      <c r="ENW39" s="119"/>
      <c r="ENX39" s="119"/>
      <c r="ENY39" s="119"/>
      <c r="ENZ39" s="119"/>
      <c r="EOA39" s="119"/>
      <c r="EOB39" s="119"/>
      <c r="EOC39" s="119"/>
      <c r="EOD39" s="119"/>
      <c r="EOE39" s="119"/>
      <c r="EOF39" s="119"/>
      <c r="EOG39" s="119"/>
      <c r="EOH39" s="119"/>
      <c r="EOI39" s="119"/>
      <c r="EOJ39" s="119"/>
      <c r="EOK39" s="119"/>
      <c r="EOL39" s="119"/>
      <c r="EOM39" s="119"/>
      <c r="EON39" s="119"/>
      <c r="EOO39" s="119"/>
      <c r="EOP39" s="119"/>
      <c r="EOQ39" s="119"/>
      <c r="EOR39" s="119"/>
      <c r="EOS39" s="119"/>
      <c r="EOT39" s="119"/>
      <c r="EOU39" s="119"/>
      <c r="EOV39" s="119"/>
      <c r="EOW39" s="119"/>
      <c r="EOX39" s="119"/>
      <c r="EOY39" s="119"/>
      <c r="EOZ39" s="119"/>
      <c r="EPA39" s="119"/>
      <c r="EPB39" s="119"/>
      <c r="EPC39" s="119"/>
      <c r="EPD39" s="119"/>
      <c r="EPE39" s="119"/>
      <c r="EPF39" s="119"/>
      <c r="EPG39" s="119"/>
      <c r="EPH39" s="119"/>
      <c r="EPI39" s="119"/>
      <c r="EPJ39" s="119"/>
      <c r="EPK39" s="119"/>
      <c r="EPL39" s="119"/>
      <c r="EPM39" s="119"/>
      <c r="EPN39" s="119"/>
      <c r="EPO39" s="119"/>
      <c r="EPP39" s="119"/>
      <c r="EPQ39" s="119"/>
      <c r="EPR39" s="119"/>
      <c r="EPS39" s="119"/>
      <c r="EPT39" s="119"/>
      <c r="EPU39" s="119"/>
      <c r="EPV39" s="119"/>
      <c r="EPW39" s="119"/>
      <c r="EPX39" s="119"/>
      <c r="EPY39" s="119"/>
      <c r="EPZ39" s="119"/>
      <c r="EQA39" s="119"/>
      <c r="EQB39" s="119"/>
      <c r="EQC39" s="119"/>
      <c r="EQD39" s="119"/>
      <c r="EQE39" s="119"/>
      <c r="EQF39" s="119"/>
      <c r="EQG39" s="119"/>
      <c r="EQH39" s="119"/>
      <c r="EQI39" s="119"/>
      <c r="EQJ39" s="119"/>
      <c r="EQK39" s="119"/>
      <c r="EQL39" s="119"/>
      <c r="EQM39" s="119"/>
      <c r="EQN39" s="119"/>
      <c r="EQO39" s="119"/>
      <c r="EQP39" s="119"/>
      <c r="EQQ39" s="119"/>
      <c r="EQR39" s="119"/>
      <c r="EQS39" s="119"/>
      <c r="EQT39" s="119"/>
      <c r="EQU39" s="119"/>
      <c r="EQV39" s="119"/>
      <c r="EQW39" s="119"/>
      <c r="EQX39" s="119"/>
      <c r="EQY39" s="119"/>
      <c r="EQZ39" s="119"/>
      <c r="ERA39" s="119"/>
      <c r="ERB39" s="119"/>
      <c r="ERC39" s="119"/>
      <c r="ERD39" s="119"/>
      <c r="ERE39" s="119"/>
      <c r="ERF39" s="119"/>
      <c r="ERG39" s="119"/>
      <c r="ERH39" s="119"/>
      <c r="ERI39" s="119"/>
      <c r="ERJ39" s="119"/>
      <c r="ERK39" s="119"/>
      <c r="ERL39" s="119"/>
      <c r="ERM39" s="119"/>
      <c r="ERN39" s="119"/>
      <c r="ERO39" s="119"/>
      <c r="ERP39" s="119"/>
      <c r="ERQ39" s="119"/>
      <c r="ERR39" s="119"/>
      <c r="ERS39" s="119"/>
      <c r="ERT39" s="119"/>
      <c r="ERU39" s="119"/>
      <c r="ERV39" s="119"/>
      <c r="ERW39" s="119"/>
      <c r="ERX39" s="119"/>
      <c r="ERY39" s="119"/>
      <c r="ERZ39" s="119"/>
      <c r="ESA39" s="119"/>
      <c r="ESB39" s="119"/>
      <c r="ESC39" s="119"/>
      <c r="ESD39" s="119"/>
      <c r="ESE39" s="119"/>
      <c r="ESF39" s="119"/>
      <c r="ESG39" s="119"/>
      <c r="ESH39" s="119"/>
      <c r="ESI39" s="119"/>
      <c r="ESJ39" s="119"/>
      <c r="ESK39" s="119"/>
      <c r="ESL39" s="119"/>
      <c r="ESM39" s="119"/>
      <c r="ESN39" s="119"/>
      <c r="ESO39" s="119"/>
      <c r="ESP39" s="119"/>
      <c r="ESQ39" s="119"/>
      <c r="ESR39" s="119"/>
      <c r="ESS39" s="119"/>
      <c r="EST39" s="119"/>
      <c r="ESU39" s="119"/>
      <c r="ESV39" s="119"/>
      <c r="ESW39" s="119"/>
      <c r="ESX39" s="119"/>
      <c r="ESY39" s="119"/>
      <c r="ESZ39" s="119"/>
      <c r="ETA39" s="119"/>
      <c r="ETB39" s="119"/>
      <c r="ETC39" s="119"/>
      <c r="ETD39" s="119"/>
      <c r="ETE39" s="119"/>
      <c r="ETF39" s="119"/>
      <c r="ETG39" s="119"/>
      <c r="ETH39" s="119"/>
      <c r="ETI39" s="119"/>
      <c r="ETJ39" s="119"/>
      <c r="ETK39" s="119"/>
      <c r="ETL39" s="119"/>
      <c r="ETM39" s="119"/>
      <c r="ETN39" s="119"/>
      <c r="ETO39" s="119"/>
      <c r="ETP39" s="119"/>
      <c r="ETQ39" s="119"/>
      <c r="ETR39" s="119"/>
      <c r="ETS39" s="119"/>
      <c r="ETT39" s="119"/>
      <c r="ETU39" s="119"/>
      <c r="ETV39" s="119"/>
      <c r="ETW39" s="119"/>
      <c r="ETX39" s="119"/>
      <c r="ETY39" s="119"/>
      <c r="ETZ39" s="119"/>
      <c r="EUA39" s="119"/>
      <c r="EUB39" s="119"/>
      <c r="EUC39" s="119"/>
      <c r="EUD39" s="119"/>
      <c r="EUE39" s="119"/>
      <c r="EUF39" s="119"/>
      <c r="EUG39" s="119"/>
      <c r="EUH39" s="119"/>
      <c r="EUI39" s="119"/>
      <c r="EUJ39" s="119"/>
      <c r="EUK39" s="119"/>
      <c r="EUL39" s="119"/>
      <c r="EUM39" s="119"/>
      <c r="EUN39" s="119"/>
      <c r="EUO39" s="119"/>
      <c r="EUP39" s="119"/>
      <c r="EUQ39" s="119"/>
      <c r="EUR39" s="119"/>
      <c r="EUS39" s="119"/>
      <c r="EUT39" s="119"/>
      <c r="EUU39" s="119"/>
      <c r="EUV39" s="119"/>
      <c r="EUW39" s="119"/>
      <c r="EUX39" s="119"/>
      <c r="EUY39" s="119"/>
      <c r="EUZ39" s="119"/>
      <c r="EVA39" s="119"/>
      <c r="EVB39" s="119"/>
      <c r="EVC39" s="119"/>
      <c r="EVD39" s="119"/>
      <c r="EVE39" s="119"/>
      <c r="EVF39" s="119"/>
      <c r="EVG39" s="119"/>
      <c r="EVH39" s="119"/>
      <c r="EVI39" s="119"/>
      <c r="EVJ39" s="119"/>
      <c r="EVK39" s="119"/>
      <c r="EVL39" s="119"/>
      <c r="EVM39" s="119"/>
      <c r="EVN39" s="119"/>
      <c r="EVO39" s="119"/>
      <c r="EVP39" s="119"/>
      <c r="EVQ39" s="119"/>
      <c r="EVR39" s="119"/>
      <c r="EVS39" s="119"/>
      <c r="EVT39" s="119"/>
      <c r="EVU39" s="119"/>
      <c r="EVV39" s="119"/>
      <c r="EVW39" s="119"/>
      <c r="EVX39" s="119"/>
      <c r="EVY39" s="119"/>
      <c r="EVZ39" s="119"/>
      <c r="EWA39" s="119"/>
      <c r="EWB39" s="119"/>
      <c r="EWC39" s="119"/>
      <c r="EWD39" s="119"/>
      <c r="EWE39" s="119"/>
      <c r="EWF39" s="119"/>
      <c r="EWG39" s="119"/>
      <c r="EWH39" s="119"/>
      <c r="EWI39" s="119"/>
      <c r="EWJ39" s="119"/>
      <c r="EWK39" s="119"/>
      <c r="EWL39" s="119"/>
      <c r="EWM39" s="119"/>
      <c r="EWN39" s="119"/>
      <c r="EWO39" s="119"/>
      <c r="EWP39" s="119"/>
      <c r="EWQ39" s="119"/>
      <c r="EWR39" s="119"/>
      <c r="EWS39" s="119"/>
      <c r="EWT39" s="119"/>
      <c r="EWU39" s="119"/>
      <c r="EWV39" s="119"/>
      <c r="EWW39" s="119"/>
      <c r="EWX39" s="119"/>
      <c r="EWY39" s="119"/>
      <c r="EWZ39" s="119"/>
      <c r="EXA39" s="119"/>
      <c r="EXB39" s="119"/>
      <c r="EXC39" s="119"/>
      <c r="EXD39" s="119"/>
      <c r="EXE39" s="119"/>
      <c r="EXF39" s="119"/>
      <c r="EXG39" s="119"/>
      <c r="EXH39" s="119"/>
      <c r="EXI39" s="119"/>
      <c r="EXJ39" s="119"/>
      <c r="EXK39" s="119"/>
      <c r="EXL39" s="119"/>
      <c r="EXM39" s="119"/>
      <c r="EXN39" s="119"/>
      <c r="EXO39" s="119"/>
      <c r="EXP39" s="119"/>
      <c r="EXQ39" s="119"/>
      <c r="EXR39" s="119"/>
      <c r="EXS39" s="119"/>
      <c r="EXT39" s="119"/>
      <c r="EXU39" s="119"/>
      <c r="EXV39" s="119"/>
      <c r="EXW39" s="119"/>
      <c r="EXX39" s="119"/>
      <c r="EXY39" s="119"/>
      <c r="EXZ39" s="119"/>
      <c r="EYA39" s="119"/>
      <c r="EYB39" s="119"/>
      <c r="EYC39" s="119"/>
      <c r="EYD39" s="119"/>
      <c r="EYE39" s="119"/>
      <c r="EYF39" s="119"/>
      <c r="EYG39" s="119"/>
      <c r="EYH39" s="119"/>
      <c r="EYI39" s="119"/>
      <c r="EYJ39" s="119"/>
      <c r="EYK39" s="119"/>
      <c r="EYL39" s="119"/>
      <c r="EYM39" s="119"/>
      <c r="EYN39" s="119"/>
      <c r="EYO39" s="119"/>
      <c r="EYP39" s="119"/>
      <c r="EYQ39" s="119"/>
      <c r="EYR39" s="119"/>
      <c r="EYS39" s="119"/>
      <c r="EYT39" s="119"/>
      <c r="EYU39" s="119"/>
      <c r="EYV39" s="119"/>
      <c r="EYW39" s="119"/>
      <c r="EYX39" s="119"/>
      <c r="EYY39" s="119"/>
      <c r="EYZ39" s="119"/>
      <c r="EZA39" s="119"/>
      <c r="EZB39" s="119"/>
      <c r="EZC39" s="119"/>
      <c r="EZD39" s="119"/>
      <c r="EZE39" s="119"/>
      <c r="EZF39" s="119"/>
      <c r="EZG39" s="119"/>
      <c r="EZH39" s="119"/>
      <c r="EZI39" s="119"/>
      <c r="EZJ39" s="119"/>
      <c r="EZK39" s="119"/>
      <c r="EZL39" s="119"/>
      <c r="EZM39" s="119"/>
      <c r="EZN39" s="119"/>
      <c r="EZO39" s="119"/>
      <c r="EZP39" s="119"/>
      <c r="EZQ39" s="119"/>
      <c r="EZR39" s="119"/>
      <c r="EZS39" s="119"/>
      <c r="EZT39" s="119"/>
      <c r="EZU39" s="119"/>
      <c r="EZV39" s="119"/>
      <c r="EZW39" s="119"/>
      <c r="EZX39" s="119"/>
      <c r="EZY39" s="119"/>
      <c r="EZZ39" s="119"/>
      <c r="FAA39" s="119"/>
      <c r="FAB39" s="119"/>
      <c r="FAC39" s="119"/>
      <c r="FAD39" s="119"/>
      <c r="FAE39" s="119"/>
      <c r="FAF39" s="119"/>
      <c r="FAG39" s="119"/>
      <c r="FAH39" s="119"/>
      <c r="FAI39" s="119"/>
      <c r="FAJ39" s="119"/>
      <c r="FAK39" s="119"/>
      <c r="FAL39" s="119"/>
      <c r="FAM39" s="119"/>
      <c r="FAN39" s="119"/>
      <c r="FAO39" s="119"/>
      <c r="FAP39" s="119"/>
      <c r="FAQ39" s="119"/>
      <c r="FAR39" s="119"/>
      <c r="FAS39" s="119"/>
      <c r="FAT39" s="119"/>
      <c r="FAU39" s="119"/>
      <c r="FAV39" s="119"/>
      <c r="FAW39" s="119"/>
      <c r="FAX39" s="119"/>
      <c r="FAY39" s="119"/>
      <c r="FAZ39" s="119"/>
      <c r="FBA39" s="119"/>
      <c r="FBB39" s="119"/>
      <c r="FBC39" s="119"/>
      <c r="FBD39" s="119"/>
      <c r="FBE39" s="119"/>
      <c r="FBF39" s="119"/>
      <c r="FBG39" s="119"/>
      <c r="FBH39" s="119"/>
      <c r="FBI39" s="119"/>
      <c r="FBJ39" s="119"/>
      <c r="FBK39" s="119"/>
      <c r="FBL39" s="119"/>
      <c r="FBM39" s="119"/>
      <c r="FBN39" s="119"/>
      <c r="FBO39" s="119"/>
      <c r="FBP39" s="119"/>
      <c r="FBQ39" s="119"/>
      <c r="FBR39" s="119"/>
      <c r="FBS39" s="119"/>
      <c r="FBT39" s="119"/>
      <c r="FBU39" s="119"/>
      <c r="FBV39" s="119"/>
      <c r="FBW39" s="119"/>
      <c r="FBX39" s="119"/>
      <c r="FBY39" s="119"/>
      <c r="FBZ39" s="119"/>
      <c r="FCA39" s="119"/>
      <c r="FCB39" s="119"/>
      <c r="FCC39" s="119"/>
      <c r="FCD39" s="119"/>
      <c r="FCE39" s="119"/>
      <c r="FCF39" s="119"/>
      <c r="FCG39" s="119"/>
      <c r="FCH39" s="119"/>
      <c r="FCI39" s="119"/>
      <c r="FCJ39" s="119"/>
      <c r="FCK39" s="119"/>
      <c r="FCL39" s="119"/>
      <c r="FCM39" s="119"/>
      <c r="FCN39" s="119"/>
      <c r="FCO39" s="119"/>
      <c r="FCP39" s="119"/>
      <c r="FCQ39" s="119"/>
      <c r="FCR39" s="119"/>
      <c r="FCS39" s="119"/>
      <c r="FCT39" s="119"/>
      <c r="FCU39" s="119"/>
      <c r="FCV39" s="119"/>
      <c r="FCW39" s="119"/>
      <c r="FCX39" s="119"/>
      <c r="FCY39" s="119"/>
      <c r="FCZ39" s="119"/>
      <c r="FDA39" s="119"/>
      <c r="FDB39" s="119"/>
      <c r="FDC39" s="119"/>
      <c r="FDD39" s="119"/>
      <c r="FDE39" s="119"/>
      <c r="FDF39" s="119"/>
      <c r="FDG39" s="119"/>
      <c r="FDH39" s="119"/>
      <c r="FDI39" s="119"/>
      <c r="FDJ39" s="119"/>
      <c r="FDK39" s="119"/>
      <c r="FDL39" s="119"/>
      <c r="FDM39" s="119"/>
      <c r="FDN39" s="119"/>
      <c r="FDO39" s="119"/>
      <c r="FDP39" s="119"/>
      <c r="FDQ39" s="119"/>
      <c r="FDR39" s="119"/>
      <c r="FDS39" s="119"/>
      <c r="FDT39" s="119"/>
      <c r="FDU39" s="119"/>
      <c r="FDV39" s="119"/>
      <c r="FDW39" s="119"/>
      <c r="FDX39" s="119"/>
      <c r="FDY39" s="119"/>
      <c r="FDZ39" s="119"/>
      <c r="FEA39" s="119"/>
      <c r="FEB39" s="119"/>
      <c r="FEC39" s="119"/>
      <c r="FED39" s="119"/>
      <c r="FEE39" s="119"/>
      <c r="FEF39" s="119"/>
      <c r="FEG39" s="119"/>
      <c r="FEH39" s="119"/>
      <c r="FEI39" s="119"/>
      <c r="FEJ39" s="119"/>
      <c r="FEK39" s="119"/>
      <c r="FEL39" s="119"/>
      <c r="FEM39" s="119"/>
      <c r="FEN39" s="119"/>
      <c r="FEO39" s="119"/>
      <c r="FEP39" s="119"/>
      <c r="FEQ39" s="119"/>
      <c r="FER39" s="119"/>
      <c r="FES39" s="119"/>
      <c r="FET39" s="119"/>
      <c r="FEU39" s="119"/>
      <c r="FEV39" s="119"/>
      <c r="FEW39" s="119"/>
      <c r="FEX39" s="119"/>
      <c r="FEY39" s="119"/>
      <c r="FEZ39" s="119"/>
      <c r="FFA39" s="119"/>
      <c r="FFB39" s="119"/>
      <c r="FFC39" s="119"/>
      <c r="FFD39" s="119"/>
      <c r="FFE39" s="119"/>
      <c r="FFF39" s="119"/>
      <c r="FFG39" s="119"/>
      <c r="FFH39" s="119"/>
      <c r="FFI39" s="119"/>
      <c r="FFJ39" s="119"/>
      <c r="FFK39" s="119"/>
      <c r="FFL39" s="119"/>
      <c r="FFM39" s="119"/>
      <c r="FFN39" s="119"/>
      <c r="FFO39" s="119"/>
      <c r="FFP39" s="119"/>
      <c r="FFQ39" s="119"/>
      <c r="FFR39" s="119"/>
      <c r="FFS39" s="119"/>
      <c r="FFT39" s="119"/>
      <c r="FFU39" s="119"/>
      <c r="FFV39" s="119"/>
      <c r="FFW39" s="119"/>
      <c r="FFX39" s="119"/>
      <c r="FFY39" s="119"/>
      <c r="FFZ39" s="119"/>
      <c r="FGA39" s="119"/>
      <c r="FGB39" s="119"/>
      <c r="FGC39" s="119"/>
      <c r="FGD39" s="119"/>
      <c r="FGE39" s="119"/>
      <c r="FGF39" s="119"/>
      <c r="FGG39" s="119"/>
      <c r="FGH39" s="119"/>
      <c r="FGI39" s="119"/>
      <c r="FGJ39" s="119"/>
      <c r="FGK39" s="119"/>
      <c r="FGL39" s="119"/>
      <c r="FGM39" s="119"/>
      <c r="FGN39" s="119"/>
      <c r="FGO39" s="119"/>
      <c r="FGP39" s="119"/>
      <c r="FGQ39" s="119"/>
      <c r="FGR39" s="119"/>
      <c r="FGS39" s="119"/>
      <c r="FGT39" s="119"/>
      <c r="FGU39" s="119"/>
      <c r="FGV39" s="119"/>
      <c r="FGW39" s="119"/>
      <c r="FGX39" s="119"/>
      <c r="FGY39" s="119"/>
      <c r="FGZ39" s="119"/>
      <c r="FHA39" s="119"/>
      <c r="FHB39" s="119"/>
      <c r="FHC39" s="119"/>
      <c r="FHD39" s="119"/>
      <c r="FHE39" s="119"/>
      <c r="FHF39" s="119"/>
      <c r="FHG39" s="119"/>
      <c r="FHH39" s="119"/>
      <c r="FHI39" s="119"/>
      <c r="FHJ39" s="119"/>
      <c r="FHK39" s="119"/>
      <c r="FHL39" s="119"/>
      <c r="FHM39" s="119"/>
      <c r="FHN39" s="119"/>
      <c r="FHO39" s="119"/>
      <c r="FHP39" s="119"/>
      <c r="FHQ39" s="119"/>
      <c r="FHR39" s="119"/>
      <c r="FHS39" s="119"/>
      <c r="FHT39" s="119"/>
      <c r="FHU39" s="119"/>
      <c r="FHV39" s="119"/>
      <c r="FHW39" s="119"/>
      <c r="FHX39" s="119"/>
      <c r="FHY39" s="119"/>
      <c r="FHZ39" s="119"/>
      <c r="FIA39" s="119"/>
      <c r="FIB39" s="119"/>
      <c r="FIC39" s="119"/>
      <c r="FID39" s="119"/>
      <c r="FIE39" s="119"/>
      <c r="FIF39" s="119"/>
      <c r="FIG39" s="119"/>
      <c r="FIH39" s="119"/>
      <c r="FII39" s="119"/>
      <c r="FIJ39" s="119"/>
      <c r="FIK39" s="119"/>
      <c r="FIL39" s="119"/>
      <c r="FIM39" s="119"/>
      <c r="FIN39" s="119"/>
      <c r="FIO39" s="119"/>
      <c r="FIP39" s="119"/>
      <c r="FIQ39" s="119"/>
      <c r="FIR39" s="119"/>
      <c r="FIS39" s="119"/>
      <c r="FIT39" s="119"/>
      <c r="FIU39" s="119"/>
      <c r="FIV39" s="119"/>
      <c r="FIW39" s="119"/>
      <c r="FIX39" s="119"/>
      <c r="FIY39" s="119"/>
      <c r="FIZ39" s="119"/>
      <c r="FJA39" s="119"/>
      <c r="FJB39" s="119"/>
      <c r="FJC39" s="119"/>
      <c r="FJD39" s="119"/>
      <c r="FJE39" s="119"/>
      <c r="FJF39" s="119"/>
      <c r="FJG39" s="119"/>
      <c r="FJH39" s="119"/>
      <c r="FJI39" s="119"/>
      <c r="FJJ39" s="119"/>
      <c r="FJK39" s="119"/>
      <c r="FJL39" s="119"/>
      <c r="FJM39" s="119"/>
      <c r="FJN39" s="119"/>
      <c r="FJO39" s="119"/>
      <c r="FJP39" s="119"/>
      <c r="FJQ39" s="119"/>
      <c r="FJR39" s="119"/>
      <c r="FJS39" s="119"/>
      <c r="FJT39" s="119"/>
      <c r="FJU39" s="119"/>
      <c r="FJV39" s="119"/>
      <c r="FJW39" s="119"/>
      <c r="FJX39" s="119"/>
      <c r="FJY39" s="119"/>
      <c r="FJZ39" s="119"/>
      <c r="FKA39" s="119"/>
      <c r="FKB39" s="119"/>
      <c r="FKC39" s="119"/>
      <c r="FKD39" s="119"/>
      <c r="FKE39" s="119"/>
      <c r="FKF39" s="119"/>
      <c r="FKG39" s="119"/>
      <c r="FKH39" s="119"/>
      <c r="FKI39" s="119"/>
      <c r="FKJ39" s="119"/>
      <c r="FKK39" s="119"/>
      <c r="FKL39" s="119"/>
      <c r="FKM39" s="119"/>
      <c r="FKN39" s="119"/>
      <c r="FKO39" s="119"/>
      <c r="FKP39" s="119"/>
      <c r="FKQ39" s="119"/>
      <c r="FKR39" s="119"/>
      <c r="FKS39" s="119"/>
      <c r="FKT39" s="119"/>
      <c r="FKU39" s="119"/>
      <c r="FKV39" s="119"/>
      <c r="FKW39" s="119"/>
      <c r="FKX39" s="119"/>
      <c r="FKY39" s="119"/>
      <c r="FKZ39" s="119"/>
      <c r="FLA39" s="119"/>
      <c r="FLB39" s="119"/>
      <c r="FLC39" s="119"/>
      <c r="FLD39" s="119"/>
      <c r="FLE39" s="119"/>
      <c r="FLF39" s="119"/>
      <c r="FLG39" s="119"/>
      <c r="FLH39" s="119"/>
      <c r="FLI39" s="119"/>
      <c r="FLJ39" s="119"/>
      <c r="FLK39" s="119"/>
      <c r="FLL39" s="119"/>
      <c r="FLM39" s="119"/>
      <c r="FLN39" s="119"/>
      <c r="FLO39" s="119"/>
      <c r="FLP39" s="119"/>
      <c r="FLQ39" s="119"/>
      <c r="FLR39" s="119"/>
      <c r="FLS39" s="119"/>
      <c r="FLT39" s="119"/>
      <c r="FLU39" s="119"/>
      <c r="FLV39" s="119"/>
      <c r="FLW39" s="119"/>
      <c r="FLX39" s="119"/>
      <c r="FLY39" s="119"/>
      <c r="FLZ39" s="119"/>
      <c r="FMA39" s="119"/>
      <c r="FMB39" s="119"/>
      <c r="FMC39" s="119"/>
      <c r="FMD39" s="119"/>
      <c r="FME39" s="119"/>
      <c r="FMF39" s="119"/>
      <c r="FMG39" s="119"/>
      <c r="FMH39" s="119"/>
      <c r="FMI39" s="119"/>
      <c r="FMJ39" s="119"/>
      <c r="FMK39" s="119"/>
      <c r="FML39" s="119"/>
      <c r="FMM39" s="119"/>
      <c r="FMN39" s="119"/>
      <c r="FMO39" s="119"/>
      <c r="FMP39" s="119"/>
      <c r="FMQ39" s="119"/>
      <c r="FMR39" s="119"/>
      <c r="FMS39" s="119"/>
      <c r="FMT39" s="119"/>
      <c r="FMU39" s="119"/>
      <c r="FMV39" s="119"/>
      <c r="FMW39" s="119"/>
      <c r="FMX39" s="119"/>
      <c r="FMY39" s="119"/>
      <c r="FMZ39" s="119"/>
      <c r="FNA39" s="119"/>
      <c r="FNB39" s="119"/>
      <c r="FNC39" s="119"/>
      <c r="FND39" s="119"/>
      <c r="FNE39" s="119"/>
      <c r="FNF39" s="119"/>
      <c r="FNG39" s="119"/>
      <c r="FNH39" s="119"/>
      <c r="FNI39" s="119"/>
      <c r="FNJ39" s="119"/>
      <c r="FNK39" s="119"/>
      <c r="FNL39" s="119"/>
      <c r="FNM39" s="119"/>
      <c r="FNN39" s="119"/>
      <c r="FNO39" s="119"/>
      <c r="FNP39" s="119"/>
      <c r="FNQ39" s="119"/>
      <c r="FNR39" s="119"/>
      <c r="FNS39" s="119"/>
      <c r="FNT39" s="119"/>
      <c r="FNU39" s="119"/>
      <c r="FNV39" s="119"/>
      <c r="FNW39" s="119"/>
      <c r="FNX39" s="119"/>
      <c r="FNY39" s="119"/>
      <c r="FNZ39" s="119"/>
      <c r="FOA39" s="119"/>
      <c r="FOB39" s="119"/>
      <c r="FOC39" s="119"/>
      <c r="FOD39" s="119"/>
      <c r="FOE39" s="119"/>
      <c r="FOF39" s="119"/>
      <c r="FOG39" s="119"/>
      <c r="FOH39" s="119"/>
      <c r="FOI39" s="119"/>
      <c r="FOJ39" s="119"/>
      <c r="FOK39" s="119"/>
      <c r="FOL39" s="119"/>
      <c r="FOM39" s="119"/>
      <c r="FON39" s="119"/>
      <c r="FOO39" s="119"/>
      <c r="FOP39" s="119"/>
      <c r="FOQ39" s="119"/>
      <c r="FOR39" s="119"/>
      <c r="FOS39" s="119"/>
      <c r="FOT39" s="119"/>
      <c r="FOU39" s="119"/>
      <c r="FOV39" s="119"/>
      <c r="FOW39" s="119"/>
      <c r="FOX39" s="119"/>
      <c r="FOY39" s="119"/>
      <c r="FOZ39" s="119"/>
      <c r="FPA39" s="119"/>
      <c r="FPB39" s="119"/>
      <c r="FPC39" s="119"/>
      <c r="FPD39" s="119"/>
      <c r="FPE39" s="119"/>
      <c r="FPF39" s="119"/>
      <c r="FPG39" s="119"/>
      <c r="FPH39" s="119"/>
      <c r="FPI39" s="119"/>
      <c r="FPJ39" s="119"/>
      <c r="FPK39" s="119"/>
      <c r="FPL39" s="119"/>
      <c r="FPM39" s="119"/>
      <c r="FPN39" s="119"/>
      <c r="FPO39" s="119"/>
      <c r="FPP39" s="119"/>
      <c r="FPQ39" s="119"/>
      <c r="FPR39" s="119"/>
      <c r="FPS39" s="119"/>
      <c r="FPT39" s="119"/>
      <c r="FPU39" s="119"/>
      <c r="FPV39" s="119"/>
      <c r="FPW39" s="119"/>
      <c r="FPX39" s="119"/>
      <c r="FPY39" s="119"/>
      <c r="FPZ39" s="119"/>
      <c r="FQA39" s="119"/>
      <c r="FQB39" s="119"/>
      <c r="FQC39" s="119"/>
      <c r="FQD39" s="119"/>
      <c r="FQE39" s="119"/>
      <c r="FQF39" s="119"/>
      <c r="FQG39" s="119"/>
      <c r="FQH39" s="119"/>
      <c r="FQI39" s="119"/>
      <c r="FQJ39" s="119"/>
      <c r="FQK39" s="119"/>
      <c r="FQL39" s="119"/>
      <c r="FQM39" s="119"/>
      <c r="FQN39" s="119"/>
      <c r="FQO39" s="119"/>
      <c r="FQP39" s="119"/>
      <c r="FQQ39" s="119"/>
      <c r="FQR39" s="119"/>
      <c r="FQS39" s="119"/>
      <c r="FQT39" s="119"/>
      <c r="FQU39" s="119"/>
      <c r="FQV39" s="119"/>
      <c r="FQW39" s="119"/>
      <c r="FQX39" s="119"/>
      <c r="FQY39" s="119"/>
      <c r="FQZ39" s="119"/>
      <c r="FRA39" s="119"/>
      <c r="FRB39" s="119"/>
      <c r="FRC39" s="119"/>
      <c r="FRD39" s="119"/>
      <c r="FRE39" s="119"/>
      <c r="FRF39" s="119"/>
      <c r="FRG39" s="119"/>
      <c r="FRH39" s="119"/>
      <c r="FRI39" s="119"/>
      <c r="FRJ39" s="119"/>
      <c r="FRK39" s="119"/>
      <c r="FRL39" s="119"/>
      <c r="FRM39" s="119"/>
      <c r="FRN39" s="119"/>
      <c r="FRO39" s="119"/>
      <c r="FRP39" s="119"/>
      <c r="FRQ39" s="119"/>
      <c r="FRR39" s="119"/>
      <c r="FRS39" s="119"/>
      <c r="FRT39" s="119"/>
      <c r="FRU39" s="119"/>
      <c r="FRV39" s="119"/>
      <c r="FRW39" s="119"/>
      <c r="FRX39" s="119"/>
      <c r="FRY39" s="119"/>
      <c r="FRZ39" s="119"/>
      <c r="FSA39" s="119"/>
      <c r="FSB39" s="119"/>
      <c r="FSC39" s="119"/>
      <c r="FSD39" s="119"/>
      <c r="FSE39" s="119"/>
      <c r="FSF39" s="119"/>
      <c r="FSG39" s="119"/>
      <c r="FSH39" s="119"/>
      <c r="FSI39" s="119"/>
      <c r="FSJ39" s="119"/>
      <c r="FSK39" s="119"/>
      <c r="FSL39" s="119"/>
      <c r="FSM39" s="119"/>
      <c r="FSN39" s="119"/>
      <c r="FSO39" s="119"/>
      <c r="FSP39" s="119"/>
      <c r="FSQ39" s="119"/>
      <c r="FSR39" s="119"/>
      <c r="FSS39" s="119"/>
      <c r="FST39" s="119"/>
      <c r="FSU39" s="119"/>
      <c r="FSV39" s="119"/>
      <c r="FSW39" s="119"/>
      <c r="FSX39" s="119"/>
      <c r="FSY39" s="119"/>
      <c r="FSZ39" s="119"/>
      <c r="FTA39" s="119"/>
      <c r="FTB39" s="119"/>
      <c r="FTC39" s="119"/>
      <c r="FTD39" s="119"/>
      <c r="FTE39" s="119"/>
      <c r="FTF39" s="119"/>
      <c r="FTG39" s="119"/>
      <c r="FTH39" s="119"/>
      <c r="FTI39" s="119"/>
      <c r="FTJ39" s="119"/>
      <c r="FTK39" s="119"/>
      <c r="FTL39" s="119"/>
      <c r="FTM39" s="119"/>
      <c r="FTN39" s="119"/>
      <c r="FTO39" s="119"/>
      <c r="FTP39" s="119"/>
      <c r="FTQ39" s="119"/>
      <c r="FTR39" s="119"/>
      <c r="FTS39" s="119"/>
      <c r="FTT39" s="119"/>
      <c r="FTU39" s="119"/>
      <c r="FTV39" s="119"/>
      <c r="FTW39" s="119"/>
      <c r="FTX39" s="119"/>
      <c r="FTY39" s="119"/>
      <c r="FTZ39" s="119"/>
      <c r="FUA39" s="119"/>
      <c r="FUB39" s="119"/>
      <c r="FUC39" s="119"/>
      <c r="FUD39" s="119"/>
      <c r="FUE39" s="119"/>
      <c r="FUF39" s="119"/>
      <c r="FUG39" s="119"/>
      <c r="FUH39" s="119"/>
      <c r="FUI39" s="119"/>
      <c r="FUJ39" s="119"/>
      <c r="FUK39" s="119"/>
      <c r="FUL39" s="119"/>
      <c r="FUM39" s="119"/>
      <c r="FUN39" s="119"/>
      <c r="FUO39" s="119"/>
      <c r="FUP39" s="119"/>
      <c r="FUQ39" s="119"/>
      <c r="FUR39" s="119"/>
      <c r="FUS39" s="119"/>
      <c r="FUT39" s="119"/>
      <c r="FUU39" s="119"/>
      <c r="FUV39" s="119"/>
      <c r="FUW39" s="119"/>
      <c r="FUX39" s="119"/>
      <c r="FUY39" s="119"/>
      <c r="FUZ39" s="119"/>
      <c r="FVA39" s="119"/>
      <c r="FVB39" s="119"/>
      <c r="FVC39" s="119"/>
      <c r="FVD39" s="119"/>
      <c r="FVE39" s="119"/>
      <c r="FVF39" s="119"/>
      <c r="FVG39" s="119"/>
      <c r="FVH39" s="119"/>
      <c r="FVI39" s="119"/>
      <c r="FVJ39" s="119"/>
      <c r="FVK39" s="119"/>
      <c r="FVL39" s="119"/>
      <c r="FVM39" s="119"/>
      <c r="FVN39" s="119"/>
      <c r="FVO39" s="119"/>
      <c r="FVP39" s="119"/>
      <c r="FVQ39" s="119"/>
      <c r="FVR39" s="119"/>
      <c r="FVS39" s="119"/>
      <c r="FVT39" s="119"/>
      <c r="FVU39" s="119"/>
      <c r="FVV39" s="119"/>
      <c r="FVW39" s="119"/>
      <c r="FVX39" s="119"/>
      <c r="FVY39" s="119"/>
      <c r="FVZ39" s="119"/>
      <c r="FWA39" s="119"/>
      <c r="FWB39" s="119"/>
      <c r="FWC39" s="119"/>
      <c r="FWD39" s="119"/>
      <c r="FWE39" s="119"/>
      <c r="FWF39" s="119"/>
      <c r="FWG39" s="119"/>
      <c r="FWH39" s="119"/>
      <c r="FWI39" s="119"/>
      <c r="FWJ39" s="119"/>
      <c r="FWK39" s="119"/>
      <c r="FWL39" s="119"/>
      <c r="FWM39" s="119"/>
      <c r="FWN39" s="119"/>
      <c r="FWO39" s="119"/>
      <c r="FWP39" s="119"/>
      <c r="FWQ39" s="119"/>
      <c r="FWR39" s="119"/>
      <c r="FWS39" s="119"/>
      <c r="FWT39" s="119"/>
      <c r="FWU39" s="119"/>
      <c r="FWV39" s="119"/>
      <c r="FWW39" s="119"/>
      <c r="FWX39" s="119"/>
      <c r="FWY39" s="119"/>
      <c r="FWZ39" s="119"/>
      <c r="FXA39" s="119"/>
      <c r="FXB39" s="119"/>
      <c r="FXC39" s="119"/>
      <c r="FXD39" s="119"/>
      <c r="FXE39" s="119"/>
      <c r="FXF39" s="119"/>
      <c r="FXG39" s="119"/>
      <c r="FXH39" s="119"/>
      <c r="FXI39" s="119"/>
      <c r="FXJ39" s="119"/>
      <c r="FXK39" s="119"/>
      <c r="FXL39" s="119"/>
      <c r="FXM39" s="119"/>
      <c r="FXN39" s="119"/>
      <c r="FXO39" s="119"/>
      <c r="FXP39" s="119"/>
      <c r="FXQ39" s="119"/>
      <c r="FXR39" s="119"/>
      <c r="FXS39" s="119"/>
      <c r="FXT39" s="119"/>
      <c r="FXU39" s="119"/>
      <c r="FXV39" s="119"/>
      <c r="FXW39" s="119"/>
      <c r="FXX39" s="119"/>
      <c r="FXY39" s="119"/>
      <c r="FXZ39" s="119"/>
      <c r="FYA39" s="119"/>
      <c r="FYB39" s="119"/>
      <c r="FYC39" s="119"/>
      <c r="FYD39" s="119"/>
      <c r="FYE39" s="119"/>
      <c r="FYF39" s="119"/>
      <c r="FYG39" s="119"/>
      <c r="FYH39" s="119"/>
      <c r="FYI39" s="119"/>
      <c r="FYJ39" s="119"/>
      <c r="FYK39" s="119"/>
      <c r="FYL39" s="119"/>
      <c r="FYM39" s="119"/>
      <c r="FYN39" s="119"/>
      <c r="FYO39" s="119"/>
      <c r="FYP39" s="119"/>
      <c r="FYQ39" s="119"/>
      <c r="FYR39" s="119"/>
      <c r="FYS39" s="119"/>
      <c r="FYT39" s="119"/>
      <c r="FYU39" s="119"/>
      <c r="FYV39" s="119"/>
      <c r="FYW39" s="119"/>
      <c r="FYX39" s="119"/>
      <c r="FYY39" s="119"/>
      <c r="FYZ39" s="119"/>
      <c r="FZA39" s="119"/>
      <c r="FZB39" s="119"/>
      <c r="FZC39" s="119"/>
      <c r="FZD39" s="119"/>
      <c r="FZE39" s="119"/>
      <c r="FZF39" s="119"/>
      <c r="FZG39" s="119"/>
      <c r="FZH39" s="119"/>
      <c r="FZI39" s="119"/>
      <c r="FZJ39" s="119"/>
      <c r="FZK39" s="119"/>
      <c r="FZL39" s="119"/>
      <c r="FZM39" s="119"/>
      <c r="FZN39" s="119"/>
      <c r="FZO39" s="119"/>
      <c r="FZP39" s="119"/>
      <c r="FZQ39" s="119"/>
      <c r="FZR39" s="119"/>
      <c r="FZS39" s="119"/>
      <c r="FZT39" s="119"/>
      <c r="FZU39" s="119"/>
      <c r="FZV39" s="119"/>
      <c r="FZW39" s="119"/>
      <c r="FZX39" s="119"/>
      <c r="FZY39" s="119"/>
      <c r="FZZ39" s="119"/>
      <c r="GAA39" s="119"/>
      <c r="GAB39" s="119"/>
      <c r="GAC39" s="119"/>
      <c r="GAD39" s="119"/>
      <c r="GAE39" s="119"/>
      <c r="GAF39" s="119"/>
      <c r="GAG39" s="119"/>
      <c r="GAH39" s="119"/>
      <c r="GAI39" s="119"/>
      <c r="GAJ39" s="119"/>
      <c r="GAK39" s="119"/>
      <c r="GAL39" s="119"/>
      <c r="GAM39" s="119"/>
      <c r="GAN39" s="119"/>
      <c r="GAO39" s="119"/>
      <c r="GAP39" s="119"/>
      <c r="GAQ39" s="119"/>
      <c r="GAR39" s="119"/>
      <c r="GAS39" s="119"/>
      <c r="GAT39" s="119"/>
      <c r="GAU39" s="119"/>
      <c r="GAV39" s="119"/>
      <c r="GAW39" s="119"/>
      <c r="GAX39" s="119"/>
      <c r="GAY39" s="119"/>
      <c r="GAZ39" s="119"/>
      <c r="GBA39" s="119"/>
      <c r="GBB39" s="119"/>
      <c r="GBC39" s="119"/>
      <c r="GBD39" s="119"/>
      <c r="GBE39" s="119"/>
      <c r="GBF39" s="119"/>
      <c r="GBG39" s="119"/>
      <c r="GBH39" s="119"/>
      <c r="GBI39" s="119"/>
      <c r="GBJ39" s="119"/>
      <c r="GBK39" s="119"/>
      <c r="GBL39" s="119"/>
      <c r="GBM39" s="119"/>
      <c r="GBN39" s="119"/>
      <c r="GBO39" s="119"/>
      <c r="GBP39" s="119"/>
      <c r="GBQ39" s="119"/>
      <c r="GBR39" s="119"/>
      <c r="GBS39" s="119"/>
      <c r="GBT39" s="119"/>
      <c r="GBU39" s="119"/>
      <c r="GBV39" s="119"/>
      <c r="GBW39" s="119"/>
      <c r="GBX39" s="119"/>
      <c r="GBY39" s="119"/>
      <c r="GBZ39" s="119"/>
      <c r="GCA39" s="119"/>
      <c r="GCB39" s="119"/>
      <c r="GCC39" s="119"/>
      <c r="GCD39" s="119"/>
      <c r="GCE39" s="119"/>
      <c r="GCF39" s="119"/>
      <c r="GCG39" s="119"/>
      <c r="GCH39" s="119"/>
      <c r="GCI39" s="119"/>
      <c r="GCJ39" s="119"/>
      <c r="GCK39" s="119"/>
      <c r="GCL39" s="119"/>
      <c r="GCM39" s="119"/>
      <c r="GCN39" s="119"/>
      <c r="GCO39" s="119"/>
      <c r="GCP39" s="119"/>
      <c r="GCQ39" s="119"/>
      <c r="GCR39" s="119"/>
      <c r="GCS39" s="119"/>
      <c r="GCT39" s="119"/>
      <c r="GCU39" s="119"/>
      <c r="GCV39" s="119"/>
      <c r="GCW39" s="119"/>
      <c r="GCX39" s="119"/>
      <c r="GCY39" s="119"/>
      <c r="GCZ39" s="119"/>
      <c r="GDA39" s="119"/>
      <c r="GDB39" s="119"/>
      <c r="GDC39" s="119"/>
      <c r="GDD39" s="119"/>
      <c r="GDE39" s="119"/>
      <c r="GDF39" s="119"/>
      <c r="GDG39" s="119"/>
      <c r="GDH39" s="119"/>
      <c r="GDI39" s="119"/>
      <c r="GDJ39" s="119"/>
      <c r="GDK39" s="119"/>
      <c r="GDL39" s="119"/>
      <c r="GDM39" s="119"/>
      <c r="GDN39" s="119"/>
      <c r="GDO39" s="119"/>
      <c r="GDP39" s="119"/>
      <c r="GDQ39" s="119"/>
      <c r="GDR39" s="119"/>
      <c r="GDS39" s="119"/>
      <c r="GDT39" s="119"/>
      <c r="GDU39" s="119"/>
      <c r="GDV39" s="119"/>
      <c r="GDW39" s="119"/>
      <c r="GDX39" s="119"/>
      <c r="GDY39" s="119"/>
      <c r="GDZ39" s="119"/>
      <c r="GEA39" s="119"/>
      <c r="GEB39" s="119"/>
      <c r="GEC39" s="119"/>
      <c r="GED39" s="119"/>
      <c r="GEE39" s="119"/>
      <c r="GEF39" s="119"/>
      <c r="GEG39" s="119"/>
      <c r="GEH39" s="119"/>
      <c r="GEI39" s="119"/>
      <c r="GEJ39" s="119"/>
      <c r="GEK39" s="119"/>
      <c r="GEL39" s="119"/>
      <c r="GEM39" s="119"/>
      <c r="GEN39" s="119"/>
      <c r="GEO39" s="119"/>
      <c r="GEP39" s="119"/>
      <c r="GEQ39" s="119"/>
      <c r="GER39" s="119"/>
      <c r="GES39" s="119"/>
      <c r="GET39" s="119"/>
      <c r="GEU39" s="119"/>
      <c r="GEV39" s="119"/>
      <c r="GEW39" s="119"/>
      <c r="GEX39" s="119"/>
      <c r="GEY39" s="119"/>
      <c r="GEZ39" s="119"/>
      <c r="GFA39" s="119"/>
      <c r="GFB39" s="119"/>
      <c r="GFC39" s="119"/>
      <c r="GFD39" s="119"/>
      <c r="GFE39" s="119"/>
      <c r="GFF39" s="119"/>
      <c r="GFG39" s="119"/>
      <c r="GFH39" s="119"/>
      <c r="GFI39" s="119"/>
      <c r="GFJ39" s="119"/>
      <c r="GFK39" s="119"/>
      <c r="GFL39" s="119"/>
      <c r="GFM39" s="119"/>
      <c r="GFN39" s="119"/>
      <c r="GFO39" s="119"/>
      <c r="GFP39" s="119"/>
      <c r="GFQ39" s="119"/>
      <c r="GFR39" s="119"/>
      <c r="GFS39" s="119"/>
      <c r="GFT39" s="119"/>
      <c r="GFU39" s="119"/>
      <c r="GFV39" s="119"/>
      <c r="GFW39" s="119"/>
      <c r="GFX39" s="119"/>
      <c r="GFY39" s="119"/>
      <c r="GFZ39" s="119"/>
      <c r="GGA39" s="119"/>
      <c r="GGB39" s="119"/>
      <c r="GGC39" s="119"/>
      <c r="GGD39" s="119"/>
      <c r="GGE39" s="119"/>
      <c r="GGF39" s="119"/>
      <c r="GGG39" s="119"/>
      <c r="GGH39" s="119"/>
      <c r="GGI39" s="119"/>
      <c r="GGJ39" s="119"/>
      <c r="GGK39" s="119"/>
      <c r="GGL39" s="119"/>
      <c r="GGM39" s="119"/>
      <c r="GGN39" s="119"/>
      <c r="GGO39" s="119"/>
      <c r="GGP39" s="119"/>
      <c r="GGQ39" s="119"/>
      <c r="GGR39" s="119"/>
      <c r="GGS39" s="119"/>
      <c r="GGT39" s="119"/>
      <c r="GGU39" s="119"/>
      <c r="GGV39" s="119"/>
      <c r="GGW39" s="119"/>
      <c r="GGX39" s="119"/>
      <c r="GGY39" s="119"/>
      <c r="GGZ39" s="119"/>
      <c r="GHA39" s="119"/>
      <c r="GHB39" s="119"/>
      <c r="GHC39" s="119"/>
      <c r="GHD39" s="119"/>
      <c r="GHE39" s="119"/>
      <c r="GHF39" s="119"/>
      <c r="GHG39" s="119"/>
      <c r="GHH39" s="119"/>
      <c r="GHI39" s="119"/>
      <c r="GHJ39" s="119"/>
      <c r="GHK39" s="119"/>
      <c r="GHL39" s="119"/>
      <c r="GHM39" s="119"/>
      <c r="GHN39" s="119"/>
      <c r="GHO39" s="119"/>
      <c r="GHP39" s="119"/>
      <c r="GHQ39" s="119"/>
      <c r="GHR39" s="119"/>
      <c r="GHS39" s="119"/>
      <c r="GHT39" s="119"/>
      <c r="GHU39" s="119"/>
      <c r="GHV39" s="119"/>
      <c r="GHW39" s="119"/>
      <c r="GHX39" s="119"/>
      <c r="GHY39" s="119"/>
      <c r="GHZ39" s="119"/>
      <c r="GIA39" s="119"/>
      <c r="GIB39" s="119"/>
      <c r="GIC39" s="119"/>
      <c r="GID39" s="119"/>
      <c r="GIE39" s="119"/>
      <c r="GIF39" s="119"/>
      <c r="GIG39" s="119"/>
      <c r="GIH39" s="119"/>
      <c r="GII39" s="119"/>
      <c r="GIJ39" s="119"/>
      <c r="GIK39" s="119"/>
      <c r="GIL39" s="119"/>
      <c r="GIM39" s="119"/>
      <c r="GIN39" s="119"/>
      <c r="GIO39" s="119"/>
      <c r="GIP39" s="119"/>
      <c r="GIQ39" s="119"/>
      <c r="GIR39" s="119"/>
      <c r="GIS39" s="119"/>
      <c r="GIT39" s="119"/>
      <c r="GIU39" s="119"/>
      <c r="GIV39" s="119"/>
      <c r="GIW39" s="119"/>
      <c r="GIX39" s="119"/>
      <c r="GIY39" s="119"/>
      <c r="GIZ39" s="119"/>
      <c r="GJA39" s="119"/>
      <c r="GJB39" s="119"/>
      <c r="GJC39" s="119"/>
      <c r="GJD39" s="119"/>
      <c r="GJE39" s="119"/>
      <c r="GJF39" s="119"/>
      <c r="GJG39" s="119"/>
      <c r="GJH39" s="119"/>
      <c r="GJI39" s="119"/>
      <c r="GJJ39" s="119"/>
      <c r="GJK39" s="119"/>
      <c r="GJL39" s="119"/>
      <c r="GJM39" s="119"/>
      <c r="GJN39" s="119"/>
      <c r="GJO39" s="119"/>
      <c r="GJP39" s="119"/>
      <c r="GJQ39" s="119"/>
      <c r="GJR39" s="119"/>
      <c r="GJS39" s="119"/>
      <c r="GJT39" s="119"/>
      <c r="GJU39" s="119"/>
      <c r="GJV39" s="119"/>
      <c r="GJW39" s="119"/>
      <c r="GJX39" s="119"/>
      <c r="GJY39" s="119"/>
      <c r="GJZ39" s="119"/>
      <c r="GKA39" s="119"/>
      <c r="GKB39" s="119"/>
      <c r="GKC39" s="119"/>
      <c r="GKD39" s="119"/>
      <c r="GKE39" s="119"/>
      <c r="GKF39" s="119"/>
      <c r="GKG39" s="119"/>
      <c r="GKH39" s="119"/>
      <c r="GKI39" s="119"/>
      <c r="GKJ39" s="119"/>
      <c r="GKK39" s="119"/>
      <c r="GKL39" s="119"/>
      <c r="GKM39" s="119"/>
      <c r="GKN39" s="119"/>
      <c r="GKO39" s="119"/>
      <c r="GKP39" s="119"/>
      <c r="GKQ39" s="119"/>
      <c r="GKR39" s="119"/>
      <c r="GKS39" s="119"/>
      <c r="GKT39" s="119"/>
      <c r="GKU39" s="119"/>
      <c r="GKV39" s="119"/>
      <c r="GKW39" s="119"/>
      <c r="GKX39" s="119"/>
      <c r="GKY39" s="119"/>
      <c r="GKZ39" s="119"/>
      <c r="GLA39" s="119"/>
      <c r="GLB39" s="119"/>
      <c r="GLC39" s="119"/>
      <c r="GLD39" s="119"/>
      <c r="GLE39" s="119"/>
      <c r="GLF39" s="119"/>
      <c r="GLG39" s="119"/>
      <c r="GLH39" s="119"/>
      <c r="GLI39" s="119"/>
      <c r="GLJ39" s="119"/>
      <c r="GLK39" s="119"/>
      <c r="GLL39" s="119"/>
      <c r="GLM39" s="119"/>
      <c r="GLN39" s="119"/>
      <c r="GLO39" s="119"/>
      <c r="GLP39" s="119"/>
      <c r="GLQ39" s="119"/>
      <c r="GLR39" s="119"/>
      <c r="GLS39" s="119"/>
      <c r="GLT39" s="119"/>
      <c r="GLU39" s="119"/>
      <c r="GLV39" s="119"/>
      <c r="GLW39" s="119"/>
      <c r="GLX39" s="119"/>
      <c r="GLY39" s="119"/>
      <c r="GLZ39" s="119"/>
      <c r="GMA39" s="119"/>
      <c r="GMB39" s="119"/>
      <c r="GMC39" s="119"/>
      <c r="GMD39" s="119"/>
      <c r="GME39" s="119"/>
      <c r="GMF39" s="119"/>
      <c r="GMG39" s="119"/>
      <c r="GMH39" s="119"/>
      <c r="GMI39" s="119"/>
      <c r="GMJ39" s="119"/>
      <c r="GMK39" s="119"/>
      <c r="GML39" s="119"/>
      <c r="GMM39" s="119"/>
      <c r="GMN39" s="119"/>
      <c r="GMO39" s="119"/>
      <c r="GMP39" s="119"/>
      <c r="GMQ39" s="119"/>
      <c r="GMR39" s="119"/>
      <c r="GMS39" s="119"/>
      <c r="GMT39" s="119"/>
      <c r="GMU39" s="119"/>
      <c r="GMV39" s="119"/>
      <c r="GMW39" s="119"/>
      <c r="GMX39" s="119"/>
      <c r="GMY39" s="119"/>
      <c r="GMZ39" s="119"/>
      <c r="GNA39" s="119"/>
      <c r="GNB39" s="119"/>
      <c r="GNC39" s="119"/>
      <c r="GND39" s="119"/>
      <c r="GNE39" s="119"/>
      <c r="GNF39" s="119"/>
      <c r="GNG39" s="119"/>
      <c r="GNH39" s="119"/>
      <c r="GNI39" s="119"/>
      <c r="GNJ39" s="119"/>
      <c r="GNK39" s="119"/>
      <c r="GNL39" s="119"/>
      <c r="GNM39" s="119"/>
      <c r="GNN39" s="119"/>
      <c r="GNO39" s="119"/>
      <c r="GNP39" s="119"/>
      <c r="GNQ39" s="119"/>
      <c r="GNR39" s="119"/>
      <c r="GNS39" s="119"/>
      <c r="GNT39" s="119"/>
      <c r="GNU39" s="119"/>
      <c r="GNV39" s="119"/>
      <c r="GNW39" s="119"/>
      <c r="GNX39" s="119"/>
      <c r="GNY39" s="119"/>
      <c r="GNZ39" s="119"/>
      <c r="GOA39" s="119"/>
      <c r="GOB39" s="119"/>
      <c r="GOC39" s="119"/>
      <c r="GOD39" s="119"/>
      <c r="GOE39" s="119"/>
      <c r="GOF39" s="119"/>
      <c r="GOG39" s="119"/>
      <c r="GOH39" s="119"/>
      <c r="GOI39" s="119"/>
      <c r="GOJ39" s="119"/>
      <c r="GOK39" s="119"/>
      <c r="GOL39" s="119"/>
      <c r="GOM39" s="119"/>
      <c r="GON39" s="119"/>
      <c r="GOO39" s="119"/>
      <c r="GOP39" s="119"/>
      <c r="GOQ39" s="119"/>
      <c r="GOR39" s="119"/>
      <c r="GOS39" s="119"/>
      <c r="GOT39" s="119"/>
      <c r="GOU39" s="119"/>
      <c r="GOV39" s="119"/>
      <c r="GOW39" s="119"/>
      <c r="GOX39" s="119"/>
      <c r="GOY39" s="119"/>
      <c r="GOZ39" s="119"/>
      <c r="GPA39" s="119"/>
      <c r="GPB39" s="119"/>
      <c r="GPC39" s="119"/>
      <c r="GPD39" s="119"/>
      <c r="GPE39" s="119"/>
      <c r="GPF39" s="119"/>
      <c r="GPG39" s="119"/>
      <c r="GPH39" s="119"/>
      <c r="GPI39" s="119"/>
      <c r="GPJ39" s="119"/>
      <c r="GPK39" s="119"/>
      <c r="GPL39" s="119"/>
      <c r="GPM39" s="119"/>
      <c r="GPN39" s="119"/>
      <c r="GPO39" s="119"/>
      <c r="GPP39" s="119"/>
      <c r="GPQ39" s="119"/>
      <c r="GPR39" s="119"/>
      <c r="GPS39" s="119"/>
      <c r="GPT39" s="119"/>
      <c r="GPU39" s="119"/>
      <c r="GPV39" s="119"/>
      <c r="GPW39" s="119"/>
      <c r="GPX39" s="119"/>
      <c r="GPY39" s="119"/>
      <c r="GPZ39" s="119"/>
      <c r="GQA39" s="119"/>
      <c r="GQB39" s="119"/>
      <c r="GQC39" s="119"/>
      <c r="GQD39" s="119"/>
      <c r="GQE39" s="119"/>
      <c r="GQF39" s="119"/>
      <c r="GQG39" s="119"/>
      <c r="GQH39" s="119"/>
      <c r="GQI39" s="119"/>
      <c r="GQJ39" s="119"/>
      <c r="GQK39" s="119"/>
      <c r="GQL39" s="119"/>
      <c r="GQM39" s="119"/>
      <c r="GQN39" s="119"/>
      <c r="GQO39" s="119"/>
      <c r="GQP39" s="119"/>
      <c r="GQQ39" s="119"/>
      <c r="GQR39" s="119"/>
      <c r="GQS39" s="119"/>
      <c r="GQT39" s="119"/>
      <c r="GQU39" s="119"/>
      <c r="GQV39" s="119"/>
      <c r="GQW39" s="119"/>
      <c r="GQX39" s="119"/>
      <c r="GQY39" s="119"/>
      <c r="GQZ39" s="119"/>
      <c r="GRA39" s="119"/>
      <c r="GRB39" s="119"/>
      <c r="GRC39" s="119"/>
      <c r="GRD39" s="119"/>
      <c r="GRE39" s="119"/>
      <c r="GRF39" s="119"/>
      <c r="GRG39" s="119"/>
      <c r="GRH39" s="119"/>
      <c r="GRI39" s="119"/>
      <c r="GRJ39" s="119"/>
      <c r="GRK39" s="119"/>
      <c r="GRL39" s="119"/>
      <c r="GRM39" s="119"/>
      <c r="GRN39" s="119"/>
      <c r="GRO39" s="119"/>
      <c r="GRP39" s="119"/>
      <c r="GRQ39" s="119"/>
      <c r="GRR39" s="119"/>
      <c r="GRS39" s="119"/>
      <c r="GRT39" s="119"/>
      <c r="GRU39" s="119"/>
      <c r="GRV39" s="119"/>
      <c r="GRW39" s="119"/>
      <c r="GRX39" s="119"/>
      <c r="GRY39" s="119"/>
      <c r="GRZ39" s="119"/>
      <c r="GSA39" s="119"/>
      <c r="GSB39" s="119"/>
      <c r="GSC39" s="119"/>
      <c r="GSD39" s="119"/>
      <c r="GSE39" s="119"/>
      <c r="GSF39" s="119"/>
      <c r="GSG39" s="119"/>
      <c r="GSH39" s="119"/>
      <c r="GSI39" s="119"/>
      <c r="GSJ39" s="119"/>
      <c r="GSK39" s="119"/>
      <c r="GSL39" s="119"/>
      <c r="GSM39" s="119"/>
      <c r="GSN39" s="119"/>
      <c r="GSO39" s="119"/>
      <c r="GSP39" s="119"/>
      <c r="GSQ39" s="119"/>
      <c r="GSR39" s="119"/>
      <c r="GSS39" s="119"/>
      <c r="GST39" s="119"/>
      <c r="GSU39" s="119"/>
      <c r="GSV39" s="119"/>
      <c r="GSW39" s="119"/>
      <c r="GSX39" s="119"/>
      <c r="GSY39" s="119"/>
      <c r="GSZ39" s="119"/>
      <c r="GTA39" s="119"/>
      <c r="GTB39" s="119"/>
      <c r="GTC39" s="119"/>
      <c r="GTD39" s="119"/>
      <c r="GTE39" s="119"/>
      <c r="GTF39" s="119"/>
      <c r="GTG39" s="119"/>
      <c r="GTH39" s="119"/>
      <c r="GTI39" s="119"/>
      <c r="GTJ39" s="119"/>
      <c r="GTK39" s="119"/>
      <c r="GTL39" s="119"/>
      <c r="GTM39" s="119"/>
      <c r="GTN39" s="119"/>
      <c r="GTO39" s="119"/>
      <c r="GTP39" s="119"/>
      <c r="GTQ39" s="119"/>
      <c r="GTR39" s="119"/>
      <c r="GTS39" s="119"/>
      <c r="GTT39" s="119"/>
      <c r="GTU39" s="119"/>
      <c r="GTV39" s="119"/>
      <c r="GTW39" s="119"/>
      <c r="GTX39" s="119"/>
      <c r="GTY39" s="119"/>
      <c r="GTZ39" s="119"/>
      <c r="GUA39" s="119"/>
      <c r="GUB39" s="119"/>
      <c r="GUC39" s="119"/>
      <c r="GUD39" s="119"/>
      <c r="GUE39" s="119"/>
      <c r="GUF39" s="119"/>
      <c r="GUG39" s="119"/>
      <c r="GUH39" s="119"/>
      <c r="GUI39" s="119"/>
      <c r="GUJ39" s="119"/>
      <c r="GUK39" s="119"/>
      <c r="GUL39" s="119"/>
      <c r="GUM39" s="119"/>
      <c r="GUN39" s="119"/>
      <c r="GUO39" s="119"/>
      <c r="GUP39" s="119"/>
      <c r="GUQ39" s="119"/>
      <c r="GUR39" s="119"/>
      <c r="GUS39" s="119"/>
      <c r="GUT39" s="119"/>
      <c r="GUU39" s="119"/>
      <c r="GUV39" s="119"/>
      <c r="GUW39" s="119"/>
      <c r="GUX39" s="119"/>
      <c r="GUY39" s="119"/>
      <c r="GUZ39" s="119"/>
      <c r="GVA39" s="119"/>
      <c r="GVB39" s="119"/>
      <c r="GVC39" s="119"/>
      <c r="GVD39" s="119"/>
      <c r="GVE39" s="119"/>
      <c r="GVF39" s="119"/>
      <c r="GVG39" s="119"/>
      <c r="GVH39" s="119"/>
      <c r="GVI39" s="119"/>
      <c r="GVJ39" s="119"/>
      <c r="GVK39" s="119"/>
      <c r="GVL39" s="119"/>
      <c r="GVM39" s="119"/>
      <c r="GVN39" s="119"/>
      <c r="GVO39" s="119"/>
      <c r="GVP39" s="119"/>
      <c r="GVQ39" s="119"/>
      <c r="GVR39" s="119"/>
      <c r="GVS39" s="119"/>
      <c r="GVT39" s="119"/>
      <c r="GVU39" s="119"/>
      <c r="GVV39" s="119"/>
      <c r="GVW39" s="119"/>
      <c r="GVX39" s="119"/>
      <c r="GVY39" s="119"/>
      <c r="GVZ39" s="119"/>
      <c r="GWA39" s="119"/>
      <c r="GWB39" s="119"/>
      <c r="GWC39" s="119"/>
      <c r="GWD39" s="119"/>
      <c r="GWE39" s="119"/>
      <c r="GWF39" s="119"/>
      <c r="GWG39" s="119"/>
      <c r="GWH39" s="119"/>
      <c r="GWI39" s="119"/>
      <c r="GWJ39" s="119"/>
      <c r="GWK39" s="119"/>
      <c r="GWL39" s="119"/>
      <c r="GWM39" s="119"/>
      <c r="GWN39" s="119"/>
      <c r="GWO39" s="119"/>
      <c r="GWP39" s="119"/>
      <c r="GWQ39" s="119"/>
      <c r="GWR39" s="119"/>
      <c r="GWS39" s="119"/>
      <c r="GWT39" s="119"/>
      <c r="GWU39" s="119"/>
      <c r="GWV39" s="119"/>
      <c r="GWW39" s="119"/>
      <c r="GWX39" s="119"/>
      <c r="GWY39" s="119"/>
      <c r="GWZ39" s="119"/>
      <c r="GXA39" s="119"/>
      <c r="GXB39" s="119"/>
      <c r="GXC39" s="119"/>
      <c r="GXD39" s="119"/>
      <c r="GXE39" s="119"/>
      <c r="GXF39" s="119"/>
      <c r="GXG39" s="119"/>
      <c r="GXH39" s="119"/>
      <c r="GXI39" s="119"/>
      <c r="GXJ39" s="119"/>
      <c r="GXK39" s="119"/>
      <c r="GXL39" s="119"/>
      <c r="GXM39" s="119"/>
      <c r="GXN39" s="119"/>
      <c r="GXO39" s="119"/>
      <c r="GXP39" s="119"/>
      <c r="GXQ39" s="119"/>
      <c r="GXR39" s="119"/>
      <c r="GXS39" s="119"/>
      <c r="GXT39" s="119"/>
      <c r="GXU39" s="119"/>
      <c r="GXV39" s="119"/>
      <c r="GXW39" s="119"/>
      <c r="GXX39" s="119"/>
      <c r="GXY39" s="119"/>
      <c r="GXZ39" s="119"/>
      <c r="GYA39" s="119"/>
      <c r="GYB39" s="119"/>
      <c r="GYC39" s="119"/>
      <c r="GYD39" s="119"/>
      <c r="GYE39" s="119"/>
      <c r="GYF39" s="119"/>
      <c r="GYG39" s="119"/>
      <c r="GYH39" s="119"/>
      <c r="GYI39" s="119"/>
      <c r="GYJ39" s="119"/>
      <c r="GYK39" s="119"/>
      <c r="GYL39" s="119"/>
      <c r="GYM39" s="119"/>
      <c r="GYN39" s="119"/>
      <c r="GYO39" s="119"/>
      <c r="GYP39" s="119"/>
      <c r="GYQ39" s="119"/>
      <c r="GYR39" s="119"/>
      <c r="GYS39" s="119"/>
      <c r="GYT39" s="119"/>
      <c r="GYU39" s="119"/>
      <c r="GYV39" s="119"/>
      <c r="GYW39" s="119"/>
      <c r="GYX39" s="119"/>
      <c r="GYY39" s="119"/>
      <c r="GYZ39" s="119"/>
      <c r="GZA39" s="119"/>
      <c r="GZB39" s="119"/>
      <c r="GZC39" s="119"/>
      <c r="GZD39" s="119"/>
      <c r="GZE39" s="119"/>
      <c r="GZF39" s="119"/>
      <c r="GZG39" s="119"/>
      <c r="GZH39" s="119"/>
      <c r="GZI39" s="119"/>
      <c r="GZJ39" s="119"/>
      <c r="GZK39" s="119"/>
      <c r="GZL39" s="119"/>
      <c r="GZM39" s="119"/>
      <c r="GZN39" s="119"/>
      <c r="GZO39" s="119"/>
      <c r="GZP39" s="119"/>
      <c r="GZQ39" s="119"/>
      <c r="GZR39" s="119"/>
      <c r="GZS39" s="119"/>
      <c r="GZT39" s="119"/>
      <c r="GZU39" s="119"/>
      <c r="GZV39" s="119"/>
      <c r="GZW39" s="119"/>
      <c r="GZX39" s="119"/>
      <c r="GZY39" s="119"/>
      <c r="GZZ39" s="119"/>
      <c r="HAA39" s="119"/>
      <c r="HAB39" s="119"/>
      <c r="HAC39" s="119"/>
      <c r="HAD39" s="119"/>
      <c r="HAE39" s="119"/>
      <c r="HAF39" s="119"/>
      <c r="HAG39" s="119"/>
      <c r="HAH39" s="119"/>
      <c r="HAI39" s="119"/>
      <c r="HAJ39" s="119"/>
      <c r="HAK39" s="119"/>
      <c r="HAL39" s="119"/>
      <c r="HAM39" s="119"/>
      <c r="HAN39" s="119"/>
      <c r="HAO39" s="119"/>
      <c r="HAP39" s="119"/>
      <c r="HAQ39" s="119"/>
      <c r="HAR39" s="119"/>
      <c r="HAS39" s="119"/>
      <c r="HAT39" s="119"/>
      <c r="HAU39" s="119"/>
      <c r="HAV39" s="119"/>
      <c r="HAW39" s="119"/>
      <c r="HAX39" s="119"/>
      <c r="HAY39" s="119"/>
      <c r="HAZ39" s="119"/>
      <c r="HBA39" s="119"/>
      <c r="HBB39" s="119"/>
      <c r="HBC39" s="119"/>
      <c r="HBD39" s="119"/>
      <c r="HBE39" s="119"/>
      <c r="HBF39" s="119"/>
      <c r="HBG39" s="119"/>
      <c r="HBH39" s="119"/>
      <c r="HBI39" s="119"/>
      <c r="HBJ39" s="119"/>
      <c r="HBK39" s="119"/>
      <c r="HBL39" s="119"/>
      <c r="HBM39" s="119"/>
      <c r="HBN39" s="119"/>
      <c r="HBO39" s="119"/>
      <c r="HBP39" s="119"/>
      <c r="HBQ39" s="119"/>
      <c r="HBR39" s="119"/>
      <c r="HBS39" s="119"/>
      <c r="HBT39" s="119"/>
      <c r="HBU39" s="119"/>
      <c r="HBV39" s="119"/>
      <c r="HBW39" s="119"/>
      <c r="HBX39" s="119"/>
      <c r="HBY39" s="119"/>
      <c r="HBZ39" s="119"/>
      <c r="HCA39" s="119"/>
      <c r="HCB39" s="119"/>
      <c r="HCC39" s="119"/>
      <c r="HCD39" s="119"/>
      <c r="HCE39" s="119"/>
      <c r="HCF39" s="119"/>
      <c r="HCG39" s="119"/>
      <c r="HCH39" s="119"/>
      <c r="HCI39" s="119"/>
      <c r="HCJ39" s="119"/>
      <c r="HCK39" s="119"/>
      <c r="HCL39" s="119"/>
      <c r="HCM39" s="119"/>
      <c r="HCN39" s="119"/>
      <c r="HCO39" s="119"/>
      <c r="HCP39" s="119"/>
      <c r="HCQ39" s="119"/>
      <c r="HCR39" s="119"/>
      <c r="HCS39" s="119"/>
      <c r="HCT39" s="119"/>
      <c r="HCU39" s="119"/>
      <c r="HCV39" s="119"/>
      <c r="HCW39" s="119"/>
      <c r="HCX39" s="119"/>
      <c r="HCY39" s="119"/>
      <c r="HCZ39" s="119"/>
      <c r="HDA39" s="119"/>
      <c r="HDB39" s="119"/>
      <c r="HDC39" s="119"/>
      <c r="HDD39" s="119"/>
      <c r="HDE39" s="119"/>
      <c r="HDF39" s="119"/>
      <c r="HDG39" s="119"/>
      <c r="HDH39" s="119"/>
      <c r="HDI39" s="119"/>
      <c r="HDJ39" s="119"/>
      <c r="HDK39" s="119"/>
      <c r="HDL39" s="119"/>
      <c r="HDM39" s="119"/>
      <c r="HDN39" s="119"/>
      <c r="HDO39" s="119"/>
      <c r="HDP39" s="119"/>
      <c r="HDQ39" s="119"/>
      <c r="HDR39" s="119"/>
      <c r="HDS39" s="119"/>
      <c r="HDT39" s="119"/>
      <c r="HDU39" s="119"/>
      <c r="HDV39" s="119"/>
      <c r="HDW39" s="119"/>
      <c r="HDX39" s="119"/>
      <c r="HDY39" s="119"/>
      <c r="HDZ39" s="119"/>
      <c r="HEA39" s="119"/>
      <c r="HEB39" s="119"/>
      <c r="HEC39" s="119"/>
      <c r="HED39" s="119"/>
      <c r="HEE39" s="119"/>
      <c r="HEF39" s="119"/>
      <c r="HEG39" s="119"/>
      <c r="HEH39" s="119"/>
      <c r="HEI39" s="119"/>
      <c r="HEJ39" s="119"/>
      <c r="HEK39" s="119"/>
      <c r="HEL39" s="119"/>
      <c r="HEM39" s="119"/>
      <c r="HEN39" s="119"/>
      <c r="HEO39" s="119"/>
      <c r="HEP39" s="119"/>
      <c r="HEQ39" s="119"/>
      <c r="HER39" s="119"/>
      <c r="HES39" s="119"/>
      <c r="HET39" s="119"/>
      <c r="HEU39" s="119"/>
      <c r="HEV39" s="119"/>
      <c r="HEW39" s="119"/>
      <c r="HEX39" s="119"/>
      <c r="HEY39" s="119"/>
      <c r="HEZ39" s="119"/>
      <c r="HFA39" s="119"/>
      <c r="HFB39" s="119"/>
      <c r="HFC39" s="119"/>
      <c r="HFD39" s="119"/>
      <c r="HFE39" s="119"/>
      <c r="HFF39" s="119"/>
      <c r="HFG39" s="119"/>
      <c r="HFH39" s="119"/>
      <c r="HFI39" s="119"/>
      <c r="HFJ39" s="119"/>
      <c r="HFK39" s="119"/>
      <c r="HFL39" s="119"/>
      <c r="HFM39" s="119"/>
      <c r="HFN39" s="119"/>
      <c r="HFO39" s="119"/>
      <c r="HFP39" s="119"/>
      <c r="HFQ39" s="119"/>
      <c r="HFR39" s="119"/>
      <c r="HFS39" s="119"/>
      <c r="HFT39" s="119"/>
      <c r="HFU39" s="119"/>
      <c r="HFV39" s="119"/>
      <c r="HFW39" s="119"/>
      <c r="HFX39" s="119"/>
      <c r="HFY39" s="119"/>
      <c r="HFZ39" s="119"/>
      <c r="HGA39" s="119"/>
      <c r="HGB39" s="119"/>
      <c r="HGC39" s="119"/>
      <c r="HGD39" s="119"/>
      <c r="HGE39" s="119"/>
      <c r="HGF39" s="119"/>
      <c r="HGG39" s="119"/>
      <c r="HGH39" s="119"/>
      <c r="HGI39" s="119"/>
      <c r="HGJ39" s="119"/>
      <c r="HGK39" s="119"/>
      <c r="HGL39" s="119"/>
      <c r="HGM39" s="119"/>
      <c r="HGN39" s="119"/>
      <c r="HGO39" s="119"/>
      <c r="HGP39" s="119"/>
      <c r="HGQ39" s="119"/>
      <c r="HGR39" s="119"/>
      <c r="HGS39" s="119"/>
      <c r="HGT39" s="119"/>
      <c r="HGU39" s="119"/>
      <c r="HGV39" s="119"/>
      <c r="HGW39" s="119"/>
      <c r="HGX39" s="119"/>
      <c r="HGY39" s="119"/>
      <c r="HGZ39" s="119"/>
      <c r="HHA39" s="119"/>
      <c r="HHB39" s="119"/>
      <c r="HHC39" s="119"/>
      <c r="HHD39" s="119"/>
      <c r="HHE39" s="119"/>
      <c r="HHF39" s="119"/>
      <c r="HHG39" s="119"/>
      <c r="HHH39" s="119"/>
      <c r="HHI39" s="119"/>
      <c r="HHJ39" s="119"/>
      <c r="HHK39" s="119"/>
      <c r="HHL39" s="119"/>
      <c r="HHM39" s="119"/>
      <c r="HHN39" s="119"/>
      <c r="HHO39" s="119"/>
      <c r="HHP39" s="119"/>
      <c r="HHQ39" s="119"/>
      <c r="HHR39" s="119"/>
      <c r="HHS39" s="119"/>
      <c r="HHT39" s="119"/>
      <c r="HHU39" s="119"/>
      <c r="HHV39" s="119"/>
      <c r="HHW39" s="119"/>
      <c r="HHX39" s="119"/>
      <c r="HHY39" s="119"/>
      <c r="HHZ39" s="119"/>
      <c r="HIA39" s="119"/>
      <c r="HIB39" s="119"/>
      <c r="HIC39" s="119"/>
      <c r="HID39" s="119"/>
      <c r="HIE39" s="119"/>
      <c r="HIF39" s="119"/>
      <c r="HIG39" s="119"/>
      <c r="HIH39" s="119"/>
      <c r="HII39" s="119"/>
      <c r="HIJ39" s="119"/>
      <c r="HIK39" s="119"/>
      <c r="HIL39" s="119"/>
      <c r="HIM39" s="119"/>
      <c r="HIN39" s="119"/>
      <c r="HIO39" s="119"/>
      <c r="HIP39" s="119"/>
      <c r="HIQ39" s="119"/>
      <c r="HIR39" s="119"/>
      <c r="HIS39" s="119"/>
      <c r="HIT39" s="119"/>
      <c r="HIU39" s="119"/>
      <c r="HIV39" s="119"/>
      <c r="HIW39" s="119"/>
      <c r="HIX39" s="119"/>
      <c r="HIY39" s="119"/>
      <c r="HIZ39" s="119"/>
      <c r="HJA39" s="119"/>
      <c r="HJB39" s="119"/>
      <c r="HJC39" s="119"/>
      <c r="HJD39" s="119"/>
      <c r="HJE39" s="119"/>
      <c r="HJF39" s="119"/>
      <c r="HJG39" s="119"/>
      <c r="HJH39" s="119"/>
      <c r="HJI39" s="119"/>
      <c r="HJJ39" s="119"/>
      <c r="HJK39" s="119"/>
      <c r="HJL39" s="119"/>
      <c r="HJM39" s="119"/>
      <c r="HJN39" s="119"/>
      <c r="HJO39" s="119"/>
      <c r="HJP39" s="119"/>
      <c r="HJQ39" s="119"/>
      <c r="HJR39" s="119"/>
      <c r="HJS39" s="119"/>
      <c r="HJT39" s="119"/>
      <c r="HJU39" s="119"/>
      <c r="HJV39" s="119"/>
      <c r="HJW39" s="119"/>
      <c r="HJX39" s="119"/>
      <c r="HJY39" s="119"/>
      <c r="HJZ39" s="119"/>
      <c r="HKA39" s="119"/>
      <c r="HKB39" s="119"/>
      <c r="HKC39" s="119"/>
      <c r="HKD39" s="119"/>
      <c r="HKE39" s="119"/>
      <c r="HKF39" s="119"/>
      <c r="HKG39" s="119"/>
      <c r="HKH39" s="119"/>
      <c r="HKI39" s="119"/>
      <c r="HKJ39" s="119"/>
      <c r="HKK39" s="119"/>
      <c r="HKL39" s="119"/>
      <c r="HKM39" s="119"/>
      <c r="HKN39" s="119"/>
      <c r="HKO39" s="119"/>
      <c r="HKP39" s="119"/>
      <c r="HKQ39" s="119"/>
      <c r="HKR39" s="119"/>
      <c r="HKS39" s="119"/>
      <c r="HKT39" s="119"/>
      <c r="HKU39" s="119"/>
      <c r="HKV39" s="119"/>
      <c r="HKW39" s="119"/>
      <c r="HKX39" s="119"/>
      <c r="HKY39" s="119"/>
      <c r="HKZ39" s="119"/>
      <c r="HLA39" s="119"/>
      <c r="HLB39" s="119"/>
      <c r="HLC39" s="119"/>
      <c r="HLD39" s="119"/>
      <c r="HLE39" s="119"/>
      <c r="HLF39" s="119"/>
      <c r="HLG39" s="119"/>
      <c r="HLH39" s="119"/>
      <c r="HLI39" s="119"/>
      <c r="HLJ39" s="119"/>
      <c r="HLK39" s="119"/>
      <c r="HLL39" s="119"/>
      <c r="HLM39" s="119"/>
      <c r="HLN39" s="119"/>
      <c r="HLO39" s="119"/>
      <c r="HLP39" s="119"/>
      <c r="HLQ39" s="119"/>
      <c r="HLR39" s="119"/>
      <c r="HLS39" s="119"/>
      <c r="HLT39" s="119"/>
      <c r="HLU39" s="119"/>
      <c r="HLV39" s="119"/>
      <c r="HLW39" s="119"/>
      <c r="HLX39" s="119"/>
      <c r="HLY39" s="119"/>
      <c r="HLZ39" s="119"/>
      <c r="HMA39" s="119"/>
      <c r="HMB39" s="119"/>
      <c r="HMC39" s="119"/>
      <c r="HMD39" s="119"/>
      <c r="HME39" s="119"/>
      <c r="HMF39" s="119"/>
      <c r="HMG39" s="119"/>
      <c r="HMH39" s="119"/>
      <c r="HMI39" s="119"/>
      <c r="HMJ39" s="119"/>
      <c r="HMK39" s="119"/>
      <c r="HML39" s="119"/>
      <c r="HMM39" s="119"/>
      <c r="HMN39" s="119"/>
      <c r="HMO39" s="119"/>
      <c r="HMP39" s="119"/>
      <c r="HMQ39" s="119"/>
      <c r="HMR39" s="119"/>
      <c r="HMS39" s="119"/>
      <c r="HMT39" s="119"/>
      <c r="HMU39" s="119"/>
      <c r="HMV39" s="119"/>
      <c r="HMW39" s="119"/>
      <c r="HMX39" s="119"/>
      <c r="HMY39" s="119"/>
      <c r="HMZ39" s="119"/>
      <c r="HNA39" s="119"/>
      <c r="HNB39" s="119"/>
      <c r="HNC39" s="119"/>
      <c r="HND39" s="119"/>
      <c r="HNE39" s="119"/>
      <c r="HNF39" s="119"/>
      <c r="HNG39" s="119"/>
      <c r="HNH39" s="119"/>
      <c r="HNI39" s="119"/>
      <c r="HNJ39" s="119"/>
      <c r="HNK39" s="119"/>
      <c r="HNL39" s="119"/>
      <c r="HNM39" s="119"/>
      <c r="HNN39" s="119"/>
      <c r="HNO39" s="119"/>
      <c r="HNP39" s="119"/>
      <c r="HNQ39" s="119"/>
      <c r="HNR39" s="119"/>
      <c r="HNS39" s="119"/>
      <c r="HNT39" s="119"/>
      <c r="HNU39" s="119"/>
      <c r="HNV39" s="119"/>
      <c r="HNW39" s="119"/>
      <c r="HNX39" s="119"/>
      <c r="HNY39" s="119"/>
      <c r="HNZ39" s="119"/>
      <c r="HOA39" s="119"/>
      <c r="HOB39" s="119"/>
      <c r="HOC39" s="119"/>
      <c r="HOD39" s="119"/>
      <c r="HOE39" s="119"/>
      <c r="HOF39" s="119"/>
      <c r="HOG39" s="119"/>
      <c r="HOH39" s="119"/>
      <c r="HOI39" s="119"/>
      <c r="HOJ39" s="119"/>
      <c r="HOK39" s="119"/>
      <c r="HOL39" s="119"/>
      <c r="HOM39" s="119"/>
      <c r="HON39" s="119"/>
      <c r="HOO39" s="119"/>
      <c r="HOP39" s="119"/>
      <c r="HOQ39" s="119"/>
      <c r="HOR39" s="119"/>
      <c r="HOS39" s="119"/>
      <c r="HOT39" s="119"/>
      <c r="HOU39" s="119"/>
      <c r="HOV39" s="119"/>
      <c r="HOW39" s="119"/>
      <c r="HOX39" s="119"/>
      <c r="HOY39" s="119"/>
      <c r="HOZ39" s="119"/>
      <c r="HPA39" s="119"/>
      <c r="HPB39" s="119"/>
      <c r="HPC39" s="119"/>
      <c r="HPD39" s="119"/>
      <c r="HPE39" s="119"/>
      <c r="HPF39" s="119"/>
      <c r="HPG39" s="119"/>
      <c r="HPH39" s="119"/>
      <c r="HPI39" s="119"/>
      <c r="HPJ39" s="119"/>
      <c r="HPK39" s="119"/>
      <c r="HPL39" s="119"/>
      <c r="HPM39" s="119"/>
      <c r="HPN39" s="119"/>
      <c r="HPO39" s="119"/>
      <c r="HPP39" s="119"/>
      <c r="HPQ39" s="119"/>
      <c r="HPR39" s="119"/>
      <c r="HPS39" s="119"/>
      <c r="HPT39" s="119"/>
      <c r="HPU39" s="119"/>
      <c r="HPV39" s="119"/>
      <c r="HPW39" s="119"/>
      <c r="HPX39" s="119"/>
      <c r="HPY39" s="119"/>
      <c r="HPZ39" s="119"/>
      <c r="HQA39" s="119"/>
      <c r="HQB39" s="119"/>
      <c r="HQC39" s="119"/>
      <c r="HQD39" s="119"/>
      <c r="HQE39" s="119"/>
      <c r="HQF39" s="119"/>
      <c r="HQG39" s="119"/>
      <c r="HQH39" s="119"/>
      <c r="HQI39" s="119"/>
      <c r="HQJ39" s="119"/>
      <c r="HQK39" s="119"/>
      <c r="HQL39" s="119"/>
      <c r="HQM39" s="119"/>
      <c r="HQN39" s="119"/>
      <c r="HQO39" s="119"/>
      <c r="HQP39" s="119"/>
      <c r="HQQ39" s="119"/>
      <c r="HQR39" s="119"/>
      <c r="HQS39" s="119"/>
      <c r="HQT39" s="119"/>
      <c r="HQU39" s="119"/>
      <c r="HQV39" s="119"/>
      <c r="HQW39" s="119"/>
      <c r="HQX39" s="119"/>
      <c r="HQY39" s="119"/>
      <c r="HQZ39" s="119"/>
      <c r="HRA39" s="119"/>
      <c r="HRB39" s="119"/>
      <c r="HRC39" s="119"/>
      <c r="HRD39" s="119"/>
      <c r="HRE39" s="119"/>
      <c r="HRF39" s="119"/>
      <c r="HRG39" s="119"/>
      <c r="HRH39" s="119"/>
      <c r="HRI39" s="119"/>
      <c r="HRJ39" s="119"/>
      <c r="HRK39" s="119"/>
      <c r="HRL39" s="119"/>
      <c r="HRM39" s="119"/>
      <c r="HRN39" s="119"/>
      <c r="HRO39" s="119"/>
      <c r="HRP39" s="119"/>
      <c r="HRQ39" s="119"/>
      <c r="HRR39" s="119"/>
      <c r="HRS39" s="119"/>
      <c r="HRT39" s="119"/>
      <c r="HRU39" s="119"/>
      <c r="HRV39" s="119"/>
      <c r="HRW39" s="119"/>
      <c r="HRX39" s="119"/>
      <c r="HRY39" s="119"/>
      <c r="HRZ39" s="119"/>
      <c r="HSA39" s="119"/>
      <c r="HSB39" s="119"/>
      <c r="HSC39" s="119"/>
      <c r="HSD39" s="119"/>
      <c r="HSE39" s="119"/>
      <c r="HSF39" s="119"/>
      <c r="HSG39" s="119"/>
      <c r="HSH39" s="119"/>
      <c r="HSI39" s="119"/>
      <c r="HSJ39" s="119"/>
      <c r="HSK39" s="119"/>
      <c r="HSL39" s="119"/>
      <c r="HSM39" s="119"/>
      <c r="HSN39" s="119"/>
      <c r="HSO39" s="119"/>
      <c r="HSP39" s="119"/>
      <c r="HSQ39" s="119"/>
      <c r="HSR39" s="119"/>
      <c r="HSS39" s="119"/>
      <c r="HST39" s="119"/>
      <c r="HSU39" s="119"/>
      <c r="HSV39" s="119"/>
      <c r="HSW39" s="119"/>
      <c r="HSX39" s="119"/>
      <c r="HSY39" s="119"/>
      <c r="HSZ39" s="119"/>
      <c r="HTA39" s="119"/>
      <c r="HTB39" s="119"/>
      <c r="HTC39" s="119"/>
      <c r="HTD39" s="119"/>
      <c r="HTE39" s="119"/>
      <c r="HTF39" s="119"/>
      <c r="HTG39" s="119"/>
      <c r="HTH39" s="119"/>
      <c r="HTI39" s="119"/>
      <c r="HTJ39" s="119"/>
      <c r="HTK39" s="119"/>
      <c r="HTL39" s="119"/>
      <c r="HTM39" s="119"/>
      <c r="HTN39" s="119"/>
      <c r="HTO39" s="119"/>
      <c r="HTP39" s="119"/>
      <c r="HTQ39" s="119"/>
      <c r="HTR39" s="119"/>
      <c r="HTS39" s="119"/>
      <c r="HTT39" s="119"/>
      <c r="HTU39" s="119"/>
      <c r="HTV39" s="119"/>
      <c r="HTW39" s="119"/>
      <c r="HTX39" s="119"/>
      <c r="HTY39" s="119"/>
      <c r="HTZ39" s="119"/>
      <c r="HUA39" s="119"/>
      <c r="HUB39" s="119"/>
      <c r="HUC39" s="119"/>
      <c r="HUD39" s="119"/>
      <c r="HUE39" s="119"/>
      <c r="HUF39" s="119"/>
      <c r="HUG39" s="119"/>
      <c r="HUH39" s="119"/>
      <c r="HUI39" s="119"/>
      <c r="HUJ39" s="119"/>
      <c r="HUK39" s="119"/>
      <c r="HUL39" s="119"/>
      <c r="HUM39" s="119"/>
      <c r="HUN39" s="119"/>
      <c r="HUO39" s="119"/>
      <c r="HUP39" s="119"/>
      <c r="HUQ39" s="119"/>
      <c r="HUR39" s="119"/>
      <c r="HUS39" s="119"/>
      <c r="HUT39" s="119"/>
      <c r="HUU39" s="119"/>
      <c r="HUV39" s="119"/>
      <c r="HUW39" s="119"/>
      <c r="HUX39" s="119"/>
      <c r="HUY39" s="119"/>
      <c r="HUZ39" s="119"/>
      <c r="HVA39" s="119"/>
      <c r="HVB39" s="119"/>
      <c r="HVC39" s="119"/>
      <c r="HVD39" s="119"/>
      <c r="HVE39" s="119"/>
      <c r="HVF39" s="119"/>
      <c r="HVG39" s="119"/>
      <c r="HVH39" s="119"/>
      <c r="HVI39" s="119"/>
      <c r="HVJ39" s="119"/>
      <c r="HVK39" s="119"/>
      <c r="HVL39" s="119"/>
      <c r="HVM39" s="119"/>
      <c r="HVN39" s="119"/>
      <c r="HVO39" s="119"/>
      <c r="HVP39" s="119"/>
      <c r="HVQ39" s="119"/>
      <c r="HVR39" s="119"/>
      <c r="HVS39" s="119"/>
      <c r="HVT39" s="119"/>
      <c r="HVU39" s="119"/>
      <c r="HVV39" s="119"/>
      <c r="HVW39" s="119"/>
      <c r="HVX39" s="119"/>
      <c r="HVY39" s="119"/>
      <c r="HVZ39" s="119"/>
      <c r="HWA39" s="119"/>
      <c r="HWB39" s="119"/>
      <c r="HWC39" s="119"/>
      <c r="HWD39" s="119"/>
      <c r="HWE39" s="119"/>
      <c r="HWF39" s="119"/>
      <c r="HWG39" s="119"/>
      <c r="HWH39" s="119"/>
      <c r="HWI39" s="119"/>
      <c r="HWJ39" s="119"/>
      <c r="HWK39" s="119"/>
      <c r="HWL39" s="119"/>
      <c r="HWM39" s="119"/>
      <c r="HWN39" s="119"/>
      <c r="HWO39" s="119"/>
      <c r="HWP39" s="119"/>
      <c r="HWQ39" s="119"/>
      <c r="HWR39" s="119"/>
      <c r="HWS39" s="119"/>
      <c r="HWT39" s="119"/>
      <c r="HWU39" s="119"/>
      <c r="HWV39" s="119"/>
      <c r="HWW39" s="119"/>
      <c r="HWX39" s="119"/>
      <c r="HWY39" s="119"/>
      <c r="HWZ39" s="119"/>
      <c r="HXA39" s="119"/>
      <c r="HXB39" s="119"/>
      <c r="HXC39" s="119"/>
      <c r="HXD39" s="119"/>
      <c r="HXE39" s="119"/>
      <c r="HXF39" s="119"/>
      <c r="HXG39" s="119"/>
      <c r="HXH39" s="119"/>
      <c r="HXI39" s="119"/>
      <c r="HXJ39" s="119"/>
      <c r="HXK39" s="119"/>
      <c r="HXL39" s="119"/>
      <c r="HXM39" s="119"/>
      <c r="HXN39" s="119"/>
      <c r="HXO39" s="119"/>
      <c r="HXP39" s="119"/>
      <c r="HXQ39" s="119"/>
      <c r="HXR39" s="119"/>
      <c r="HXS39" s="119"/>
      <c r="HXT39" s="119"/>
      <c r="HXU39" s="119"/>
      <c r="HXV39" s="119"/>
      <c r="HXW39" s="119"/>
      <c r="HXX39" s="119"/>
      <c r="HXY39" s="119"/>
      <c r="HXZ39" s="119"/>
      <c r="HYA39" s="119"/>
      <c r="HYB39" s="119"/>
      <c r="HYC39" s="119"/>
      <c r="HYD39" s="119"/>
      <c r="HYE39" s="119"/>
      <c r="HYF39" s="119"/>
      <c r="HYG39" s="119"/>
      <c r="HYH39" s="119"/>
      <c r="HYI39" s="119"/>
      <c r="HYJ39" s="119"/>
      <c r="HYK39" s="119"/>
      <c r="HYL39" s="119"/>
      <c r="HYM39" s="119"/>
      <c r="HYN39" s="119"/>
      <c r="HYO39" s="119"/>
      <c r="HYP39" s="119"/>
      <c r="HYQ39" s="119"/>
      <c r="HYR39" s="119"/>
      <c r="HYS39" s="119"/>
      <c r="HYT39" s="119"/>
      <c r="HYU39" s="119"/>
      <c r="HYV39" s="119"/>
      <c r="HYW39" s="119"/>
      <c r="HYX39" s="119"/>
      <c r="HYY39" s="119"/>
      <c r="HYZ39" s="119"/>
      <c r="HZA39" s="119"/>
      <c r="HZB39" s="119"/>
      <c r="HZC39" s="119"/>
      <c r="HZD39" s="119"/>
      <c r="HZE39" s="119"/>
      <c r="HZF39" s="119"/>
      <c r="HZG39" s="119"/>
      <c r="HZH39" s="119"/>
      <c r="HZI39" s="119"/>
      <c r="HZJ39" s="119"/>
      <c r="HZK39" s="119"/>
      <c r="HZL39" s="119"/>
      <c r="HZM39" s="119"/>
      <c r="HZN39" s="119"/>
      <c r="HZO39" s="119"/>
      <c r="HZP39" s="119"/>
      <c r="HZQ39" s="119"/>
      <c r="HZR39" s="119"/>
      <c r="HZS39" s="119"/>
      <c r="HZT39" s="119"/>
      <c r="HZU39" s="119"/>
      <c r="HZV39" s="119"/>
      <c r="HZW39" s="119"/>
      <c r="HZX39" s="119"/>
      <c r="HZY39" s="119"/>
      <c r="HZZ39" s="119"/>
      <c r="IAA39" s="119"/>
      <c r="IAB39" s="119"/>
      <c r="IAC39" s="119"/>
      <c r="IAD39" s="119"/>
      <c r="IAE39" s="119"/>
      <c r="IAF39" s="119"/>
      <c r="IAG39" s="119"/>
      <c r="IAH39" s="119"/>
      <c r="IAI39" s="119"/>
      <c r="IAJ39" s="119"/>
      <c r="IAK39" s="119"/>
      <c r="IAL39" s="119"/>
      <c r="IAM39" s="119"/>
      <c r="IAN39" s="119"/>
      <c r="IAO39" s="119"/>
      <c r="IAP39" s="119"/>
      <c r="IAQ39" s="119"/>
      <c r="IAR39" s="119"/>
      <c r="IAS39" s="119"/>
      <c r="IAT39" s="119"/>
      <c r="IAU39" s="119"/>
      <c r="IAV39" s="119"/>
      <c r="IAW39" s="119"/>
      <c r="IAX39" s="119"/>
      <c r="IAY39" s="119"/>
      <c r="IAZ39" s="119"/>
      <c r="IBA39" s="119"/>
      <c r="IBB39" s="119"/>
      <c r="IBC39" s="119"/>
      <c r="IBD39" s="119"/>
      <c r="IBE39" s="119"/>
      <c r="IBF39" s="119"/>
      <c r="IBG39" s="119"/>
      <c r="IBH39" s="119"/>
      <c r="IBI39" s="119"/>
      <c r="IBJ39" s="119"/>
      <c r="IBK39" s="119"/>
      <c r="IBL39" s="119"/>
      <c r="IBM39" s="119"/>
      <c r="IBN39" s="119"/>
      <c r="IBO39" s="119"/>
      <c r="IBP39" s="119"/>
      <c r="IBQ39" s="119"/>
      <c r="IBR39" s="119"/>
      <c r="IBS39" s="119"/>
      <c r="IBT39" s="119"/>
      <c r="IBU39" s="119"/>
      <c r="IBV39" s="119"/>
      <c r="IBW39" s="119"/>
      <c r="IBX39" s="119"/>
      <c r="IBY39" s="119"/>
      <c r="IBZ39" s="119"/>
      <c r="ICA39" s="119"/>
      <c r="ICB39" s="119"/>
      <c r="ICC39" s="119"/>
      <c r="ICD39" s="119"/>
      <c r="ICE39" s="119"/>
      <c r="ICF39" s="119"/>
      <c r="ICG39" s="119"/>
      <c r="ICH39" s="119"/>
      <c r="ICI39" s="119"/>
      <c r="ICJ39" s="119"/>
      <c r="ICK39" s="119"/>
      <c r="ICL39" s="119"/>
      <c r="ICM39" s="119"/>
      <c r="ICN39" s="119"/>
      <c r="ICO39" s="119"/>
      <c r="ICP39" s="119"/>
      <c r="ICQ39" s="119"/>
      <c r="ICR39" s="119"/>
      <c r="ICS39" s="119"/>
      <c r="ICT39" s="119"/>
      <c r="ICU39" s="119"/>
      <c r="ICV39" s="119"/>
      <c r="ICW39" s="119"/>
      <c r="ICX39" s="119"/>
      <c r="ICY39" s="119"/>
      <c r="ICZ39" s="119"/>
      <c r="IDA39" s="119"/>
      <c r="IDB39" s="119"/>
      <c r="IDC39" s="119"/>
      <c r="IDD39" s="119"/>
      <c r="IDE39" s="119"/>
      <c r="IDF39" s="119"/>
      <c r="IDG39" s="119"/>
      <c r="IDH39" s="119"/>
      <c r="IDI39" s="119"/>
      <c r="IDJ39" s="119"/>
      <c r="IDK39" s="119"/>
      <c r="IDL39" s="119"/>
      <c r="IDM39" s="119"/>
      <c r="IDN39" s="119"/>
      <c r="IDO39" s="119"/>
      <c r="IDP39" s="119"/>
      <c r="IDQ39" s="119"/>
      <c r="IDR39" s="119"/>
      <c r="IDS39" s="119"/>
      <c r="IDT39" s="119"/>
      <c r="IDU39" s="119"/>
      <c r="IDV39" s="119"/>
      <c r="IDW39" s="119"/>
      <c r="IDX39" s="119"/>
      <c r="IDY39" s="119"/>
      <c r="IDZ39" s="119"/>
      <c r="IEA39" s="119"/>
      <c r="IEB39" s="119"/>
      <c r="IEC39" s="119"/>
      <c r="IED39" s="119"/>
      <c r="IEE39" s="119"/>
      <c r="IEF39" s="119"/>
      <c r="IEG39" s="119"/>
      <c r="IEH39" s="119"/>
      <c r="IEI39" s="119"/>
      <c r="IEJ39" s="119"/>
      <c r="IEK39" s="119"/>
      <c r="IEL39" s="119"/>
      <c r="IEM39" s="119"/>
      <c r="IEN39" s="119"/>
      <c r="IEO39" s="119"/>
      <c r="IEP39" s="119"/>
      <c r="IEQ39" s="119"/>
      <c r="IER39" s="119"/>
      <c r="IES39" s="119"/>
      <c r="IET39" s="119"/>
      <c r="IEU39" s="119"/>
      <c r="IEV39" s="119"/>
      <c r="IEW39" s="119"/>
      <c r="IEX39" s="119"/>
      <c r="IEY39" s="119"/>
      <c r="IEZ39" s="119"/>
      <c r="IFA39" s="119"/>
      <c r="IFB39" s="119"/>
      <c r="IFC39" s="119"/>
      <c r="IFD39" s="119"/>
      <c r="IFE39" s="119"/>
      <c r="IFF39" s="119"/>
      <c r="IFG39" s="119"/>
      <c r="IFH39" s="119"/>
      <c r="IFI39" s="119"/>
      <c r="IFJ39" s="119"/>
      <c r="IFK39" s="119"/>
      <c r="IFL39" s="119"/>
      <c r="IFM39" s="119"/>
      <c r="IFN39" s="119"/>
      <c r="IFO39" s="119"/>
      <c r="IFP39" s="119"/>
      <c r="IFQ39" s="119"/>
      <c r="IFR39" s="119"/>
      <c r="IFS39" s="119"/>
      <c r="IFT39" s="119"/>
      <c r="IFU39" s="119"/>
      <c r="IFV39" s="119"/>
      <c r="IFW39" s="119"/>
      <c r="IFX39" s="119"/>
      <c r="IFY39" s="119"/>
      <c r="IFZ39" s="119"/>
      <c r="IGA39" s="119"/>
      <c r="IGB39" s="119"/>
      <c r="IGC39" s="119"/>
      <c r="IGD39" s="119"/>
      <c r="IGE39" s="119"/>
      <c r="IGF39" s="119"/>
      <c r="IGG39" s="119"/>
      <c r="IGH39" s="119"/>
      <c r="IGI39" s="119"/>
      <c r="IGJ39" s="119"/>
      <c r="IGK39" s="119"/>
      <c r="IGL39" s="119"/>
      <c r="IGM39" s="119"/>
      <c r="IGN39" s="119"/>
      <c r="IGO39" s="119"/>
      <c r="IGP39" s="119"/>
      <c r="IGQ39" s="119"/>
      <c r="IGR39" s="119"/>
      <c r="IGS39" s="119"/>
      <c r="IGT39" s="119"/>
      <c r="IGU39" s="119"/>
      <c r="IGV39" s="119"/>
      <c r="IGW39" s="119"/>
      <c r="IGX39" s="119"/>
      <c r="IGY39" s="119"/>
      <c r="IGZ39" s="119"/>
      <c r="IHA39" s="119"/>
      <c r="IHB39" s="119"/>
      <c r="IHC39" s="119"/>
      <c r="IHD39" s="119"/>
      <c r="IHE39" s="119"/>
      <c r="IHF39" s="119"/>
      <c r="IHG39" s="119"/>
      <c r="IHH39" s="119"/>
      <c r="IHI39" s="119"/>
      <c r="IHJ39" s="119"/>
      <c r="IHK39" s="119"/>
      <c r="IHL39" s="119"/>
      <c r="IHM39" s="119"/>
      <c r="IHN39" s="119"/>
      <c r="IHO39" s="119"/>
      <c r="IHP39" s="119"/>
      <c r="IHQ39" s="119"/>
      <c r="IHR39" s="119"/>
      <c r="IHS39" s="119"/>
      <c r="IHT39" s="119"/>
      <c r="IHU39" s="119"/>
      <c r="IHV39" s="119"/>
      <c r="IHW39" s="119"/>
      <c r="IHX39" s="119"/>
      <c r="IHY39" s="119"/>
      <c r="IHZ39" s="119"/>
      <c r="IIA39" s="119"/>
      <c r="IIB39" s="119"/>
      <c r="IIC39" s="119"/>
      <c r="IID39" s="119"/>
      <c r="IIE39" s="119"/>
      <c r="IIF39" s="119"/>
      <c r="IIG39" s="119"/>
      <c r="IIH39" s="119"/>
      <c r="III39" s="119"/>
      <c r="IIJ39" s="119"/>
      <c r="IIK39" s="119"/>
      <c r="IIL39" s="119"/>
      <c r="IIM39" s="119"/>
      <c r="IIN39" s="119"/>
      <c r="IIO39" s="119"/>
      <c r="IIP39" s="119"/>
      <c r="IIQ39" s="119"/>
      <c r="IIR39" s="119"/>
      <c r="IIS39" s="119"/>
      <c r="IIT39" s="119"/>
      <c r="IIU39" s="119"/>
      <c r="IIV39" s="119"/>
      <c r="IIW39" s="119"/>
      <c r="IIX39" s="119"/>
      <c r="IIY39" s="119"/>
      <c r="IIZ39" s="119"/>
      <c r="IJA39" s="119"/>
      <c r="IJB39" s="119"/>
      <c r="IJC39" s="119"/>
      <c r="IJD39" s="119"/>
      <c r="IJE39" s="119"/>
      <c r="IJF39" s="119"/>
      <c r="IJG39" s="119"/>
      <c r="IJH39" s="119"/>
      <c r="IJI39" s="119"/>
      <c r="IJJ39" s="119"/>
      <c r="IJK39" s="119"/>
      <c r="IJL39" s="119"/>
      <c r="IJM39" s="119"/>
      <c r="IJN39" s="119"/>
      <c r="IJO39" s="119"/>
      <c r="IJP39" s="119"/>
      <c r="IJQ39" s="119"/>
      <c r="IJR39" s="119"/>
      <c r="IJS39" s="119"/>
      <c r="IJT39" s="119"/>
      <c r="IJU39" s="119"/>
      <c r="IJV39" s="119"/>
      <c r="IJW39" s="119"/>
      <c r="IJX39" s="119"/>
      <c r="IJY39" s="119"/>
      <c r="IJZ39" s="119"/>
      <c r="IKA39" s="119"/>
      <c r="IKB39" s="119"/>
      <c r="IKC39" s="119"/>
      <c r="IKD39" s="119"/>
      <c r="IKE39" s="119"/>
      <c r="IKF39" s="119"/>
      <c r="IKG39" s="119"/>
      <c r="IKH39" s="119"/>
      <c r="IKI39" s="119"/>
      <c r="IKJ39" s="119"/>
      <c r="IKK39" s="119"/>
      <c r="IKL39" s="119"/>
      <c r="IKM39" s="119"/>
      <c r="IKN39" s="119"/>
      <c r="IKO39" s="119"/>
      <c r="IKP39" s="119"/>
      <c r="IKQ39" s="119"/>
      <c r="IKR39" s="119"/>
      <c r="IKS39" s="119"/>
      <c r="IKT39" s="119"/>
      <c r="IKU39" s="119"/>
      <c r="IKV39" s="119"/>
      <c r="IKW39" s="119"/>
      <c r="IKX39" s="119"/>
      <c r="IKY39" s="119"/>
      <c r="IKZ39" s="119"/>
      <c r="ILA39" s="119"/>
      <c r="ILB39" s="119"/>
      <c r="ILC39" s="119"/>
      <c r="ILD39" s="119"/>
      <c r="ILE39" s="119"/>
      <c r="ILF39" s="119"/>
      <c r="ILG39" s="119"/>
      <c r="ILH39" s="119"/>
      <c r="ILI39" s="119"/>
      <c r="ILJ39" s="119"/>
      <c r="ILK39" s="119"/>
      <c r="ILL39" s="119"/>
      <c r="ILM39" s="119"/>
      <c r="ILN39" s="119"/>
      <c r="ILO39" s="119"/>
      <c r="ILP39" s="119"/>
      <c r="ILQ39" s="119"/>
      <c r="ILR39" s="119"/>
      <c r="ILS39" s="119"/>
      <c r="ILT39" s="119"/>
      <c r="ILU39" s="119"/>
      <c r="ILV39" s="119"/>
      <c r="ILW39" s="119"/>
      <c r="ILX39" s="119"/>
      <c r="ILY39" s="119"/>
      <c r="ILZ39" s="119"/>
      <c r="IMA39" s="119"/>
      <c r="IMB39" s="119"/>
      <c r="IMC39" s="119"/>
      <c r="IMD39" s="119"/>
      <c r="IME39" s="119"/>
      <c r="IMF39" s="119"/>
      <c r="IMG39" s="119"/>
      <c r="IMH39" s="119"/>
      <c r="IMI39" s="119"/>
      <c r="IMJ39" s="119"/>
      <c r="IMK39" s="119"/>
      <c r="IML39" s="119"/>
      <c r="IMM39" s="119"/>
      <c r="IMN39" s="119"/>
      <c r="IMO39" s="119"/>
      <c r="IMP39" s="119"/>
      <c r="IMQ39" s="119"/>
      <c r="IMR39" s="119"/>
      <c r="IMS39" s="119"/>
      <c r="IMT39" s="119"/>
      <c r="IMU39" s="119"/>
      <c r="IMV39" s="119"/>
      <c r="IMW39" s="119"/>
      <c r="IMX39" s="119"/>
      <c r="IMY39" s="119"/>
      <c r="IMZ39" s="119"/>
      <c r="INA39" s="119"/>
      <c r="INB39" s="119"/>
      <c r="INC39" s="119"/>
      <c r="IND39" s="119"/>
      <c r="INE39" s="119"/>
      <c r="INF39" s="119"/>
      <c r="ING39" s="119"/>
      <c r="INH39" s="119"/>
      <c r="INI39" s="119"/>
      <c r="INJ39" s="119"/>
      <c r="INK39" s="119"/>
      <c r="INL39" s="119"/>
      <c r="INM39" s="119"/>
      <c r="INN39" s="119"/>
      <c r="INO39" s="119"/>
      <c r="INP39" s="119"/>
      <c r="INQ39" s="119"/>
      <c r="INR39" s="119"/>
      <c r="INS39" s="119"/>
      <c r="INT39" s="119"/>
      <c r="INU39" s="119"/>
      <c r="INV39" s="119"/>
      <c r="INW39" s="119"/>
      <c r="INX39" s="119"/>
      <c r="INY39" s="119"/>
      <c r="INZ39" s="119"/>
      <c r="IOA39" s="119"/>
      <c r="IOB39" s="119"/>
      <c r="IOC39" s="119"/>
      <c r="IOD39" s="119"/>
      <c r="IOE39" s="119"/>
      <c r="IOF39" s="119"/>
      <c r="IOG39" s="119"/>
      <c r="IOH39" s="119"/>
      <c r="IOI39" s="119"/>
      <c r="IOJ39" s="119"/>
      <c r="IOK39" s="119"/>
      <c r="IOL39" s="119"/>
      <c r="IOM39" s="119"/>
      <c r="ION39" s="119"/>
      <c r="IOO39" s="119"/>
      <c r="IOP39" s="119"/>
      <c r="IOQ39" s="119"/>
      <c r="IOR39" s="119"/>
      <c r="IOS39" s="119"/>
      <c r="IOT39" s="119"/>
      <c r="IOU39" s="119"/>
      <c r="IOV39" s="119"/>
      <c r="IOW39" s="119"/>
      <c r="IOX39" s="119"/>
      <c r="IOY39" s="119"/>
      <c r="IOZ39" s="119"/>
      <c r="IPA39" s="119"/>
      <c r="IPB39" s="119"/>
      <c r="IPC39" s="119"/>
      <c r="IPD39" s="119"/>
      <c r="IPE39" s="119"/>
      <c r="IPF39" s="119"/>
      <c r="IPG39" s="119"/>
      <c r="IPH39" s="119"/>
      <c r="IPI39" s="119"/>
      <c r="IPJ39" s="119"/>
      <c r="IPK39" s="119"/>
      <c r="IPL39" s="119"/>
      <c r="IPM39" s="119"/>
      <c r="IPN39" s="119"/>
      <c r="IPO39" s="119"/>
      <c r="IPP39" s="119"/>
      <c r="IPQ39" s="119"/>
      <c r="IPR39" s="119"/>
      <c r="IPS39" s="119"/>
      <c r="IPT39" s="119"/>
      <c r="IPU39" s="119"/>
      <c r="IPV39" s="119"/>
      <c r="IPW39" s="119"/>
      <c r="IPX39" s="119"/>
      <c r="IPY39" s="119"/>
      <c r="IPZ39" s="119"/>
      <c r="IQA39" s="119"/>
      <c r="IQB39" s="119"/>
      <c r="IQC39" s="119"/>
      <c r="IQD39" s="119"/>
      <c r="IQE39" s="119"/>
      <c r="IQF39" s="119"/>
      <c r="IQG39" s="119"/>
      <c r="IQH39" s="119"/>
      <c r="IQI39" s="119"/>
      <c r="IQJ39" s="119"/>
      <c r="IQK39" s="119"/>
      <c r="IQL39" s="119"/>
      <c r="IQM39" s="119"/>
      <c r="IQN39" s="119"/>
      <c r="IQO39" s="119"/>
      <c r="IQP39" s="119"/>
      <c r="IQQ39" s="119"/>
      <c r="IQR39" s="119"/>
      <c r="IQS39" s="119"/>
      <c r="IQT39" s="119"/>
      <c r="IQU39" s="119"/>
      <c r="IQV39" s="119"/>
      <c r="IQW39" s="119"/>
      <c r="IQX39" s="119"/>
      <c r="IQY39" s="119"/>
      <c r="IQZ39" s="119"/>
      <c r="IRA39" s="119"/>
      <c r="IRB39" s="119"/>
      <c r="IRC39" s="119"/>
      <c r="IRD39" s="119"/>
      <c r="IRE39" s="119"/>
      <c r="IRF39" s="119"/>
      <c r="IRG39" s="119"/>
      <c r="IRH39" s="119"/>
      <c r="IRI39" s="119"/>
      <c r="IRJ39" s="119"/>
      <c r="IRK39" s="119"/>
      <c r="IRL39" s="119"/>
      <c r="IRM39" s="119"/>
      <c r="IRN39" s="119"/>
      <c r="IRO39" s="119"/>
      <c r="IRP39" s="119"/>
      <c r="IRQ39" s="119"/>
      <c r="IRR39" s="119"/>
      <c r="IRS39" s="119"/>
      <c r="IRT39" s="119"/>
      <c r="IRU39" s="119"/>
      <c r="IRV39" s="119"/>
      <c r="IRW39" s="119"/>
      <c r="IRX39" s="119"/>
      <c r="IRY39" s="119"/>
      <c r="IRZ39" s="119"/>
      <c r="ISA39" s="119"/>
      <c r="ISB39" s="119"/>
      <c r="ISC39" s="119"/>
      <c r="ISD39" s="119"/>
      <c r="ISE39" s="119"/>
      <c r="ISF39" s="119"/>
      <c r="ISG39" s="119"/>
      <c r="ISH39" s="119"/>
      <c r="ISI39" s="119"/>
      <c r="ISJ39" s="119"/>
      <c r="ISK39" s="119"/>
      <c r="ISL39" s="119"/>
      <c r="ISM39" s="119"/>
      <c r="ISN39" s="119"/>
      <c r="ISO39" s="119"/>
      <c r="ISP39" s="119"/>
      <c r="ISQ39" s="119"/>
      <c r="ISR39" s="119"/>
      <c r="ISS39" s="119"/>
      <c r="IST39" s="119"/>
      <c r="ISU39" s="119"/>
      <c r="ISV39" s="119"/>
      <c r="ISW39" s="119"/>
      <c r="ISX39" s="119"/>
      <c r="ISY39" s="119"/>
      <c r="ISZ39" s="119"/>
      <c r="ITA39" s="119"/>
      <c r="ITB39" s="119"/>
      <c r="ITC39" s="119"/>
      <c r="ITD39" s="119"/>
      <c r="ITE39" s="119"/>
      <c r="ITF39" s="119"/>
      <c r="ITG39" s="119"/>
      <c r="ITH39" s="119"/>
      <c r="ITI39" s="119"/>
      <c r="ITJ39" s="119"/>
      <c r="ITK39" s="119"/>
      <c r="ITL39" s="119"/>
      <c r="ITM39" s="119"/>
      <c r="ITN39" s="119"/>
      <c r="ITO39" s="119"/>
      <c r="ITP39" s="119"/>
      <c r="ITQ39" s="119"/>
      <c r="ITR39" s="119"/>
      <c r="ITS39" s="119"/>
      <c r="ITT39" s="119"/>
      <c r="ITU39" s="119"/>
      <c r="ITV39" s="119"/>
      <c r="ITW39" s="119"/>
      <c r="ITX39" s="119"/>
      <c r="ITY39" s="119"/>
      <c r="ITZ39" s="119"/>
      <c r="IUA39" s="119"/>
      <c r="IUB39" s="119"/>
      <c r="IUC39" s="119"/>
      <c r="IUD39" s="119"/>
      <c r="IUE39" s="119"/>
      <c r="IUF39" s="119"/>
      <c r="IUG39" s="119"/>
      <c r="IUH39" s="119"/>
      <c r="IUI39" s="119"/>
      <c r="IUJ39" s="119"/>
      <c r="IUK39" s="119"/>
      <c r="IUL39" s="119"/>
      <c r="IUM39" s="119"/>
      <c r="IUN39" s="119"/>
      <c r="IUO39" s="119"/>
      <c r="IUP39" s="119"/>
      <c r="IUQ39" s="119"/>
      <c r="IUR39" s="119"/>
      <c r="IUS39" s="119"/>
      <c r="IUT39" s="119"/>
      <c r="IUU39" s="119"/>
      <c r="IUV39" s="119"/>
      <c r="IUW39" s="119"/>
      <c r="IUX39" s="119"/>
      <c r="IUY39" s="119"/>
      <c r="IUZ39" s="119"/>
      <c r="IVA39" s="119"/>
      <c r="IVB39" s="119"/>
      <c r="IVC39" s="119"/>
      <c r="IVD39" s="119"/>
      <c r="IVE39" s="119"/>
      <c r="IVF39" s="119"/>
      <c r="IVG39" s="119"/>
      <c r="IVH39" s="119"/>
      <c r="IVI39" s="119"/>
      <c r="IVJ39" s="119"/>
      <c r="IVK39" s="119"/>
      <c r="IVL39" s="119"/>
      <c r="IVM39" s="119"/>
      <c r="IVN39" s="119"/>
      <c r="IVO39" s="119"/>
      <c r="IVP39" s="119"/>
      <c r="IVQ39" s="119"/>
      <c r="IVR39" s="119"/>
      <c r="IVS39" s="119"/>
      <c r="IVT39" s="119"/>
      <c r="IVU39" s="119"/>
      <c r="IVV39" s="119"/>
      <c r="IVW39" s="119"/>
      <c r="IVX39" s="119"/>
      <c r="IVY39" s="119"/>
      <c r="IVZ39" s="119"/>
      <c r="IWA39" s="119"/>
      <c r="IWB39" s="119"/>
      <c r="IWC39" s="119"/>
      <c r="IWD39" s="119"/>
      <c r="IWE39" s="119"/>
      <c r="IWF39" s="119"/>
      <c r="IWG39" s="119"/>
      <c r="IWH39" s="119"/>
      <c r="IWI39" s="119"/>
      <c r="IWJ39" s="119"/>
      <c r="IWK39" s="119"/>
      <c r="IWL39" s="119"/>
      <c r="IWM39" s="119"/>
      <c r="IWN39" s="119"/>
      <c r="IWO39" s="119"/>
      <c r="IWP39" s="119"/>
      <c r="IWQ39" s="119"/>
      <c r="IWR39" s="119"/>
      <c r="IWS39" s="119"/>
      <c r="IWT39" s="119"/>
      <c r="IWU39" s="119"/>
      <c r="IWV39" s="119"/>
      <c r="IWW39" s="119"/>
      <c r="IWX39" s="119"/>
      <c r="IWY39" s="119"/>
      <c r="IWZ39" s="119"/>
      <c r="IXA39" s="119"/>
      <c r="IXB39" s="119"/>
      <c r="IXC39" s="119"/>
      <c r="IXD39" s="119"/>
      <c r="IXE39" s="119"/>
      <c r="IXF39" s="119"/>
      <c r="IXG39" s="119"/>
      <c r="IXH39" s="119"/>
      <c r="IXI39" s="119"/>
      <c r="IXJ39" s="119"/>
      <c r="IXK39" s="119"/>
      <c r="IXL39" s="119"/>
      <c r="IXM39" s="119"/>
      <c r="IXN39" s="119"/>
      <c r="IXO39" s="119"/>
      <c r="IXP39" s="119"/>
      <c r="IXQ39" s="119"/>
      <c r="IXR39" s="119"/>
      <c r="IXS39" s="119"/>
      <c r="IXT39" s="119"/>
      <c r="IXU39" s="119"/>
      <c r="IXV39" s="119"/>
      <c r="IXW39" s="119"/>
      <c r="IXX39" s="119"/>
      <c r="IXY39" s="119"/>
      <c r="IXZ39" s="119"/>
      <c r="IYA39" s="119"/>
      <c r="IYB39" s="119"/>
      <c r="IYC39" s="119"/>
      <c r="IYD39" s="119"/>
      <c r="IYE39" s="119"/>
      <c r="IYF39" s="119"/>
      <c r="IYG39" s="119"/>
      <c r="IYH39" s="119"/>
      <c r="IYI39" s="119"/>
      <c r="IYJ39" s="119"/>
      <c r="IYK39" s="119"/>
      <c r="IYL39" s="119"/>
      <c r="IYM39" s="119"/>
      <c r="IYN39" s="119"/>
      <c r="IYO39" s="119"/>
      <c r="IYP39" s="119"/>
      <c r="IYQ39" s="119"/>
      <c r="IYR39" s="119"/>
      <c r="IYS39" s="119"/>
      <c r="IYT39" s="119"/>
      <c r="IYU39" s="119"/>
      <c r="IYV39" s="119"/>
      <c r="IYW39" s="119"/>
      <c r="IYX39" s="119"/>
      <c r="IYY39" s="119"/>
      <c r="IYZ39" s="119"/>
      <c r="IZA39" s="119"/>
      <c r="IZB39" s="119"/>
      <c r="IZC39" s="119"/>
      <c r="IZD39" s="119"/>
      <c r="IZE39" s="119"/>
      <c r="IZF39" s="119"/>
      <c r="IZG39" s="119"/>
      <c r="IZH39" s="119"/>
      <c r="IZI39" s="119"/>
      <c r="IZJ39" s="119"/>
      <c r="IZK39" s="119"/>
      <c r="IZL39" s="119"/>
      <c r="IZM39" s="119"/>
      <c r="IZN39" s="119"/>
      <c r="IZO39" s="119"/>
      <c r="IZP39" s="119"/>
      <c r="IZQ39" s="119"/>
      <c r="IZR39" s="119"/>
      <c r="IZS39" s="119"/>
      <c r="IZT39" s="119"/>
      <c r="IZU39" s="119"/>
      <c r="IZV39" s="119"/>
      <c r="IZW39" s="119"/>
      <c r="IZX39" s="119"/>
      <c r="IZY39" s="119"/>
      <c r="IZZ39" s="119"/>
      <c r="JAA39" s="119"/>
      <c r="JAB39" s="119"/>
      <c r="JAC39" s="119"/>
      <c r="JAD39" s="119"/>
      <c r="JAE39" s="119"/>
      <c r="JAF39" s="119"/>
      <c r="JAG39" s="119"/>
      <c r="JAH39" s="119"/>
      <c r="JAI39" s="119"/>
      <c r="JAJ39" s="119"/>
      <c r="JAK39" s="119"/>
      <c r="JAL39" s="119"/>
      <c r="JAM39" s="119"/>
      <c r="JAN39" s="119"/>
      <c r="JAO39" s="119"/>
      <c r="JAP39" s="119"/>
      <c r="JAQ39" s="119"/>
      <c r="JAR39" s="119"/>
      <c r="JAS39" s="119"/>
      <c r="JAT39" s="119"/>
      <c r="JAU39" s="119"/>
      <c r="JAV39" s="119"/>
      <c r="JAW39" s="119"/>
      <c r="JAX39" s="119"/>
      <c r="JAY39" s="119"/>
      <c r="JAZ39" s="119"/>
      <c r="JBA39" s="119"/>
      <c r="JBB39" s="119"/>
      <c r="JBC39" s="119"/>
      <c r="JBD39" s="119"/>
      <c r="JBE39" s="119"/>
      <c r="JBF39" s="119"/>
      <c r="JBG39" s="119"/>
      <c r="JBH39" s="119"/>
      <c r="JBI39" s="119"/>
      <c r="JBJ39" s="119"/>
      <c r="JBK39" s="119"/>
      <c r="JBL39" s="119"/>
      <c r="JBM39" s="119"/>
      <c r="JBN39" s="119"/>
      <c r="JBO39" s="119"/>
      <c r="JBP39" s="119"/>
      <c r="JBQ39" s="119"/>
      <c r="JBR39" s="119"/>
      <c r="JBS39" s="119"/>
      <c r="JBT39" s="119"/>
      <c r="JBU39" s="119"/>
      <c r="JBV39" s="119"/>
      <c r="JBW39" s="119"/>
      <c r="JBX39" s="119"/>
      <c r="JBY39" s="119"/>
      <c r="JBZ39" s="119"/>
      <c r="JCA39" s="119"/>
      <c r="JCB39" s="119"/>
      <c r="JCC39" s="119"/>
      <c r="JCD39" s="119"/>
      <c r="JCE39" s="119"/>
      <c r="JCF39" s="119"/>
      <c r="JCG39" s="119"/>
      <c r="JCH39" s="119"/>
      <c r="JCI39" s="119"/>
      <c r="JCJ39" s="119"/>
      <c r="JCK39" s="119"/>
      <c r="JCL39" s="119"/>
      <c r="JCM39" s="119"/>
      <c r="JCN39" s="119"/>
      <c r="JCO39" s="119"/>
      <c r="JCP39" s="119"/>
      <c r="JCQ39" s="119"/>
      <c r="JCR39" s="119"/>
      <c r="JCS39" s="119"/>
      <c r="JCT39" s="119"/>
      <c r="JCU39" s="119"/>
      <c r="JCV39" s="119"/>
      <c r="JCW39" s="119"/>
      <c r="JCX39" s="119"/>
      <c r="JCY39" s="119"/>
      <c r="JCZ39" s="119"/>
      <c r="JDA39" s="119"/>
      <c r="JDB39" s="119"/>
      <c r="JDC39" s="119"/>
      <c r="JDD39" s="119"/>
      <c r="JDE39" s="119"/>
      <c r="JDF39" s="119"/>
      <c r="JDG39" s="119"/>
      <c r="JDH39" s="119"/>
      <c r="JDI39" s="119"/>
      <c r="JDJ39" s="119"/>
      <c r="JDK39" s="119"/>
      <c r="JDL39" s="119"/>
      <c r="JDM39" s="119"/>
      <c r="JDN39" s="119"/>
      <c r="JDO39" s="119"/>
      <c r="JDP39" s="119"/>
      <c r="JDQ39" s="119"/>
      <c r="JDR39" s="119"/>
      <c r="JDS39" s="119"/>
      <c r="JDT39" s="119"/>
      <c r="JDU39" s="119"/>
      <c r="JDV39" s="119"/>
      <c r="JDW39" s="119"/>
      <c r="JDX39" s="119"/>
      <c r="JDY39" s="119"/>
      <c r="JDZ39" s="119"/>
      <c r="JEA39" s="119"/>
      <c r="JEB39" s="119"/>
      <c r="JEC39" s="119"/>
      <c r="JED39" s="119"/>
      <c r="JEE39" s="119"/>
      <c r="JEF39" s="119"/>
      <c r="JEG39" s="119"/>
      <c r="JEH39" s="119"/>
      <c r="JEI39" s="119"/>
      <c r="JEJ39" s="119"/>
      <c r="JEK39" s="119"/>
      <c r="JEL39" s="119"/>
      <c r="JEM39" s="119"/>
      <c r="JEN39" s="119"/>
      <c r="JEO39" s="119"/>
      <c r="JEP39" s="119"/>
      <c r="JEQ39" s="119"/>
      <c r="JER39" s="119"/>
      <c r="JES39" s="119"/>
      <c r="JET39" s="119"/>
      <c r="JEU39" s="119"/>
      <c r="JEV39" s="119"/>
      <c r="JEW39" s="119"/>
      <c r="JEX39" s="119"/>
      <c r="JEY39" s="119"/>
      <c r="JEZ39" s="119"/>
      <c r="JFA39" s="119"/>
      <c r="JFB39" s="119"/>
      <c r="JFC39" s="119"/>
      <c r="JFD39" s="119"/>
      <c r="JFE39" s="119"/>
      <c r="JFF39" s="119"/>
      <c r="JFG39" s="119"/>
      <c r="JFH39" s="119"/>
      <c r="JFI39" s="119"/>
      <c r="JFJ39" s="119"/>
      <c r="JFK39" s="119"/>
      <c r="JFL39" s="119"/>
      <c r="JFM39" s="119"/>
      <c r="JFN39" s="119"/>
      <c r="JFO39" s="119"/>
      <c r="JFP39" s="119"/>
      <c r="JFQ39" s="119"/>
      <c r="JFR39" s="119"/>
      <c r="JFS39" s="119"/>
      <c r="JFT39" s="119"/>
      <c r="JFU39" s="119"/>
      <c r="JFV39" s="119"/>
      <c r="JFW39" s="119"/>
      <c r="JFX39" s="119"/>
      <c r="JFY39" s="119"/>
      <c r="JFZ39" s="119"/>
      <c r="JGA39" s="119"/>
      <c r="JGB39" s="119"/>
      <c r="JGC39" s="119"/>
      <c r="JGD39" s="119"/>
      <c r="JGE39" s="119"/>
      <c r="JGF39" s="119"/>
      <c r="JGG39" s="119"/>
      <c r="JGH39" s="119"/>
      <c r="JGI39" s="119"/>
      <c r="JGJ39" s="119"/>
      <c r="JGK39" s="119"/>
      <c r="JGL39" s="119"/>
      <c r="JGM39" s="119"/>
      <c r="JGN39" s="119"/>
      <c r="JGO39" s="119"/>
      <c r="JGP39" s="119"/>
      <c r="JGQ39" s="119"/>
      <c r="JGR39" s="119"/>
      <c r="JGS39" s="119"/>
      <c r="JGT39" s="119"/>
      <c r="JGU39" s="119"/>
      <c r="JGV39" s="119"/>
      <c r="JGW39" s="119"/>
      <c r="JGX39" s="119"/>
      <c r="JGY39" s="119"/>
      <c r="JGZ39" s="119"/>
      <c r="JHA39" s="119"/>
      <c r="JHB39" s="119"/>
      <c r="JHC39" s="119"/>
      <c r="JHD39" s="119"/>
      <c r="JHE39" s="119"/>
      <c r="JHF39" s="119"/>
      <c r="JHG39" s="119"/>
      <c r="JHH39" s="119"/>
      <c r="JHI39" s="119"/>
      <c r="JHJ39" s="119"/>
      <c r="JHK39" s="119"/>
      <c r="JHL39" s="119"/>
      <c r="JHM39" s="119"/>
      <c r="JHN39" s="119"/>
      <c r="JHO39" s="119"/>
      <c r="JHP39" s="119"/>
      <c r="JHQ39" s="119"/>
      <c r="JHR39" s="119"/>
      <c r="JHS39" s="119"/>
      <c r="JHT39" s="119"/>
      <c r="JHU39" s="119"/>
      <c r="JHV39" s="119"/>
      <c r="JHW39" s="119"/>
      <c r="JHX39" s="119"/>
      <c r="JHY39" s="119"/>
      <c r="JHZ39" s="119"/>
      <c r="JIA39" s="119"/>
      <c r="JIB39" s="119"/>
      <c r="JIC39" s="119"/>
      <c r="JID39" s="119"/>
      <c r="JIE39" s="119"/>
      <c r="JIF39" s="119"/>
      <c r="JIG39" s="119"/>
      <c r="JIH39" s="119"/>
      <c r="JII39" s="119"/>
      <c r="JIJ39" s="119"/>
      <c r="JIK39" s="119"/>
      <c r="JIL39" s="119"/>
      <c r="JIM39" s="119"/>
      <c r="JIN39" s="119"/>
      <c r="JIO39" s="119"/>
      <c r="JIP39" s="119"/>
      <c r="JIQ39" s="119"/>
      <c r="JIR39" s="119"/>
      <c r="JIS39" s="119"/>
      <c r="JIT39" s="119"/>
      <c r="JIU39" s="119"/>
      <c r="JIV39" s="119"/>
      <c r="JIW39" s="119"/>
      <c r="JIX39" s="119"/>
      <c r="JIY39" s="119"/>
      <c r="JIZ39" s="119"/>
      <c r="JJA39" s="119"/>
      <c r="JJB39" s="119"/>
      <c r="JJC39" s="119"/>
      <c r="JJD39" s="119"/>
      <c r="JJE39" s="119"/>
      <c r="JJF39" s="119"/>
      <c r="JJG39" s="119"/>
      <c r="JJH39" s="119"/>
      <c r="JJI39" s="119"/>
      <c r="JJJ39" s="119"/>
      <c r="JJK39" s="119"/>
      <c r="JJL39" s="119"/>
      <c r="JJM39" s="119"/>
      <c r="JJN39" s="119"/>
      <c r="JJO39" s="119"/>
      <c r="JJP39" s="119"/>
      <c r="JJQ39" s="119"/>
      <c r="JJR39" s="119"/>
      <c r="JJS39" s="119"/>
      <c r="JJT39" s="119"/>
      <c r="JJU39" s="119"/>
      <c r="JJV39" s="119"/>
      <c r="JJW39" s="119"/>
      <c r="JJX39" s="119"/>
      <c r="JJY39" s="119"/>
      <c r="JJZ39" s="119"/>
      <c r="JKA39" s="119"/>
      <c r="JKB39" s="119"/>
      <c r="JKC39" s="119"/>
      <c r="JKD39" s="119"/>
      <c r="JKE39" s="119"/>
      <c r="JKF39" s="119"/>
      <c r="JKG39" s="119"/>
      <c r="JKH39" s="119"/>
      <c r="JKI39" s="119"/>
      <c r="JKJ39" s="119"/>
      <c r="JKK39" s="119"/>
      <c r="JKL39" s="119"/>
      <c r="JKM39" s="119"/>
      <c r="JKN39" s="119"/>
      <c r="JKO39" s="119"/>
      <c r="JKP39" s="119"/>
      <c r="JKQ39" s="119"/>
      <c r="JKR39" s="119"/>
      <c r="JKS39" s="119"/>
      <c r="JKT39" s="119"/>
      <c r="JKU39" s="119"/>
      <c r="JKV39" s="119"/>
      <c r="JKW39" s="119"/>
      <c r="JKX39" s="119"/>
      <c r="JKY39" s="119"/>
      <c r="JKZ39" s="119"/>
      <c r="JLA39" s="119"/>
      <c r="JLB39" s="119"/>
      <c r="JLC39" s="119"/>
      <c r="JLD39" s="119"/>
      <c r="JLE39" s="119"/>
      <c r="JLF39" s="119"/>
      <c r="JLG39" s="119"/>
      <c r="JLH39" s="119"/>
      <c r="JLI39" s="119"/>
      <c r="JLJ39" s="119"/>
      <c r="JLK39" s="119"/>
      <c r="JLL39" s="119"/>
      <c r="JLM39" s="119"/>
      <c r="JLN39" s="119"/>
      <c r="JLO39" s="119"/>
      <c r="JLP39" s="119"/>
      <c r="JLQ39" s="119"/>
      <c r="JLR39" s="119"/>
      <c r="JLS39" s="119"/>
      <c r="JLT39" s="119"/>
      <c r="JLU39" s="119"/>
      <c r="JLV39" s="119"/>
      <c r="JLW39" s="119"/>
      <c r="JLX39" s="119"/>
      <c r="JLY39" s="119"/>
      <c r="JLZ39" s="119"/>
      <c r="JMA39" s="119"/>
      <c r="JMB39" s="119"/>
      <c r="JMC39" s="119"/>
      <c r="JMD39" s="119"/>
      <c r="JME39" s="119"/>
      <c r="JMF39" s="119"/>
      <c r="JMG39" s="119"/>
      <c r="JMH39" s="119"/>
      <c r="JMI39" s="119"/>
      <c r="JMJ39" s="119"/>
      <c r="JMK39" s="119"/>
      <c r="JML39" s="119"/>
      <c r="JMM39" s="119"/>
      <c r="JMN39" s="119"/>
      <c r="JMO39" s="119"/>
      <c r="JMP39" s="119"/>
      <c r="JMQ39" s="119"/>
      <c r="JMR39" s="119"/>
      <c r="JMS39" s="119"/>
      <c r="JMT39" s="119"/>
      <c r="JMU39" s="119"/>
      <c r="JMV39" s="119"/>
      <c r="JMW39" s="119"/>
      <c r="JMX39" s="119"/>
      <c r="JMY39" s="119"/>
      <c r="JMZ39" s="119"/>
      <c r="JNA39" s="119"/>
      <c r="JNB39" s="119"/>
      <c r="JNC39" s="119"/>
      <c r="JND39" s="119"/>
      <c r="JNE39" s="119"/>
      <c r="JNF39" s="119"/>
      <c r="JNG39" s="119"/>
      <c r="JNH39" s="119"/>
      <c r="JNI39" s="119"/>
      <c r="JNJ39" s="119"/>
      <c r="JNK39" s="119"/>
      <c r="JNL39" s="119"/>
      <c r="JNM39" s="119"/>
      <c r="JNN39" s="119"/>
      <c r="JNO39" s="119"/>
      <c r="JNP39" s="119"/>
      <c r="JNQ39" s="119"/>
      <c r="JNR39" s="119"/>
      <c r="JNS39" s="119"/>
      <c r="JNT39" s="119"/>
      <c r="JNU39" s="119"/>
      <c r="JNV39" s="119"/>
      <c r="JNW39" s="119"/>
      <c r="JNX39" s="119"/>
      <c r="JNY39" s="119"/>
      <c r="JNZ39" s="119"/>
      <c r="JOA39" s="119"/>
      <c r="JOB39" s="119"/>
      <c r="JOC39" s="119"/>
      <c r="JOD39" s="119"/>
      <c r="JOE39" s="119"/>
      <c r="JOF39" s="119"/>
      <c r="JOG39" s="119"/>
      <c r="JOH39" s="119"/>
      <c r="JOI39" s="119"/>
      <c r="JOJ39" s="119"/>
      <c r="JOK39" s="119"/>
      <c r="JOL39" s="119"/>
      <c r="JOM39" s="119"/>
      <c r="JON39" s="119"/>
      <c r="JOO39" s="119"/>
      <c r="JOP39" s="119"/>
      <c r="JOQ39" s="119"/>
      <c r="JOR39" s="119"/>
      <c r="JOS39" s="119"/>
      <c r="JOT39" s="119"/>
      <c r="JOU39" s="119"/>
      <c r="JOV39" s="119"/>
      <c r="JOW39" s="119"/>
      <c r="JOX39" s="119"/>
      <c r="JOY39" s="119"/>
      <c r="JOZ39" s="119"/>
      <c r="JPA39" s="119"/>
      <c r="JPB39" s="119"/>
      <c r="JPC39" s="119"/>
      <c r="JPD39" s="119"/>
      <c r="JPE39" s="119"/>
      <c r="JPF39" s="119"/>
      <c r="JPG39" s="119"/>
      <c r="JPH39" s="119"/>
      <c r="JPI39" s="119"/>
      <c r="JPJ39" s="119"/>
      <c r="JPK39" s="119"/>
      <c r="JPL39" s="119"/>
      <c r="JPM39" s="119"/>
      <c r="JPN39" s="119"/>
      <c r="JPO39" s="119"/>
      <c r="JPP39" s="119"/>
      <c r="JPQ39" s="119"/>
      <c r="JPR39" s="119"/>
      <c r="JPS39" s="119"/>
      <c r="JPT39" s="119"/>
      <c r="JPU39" s="119"/>
      <c r="JPV39" s="119"/>
      <c r="JPW39" s="119"/>
      <c r="JPX39" s="119"/>
      <c r="JPY39" s="119"/>
      <c r="JPZ39" s="119"/>
      <c r="JQA39" s="119"/>
      <c r="JQB39" s="119"/>
      <c r="JQC39" s="119"/>
      <c r="JQD39" s="119"/>
      <c r="JQE39" s="119"/>
      <c r="JQF39" s="119"/>
      <c r="JQG39" s="119"/>
      <c r="JQH39" s="119"/>
      <c r="JQI39" s="119"/>
      <c r="JQJ39" s="119"/>
      <c r="JQK39" s="119"/>
      <c r="JQL39" s="119"/>
      <c r="JQM39" s="119"/>
      <c r="JQN39" s="119"/>
      <c r="JQO39" s="119"/>
      <c r="JQP39" s="119"/>
      <c r="JQQ39" s="119"/>
      <c r="JQR39" s="119"/>
      <c r="JQS39" s="119"/>
      <c r="JQT39" s="119"/>
      <c r="JQU39" s="119"/>
      <c r="JQV39" s="119"/>
      <c r="JQW39" s="119"/>
      <c r="JQX39" s="119"/>
      <c r="JQY39" s="119"/>
      <c r="JQZ39" s="119"/>
      <c r="JRA39" s="119"/>
      <c r="JRB39" s="119"/>
      <c r="JRC39" s="119"/>
      <c r="JRD39" s="119"/>
      <c r="JRE39" s="119"/>
      <c r="JRF39" s="119"/>
      <c r="JRG39" s="119"/>
      <c r="JRH39" s="119"/>
      <c r="JRI39" s="119"/>
      <c r="JRJ39" s="119"/>
      <c r="JRK39" s="119"/>
      <c r="JRL39" s="119"/>
      <c r="JRM39" s="119"/>
      <c r="JRN39" s="119"/>
      <c r="JRO39" s="119"/>
      <c r="JRP39" s="119"/>
      <c r="JRQ39" s="119"/>
      <c r="JRR39" s="119"/>
      <c r="JRS39" s="119"/>
      <c r="JRT39" s="119"/>
      <c r="JRU39" s="119"/>
      <c r="JRV39" s="119"/>
      <c r="JRW39" s="119"/>
      <c r="JRX39" s="119"/>
      <c r="JRY39" s="119"/>
      <c r="JRZ39" s="119"/>
      <c r="JSA39" s="119"/>
      <c r="JSB39" s="119"/>
      <c r="JSC39" s="119"/>
      <c r="JSD39" s="119"/>
      <c r="JSE39" s="119"/>
      <c r="JSF39" s="119"/>
      <c r="JSG39" s="119"/>
      <c r="JSH39" s="119"/>
      <c r="JSI39" s="119"/>
      <c r="JSJ39" s="119"/>
      <c r="JSK39" s="119"/>
      <c r="JSL39" s="119"/>
      <c r="JSM39" s="119"/>
      <c r="JSN39" s="119"/>
      <c r="JSO39" s="119"/>
      <c r="JSP39" s="119"/>
      <c r="JSQ39" s="119"/>
      <c r="JSR39" s="119"/>
      <c r="JSS39" s="119"/>
      <c r="JST39" s="119"/>
      <c r="JSU39" s="119"/>
      <c r="JSV39" s="119"/>
      <c r="JSW39" s="119"/>
      <c r="JSX39" s="119"/>
      <c r="JSY39" s="119"/>
      <c r="JSZ39" s="119"/>
      <c r="JTA39" s="119"/>
      <c r="JTB39" s="119"/>
      <c r="JTC39" s="119"/>
      <c r="JTD39" s="119"/>
      <c r="JTE39" s="119"/>
      <c r="JTF39" s="119"/>
      <c r="JTG39" s="119"/>
      <c r="JTH39" s="119"/>
      <c r="JTI39" s="119"/>
      <c r="JTJ39" s="119"/>
      <c r="JTK39" s="119"/>
      <c r="JTL39" s="119"/>
      <c r="JTM39" s="119"/>
      <c r="JTN39" s="119"/>
      <c r="JTO39" s="119"/>
      <c r="JTP39" s="119"/>
      <c r="JTQ39" s="119"/>
      <c r="JTR39" s="119"/>
      <c r="JTS39" s="119"/>
      <c r="JTT39" s="119"/>
      <c r="JTU39" s="119"/>
      <c r="JTV39" s="119"/>
      <c r="JTW39" s="119"/>
      <c r="JTX39" s="119"/>
      <c r="JTY39" s="119"/>
      <c r="JTZ39" s="119"/>
      <c r="JUA39" s="119"/>
      <c r="JUB39" s="119"/>
      <c r="JUC39" s="119"/>
      <c r="JUD39" s="119"/>
      <c r="JUE39" s="119"/>
      <c r="JUF39" s="119"/>
      <c r="JUG39" s="119"/>
      <c r="JUH39" s="119"/>
      <c r="JUI39" s="119"/>
      <c r="JUJ39" s="119"/>
      <c r="JUK39" s="119"/>
      <c r="JUL39" s="119"/>
      <c r="JUM39" s="119"/>
      <c r="JUN39" s="119"/>
      <c r="JUO39" s="119"/>
      <c r="JUP39" s="119"/>
      <c r="JUQ39" s="119"/>
      <c r="JUR39" s="119"/>
      <c r="JUS39" s="119"/>
      <c r="JUT39" s="119"/>
      <c r="JUU39" s="119"/>
      <c r="JUV39" s="119"/>
      <c r="JUW39" s="119"/>
      <c r="JUX39" s="119"/>
      <c r="JUY39" s="119"/>
      <c r="JUZ39" s="119"/>
      <c r="JVA39" s="119"/>
      <c r="JVB39" s="119"/>
      <c r="JVC39" s="119"/>
      <c r="JVD39" s="119"/>
      <c r="JVE39" s="119"/>
      <c r="JVF39" s="119"/>
      <c r="JVG39" s="119"/>
      <c r="JVH39" s="119"/>
      <c r="JVI39" s="119"/>
      <c r="JVJ39" s="119"/>
      <c r="JVK39" s="119"/>
      <c r="JVL39" s="119"/>
      <c r="JVM39" s="119"/>
      <c r="JVN39" s="119"/>
      <c r="JVO39" s="119"/>
      <c r="JVP39" s="119"/>
      <c r="JVQ39" s="119"/>
      <c r="JVR39" s="119"/>
      <c r="JVS39" s="119"/>
      <c r="JVT39" s="119"/>
      <c r="JVU39" s="119"/>
      <c r="JVV39" s="119"/>
      <c r="JVW39" s="119"/>
      <c r="JVX39" s="119"/>
      <c r="JVY39" s="119"/>
      <c r="JVZ39" s="119"/>
      <c r="JWA39" s="119"/>
      <c r="JWB39" s="119"/>
      <c r="JWC39" s="119"/>
      <c r="JWD39" s="119"/>
      <c r="JWE39" s="119"/>
      <c r="JWF39" s="119"/>
      <c r="JWG39" s="119"/>
      <c r="JWH39" s="119"/>
      <c r="JWI39" s="119"/>
      <c r="JWJ39" s="119"/>
      <c r="JWK39" s="119"/>
      <c r="JWL39" s="119"/>
      <c r="JWM39" s="119"/>
      <c r="JWN39" s="119"/>
      <c r="JWO39" s="119"/>
      <c r="JWP39" s="119"/>
      <c r="JWQ39" s="119"/>
      <c r="JWR39" s="119"/>
      <c r="JWS39" s="119"/>
      <c r="JWT39" s="119"/>
      <c r="JWU39" s="119"/>
      <c r="JWV39" s="119"/>
      <c r="JWW39" s="119"/>
      <c r="JWX39" s="119"/>
      <c r="JWY39" s="119"/>
      <c r="JWZ39" s="119"/>
      <c r="JXA39" s="119"/>
      <c r="JXB39" s="119"/>
      <c r="JXC39" s="119"/>
      <c r="JXD39" s="119"/>
      <c r="JXE39" s="119"/>
      <c r="JXF39" s="119"/>
      <c r="JXG39" s="119"/>
      <c r="JXH39" s="119"/>
      <c r="JXI39" s="119"/>
      <c r="JXJ39" s="119"/>
      <c r="JXK39" s="119"/>
      <c r="JXL39" s="119"/>
      <c r="JXM39" s="119"/>
      <c r="JXN39" s="119"/>
      <c r="JXO39" s="119"/>
      <c r="JXP39" s="119"/>
      <c r="JXQ39" s="119"/>
      <c r="JXR39" s="119"/>
      <c r="JXS39" s="119"/>
      <c r="JXT39" s="119"/>
      <c r="JXU39" s="119"/>
      <c r="JXV39" s="119"/>
      <c r="JXW39" s="119"/>
      <c r="JXX39" s="119"/>
      <c r="JXY39" s="119"/>
      <c r="JXZ39" s="119"/>
      <c r="JYA39" s="119"/>
      <c r="JYB39" s="119"/>
      <c r="JYC39" s="119"/>
      <c r="JYD39" s="119"/>
      <c r="JYE39" s="119"/>
      <c r="JYF39" s="119"/>
      <c r="JYG39" s="119"/>
      <c r="JYH39" s="119"/>
      <c r="JYI39" s="119"/>
      <c r="JYJ39" s="119"/>
      <c r="JYK39" s="119"/>
      <c r="JYL39" s="119"/>
      <c r="JYM39" s="119"/>
      <c r="JYN39" s="119"/>
      <c r="JYO39" s="119"/>
      <c r="JYP39" s="119"/>
      <c r="JYQ39" s="119"/>
      <c r="JYR39" s="119"/>
      <c r="JYS39" s="119"/>
      <c r="JYT39" s="119"/>
      <c r="JYU39" s="119"/>
      <c r="JYV39" s="119"/>
      <c r="JYW39" s="119"/>
      <c r="JYX39" s="119"/>
      <c r="JYY39" s="119"/>
      <c r="JYZ39" s="119"/>
      <c r="JZA39" s="119"/>
      <c r="JZB39" s="119"/>
      <c r="JZC39" s="119"/>
      <c r="JZD39" s="119"/>
      <c r="JZE39" s="119"/>
      <c r="JZF39" s="119"/>
      <c r="JZG39" s="119"/>
      <c r="JZH39" s="119"/>
      <c r="JZI39" s="119"/>
      <c r="JZJ39" s="119"/>
      <c r="JZK39" s="119"/>
      <c r="JZL39" s="119"/>
      <c r="JZM39" s="119"/>
      <c r="JZN39" s="119"/>
      <c r="JZO39" s="119"/>
      <c r="JZP39" s="119"/>
      <c r="JZQ39" s="119"/>
      <c r="JZR39" s="119"/>
      <c r="JZS39" s="119"/>
      <c r="JZT39" s="119"/>
      <c r="JZU39" s="119"/>
      <c r="JZV39" s="119"/>
      <c r="JZW39" s="119"/>
      <c r="JZX39" s="119"/>
      <c r="JZY39" s="119"/>
      <c r="JZZ39" s="119"/>
      <c r="KAA39" s="119"/>
      <c r="KAB39" s="119"/>
      <c r="KAC39" s="119"/>
      <c r="KAD39" s="119"/>
      <c r="KAE39" s="119"/>
      <c r="KAF39" s="119"/>
      <c r="KAG39" s="119"/>
      <c r="KAH39" s="119"/>
      <c r="KAI39" s="119"/>
      <c r="KAJ39" s="119"/>
      <c r="KAK39" s="119"/>
      <c r="KAL39" s="119"/>
      <c r="KAM39" s="119"/>
      <c r="KAN39" s="119"/>
      <c r="KAO39" s="119"/>
      <c r="KAP39" s="119"/>
      <c r="KAQ39" s="119"/>
      <c r="KAR39" s="119"/>
      <c r="KAS39" s="119"/>
      <c r="KAT39" s="119"/>
      <c r="KAU39" s="119"/>
      <c r="KAV39" s="119"/>
      <c r="KAW39" s="119"/>
      <c r="KAX39" s="119"/>
      <c r="KAY39" s="119"/>
      <c r="KAZ39" s="119"/>
      <c r="KBA39" s="119"/>
      <c r="KBB39" s="119"/>
      <c r="KBC39" s="119"/>
      <c r="KBD39" s="119"/>
      <c r="KBE39" s="119"/>
      <c r="KBF39" s="119"/>
      <c r="KBG39" s="119"/>
      <c r="KBH39" s="119"/>
      <c r="KBI39" s="119"/>
      <c r="KBJ39" s="119"/>
      <c r="KBK39" s="119"/>
      <c r="KBL39" s="119"/>
      <c r="KBM39" s="119"/>
      <c r="KBN39" s="119"/>
      <c r="KBO39" s="119"/>
      <c r="KBP39" s="119"/>
      <c r="KBQ39" s="119"/>
      <c r="KBR39" s="119"/>
      <c r="KBS39" s="119"/>
      <c r="KBT39" s="119"/>
      <c r="KBU39" s="119"/>
      <c r="KBV39" s="119"/>
      <c r="KBW39" s="119"/>
      <c r="KBX39" s="119"/>
      <c r="KBY39" s="119"/>
      <c r="KBZ39" s="119"/>
      <c r="KCA39" s="119"/>
      <c r="KCB39" s="119"/>
      <c r="KCC39" s="119"/>
      <c r="KCD39" s="119"/>
      <c r="KCE39" s="119"/>
      <c r="KCF39" s="119"/>
      <c r="KCG39" s="119"/>
      <c r="KCH39" s="119"/>
      <c r="KCI39" s="119"/>
      <c r="KCJ39" s="119"/>
      <c r="KCK39" s="119"/>
      <c r="KCL39" s="119"/>
      <c r="KCM39" s="119"/>
      <c r="KCN39" s="119"/>
      <c r="KCO39" s="119"/>
      <c r="KCP39" s="119"/>
      <c r="KCQ39" s="119"/>
      <c r="KCR39" s="119"/>
      <c r="KCS39" s="119"/>
      <c r="KCT39" s="119"/>
      <c r="KCU39" s="119"/>
      <c r="KCV39" s="119"/>
      <c r="KCW39" s="119"/>
      <c r="KCX39" s="119"/>
      <c r="KCY39" s="119"/>
      <c r="KCZ39" s="119"/>
      <c r="KDA39" s="119"/>
      <c r="KDB39" s="119"/>
      <c r="KDC39" s="119"/>
      <c r="KDD39" s="119"/>
      <c r="KDE39" s="119"/>
      <c r="KDF39" s="119"/>
      <c r="KDG39" s="119"/>
      <c r="KDH39" s="119"/>
      <c r="KDI39" s="119"/>
      <c r="KDJ39" s="119"/>
      <c r="KDK39" s="119"/>
      <c r="KDL39" s="119"/>
      <c r="KDM39" s="119"/>
      <c r="KDN39" s="119"/>
      <c r="KDO39" s="119"/>
      <c r="KDP39" s="119"/>
      <c r="KDQ39" s="119"/>
      <c r="KDR39" s="119"/>
      <c r="KDS39" s="119"/>
      <c r="KDT39" s="119"/>
      <c r="KDU39" s="119"/>
      <c r="KDV39" s="119"/>
      <c r="KDW39" s="119"/>
      <c r="KDX39" s="119"/>
      <c r="KDY39" s="119"/>
      <c r="KDZ39" s="119"/>
      <c r="KEA39" s="119"/>
      <c r="KEB39" s="119"/>
      <c r="KEC39" s="119"/>
      <c r="KED39" s="119"/>
      <c r="KEE39" s="119"/>
      <c r="KEF39" s="119"/>
      <c r="KEG39" s="119"/>
      <c r="KEH39" s="119"/>
      <c r="KEI39" s="119"/>
      <c r="KEJ39" s="119"/>
      <c r="KEK39" s="119"/>
      <c r="KEL39" s="119"/>
      <c r="KEM39" s="119"/>
      <c r="KEN39" s="119"/>
      <c r="KEO39" s="119"/>
      <c r="KEP39" s="119"/>
      <c r="KEQ39" s="119"/>
      <c r="KER39" s="119"/>
      <c r="KES39" s="119"/>
      <c r="KET39" s="119"/>
      <c r="KEU39" s="119"/>
      <c r="KEV39" s="119"/>
      <c r="KEW39" s="119"/>
      <c r="KEX39" s="119"/>
      <c r="KEY39" s="119"/>
      <c r="KEZ39" s="119"/>
      <c r="KFA39" s="119"/>
      <c r="KFB39" s="119"/>
      <c r="KFC39" s="119"/>
      <c r="KFD39" s="119"/>
      <c r="KFE39" s="119"/>
      <c r="KFF39" s="119"/>
      <c r="KFG39" s="119"/>
      <c r="KFH39" s="119"/>
      <c r="KFI39" s="119"/>
      <c r="KFJ39" s="119"/>
      <c r="KFK39" s="119"/>
      <c r="KFL39" s="119"/>
      <c r="KFM39" s="119"/>
      <c r="KFN39" s="119"/>
      <c r="KFO39" s="119"/>
      <c r="KFP39" s="119"/>
      <c r="KFQ39" s="119"/>
      <c r="KFR39" s="119"/>
      <c r="KFS39" s="119"/>
      <c r="KFT39" s="119"/>
      <c r="KFU39" s="119"/>
      <c r="KFV39" s="119"/>
      <c r="KFW39" s="119"/>
      <c r="KFX39" s="119"/>
      <c r="KFY39" s="119"/>
      <c r="KFZ39" s="119"/>
      <c r="KGA39" s="119"/>
      <c r="KGB39" s="119"/>
      <c r="KGC39" s="119"/>
      <c r="KGD39" s="119"/>
      <c r="KGE39" s="119"/>
      <c r="KGF39" s="119"/>
      <c r="KGG39" s="119"/>
      <c r="KGH39" s="119"/>
      <c r="KGI39" s="119"/>
      <c r="KGJ39" s="119"/>
      <c r="KGK39" s="119"/>
      <c r="KGL39" s="119"/>
      <c r="KGM39" s="119"/>
      <c r="KGN39" s="119"/>
      <c r="KGO39" s="119"/>
      <c r="KGP39" s="119"/>
      <c r="KGQ39" s="119"/>
      <c r="KGR39" s="119"/>
      <c r="KGS39" s="119"/>
      <c r="KGT39" s="119"/>
      <c r="KGU39" s="119"/>
      <c r="KGV39" s="119"/>
      <c r="KGW39" s="119"/>
      <c r="KGX39" s="119"/>
      <c r="KGY39" s="119"/>
      <c r="KGZ39" s="119"/>
      <c r="KHA39" s="119"/>
      <c r="KHB39" s="119"/>
      <c r="KHC39" s="119"/>
      <c r="KHD39" s="119"/>
      <c r="KHE39" s="119"/>
      <c r="KHF39" s="119"/>
      <c r="KHG39" s="119"/>
      <c r="KHH39" s="119"/>
      <c r="KHI39" s="119"/>
      <c r="KHJ39" s="119"/>
      <c r="KHK39" s="119"/>
      <c r="KHL39" s="119"/>
      <c r="KHM39" s="119"/>
      <c r="KHN39" s="119"/>
      <c r="KHO39" s="119"/>
      <c r="KHP39" s="119"/>
      <c r="KHQ39" s="119"/>
      <c r="KHR39" s="119"/>
      <c r="KHS39" s="119"/>
      <c r="KHT39" s="119"/>
      <c r="KHU39" s="119"/>
      <c r="KHV39" s="119"/>
      <c r="KHW39" s="119"/>
      <c r="KHX39" s="119"/>
      <c r="KHY39" s="119"/>
      <c r="KHZ39" s="119"/>
      <c r="KIA39" s="119"/>
      <c r="KIB39" s="119"/>
      <c r="KIC39" s="119"/>
      <c r="KID39" s="119"/>
      <c r="KIE39" s="119"/>
      <c r="KIF39" s="119"/>
      <c r="KIG39" s="119"/>
      <c r="KIH39" s="119"/>
      <c r="KII39" s="119"/>
      <c r="KIJ39" s="119"/>
      <c r="KIK39" s="119"/>
      <c r="KIL39" s="119"/>
      <c r="KIM39" s="119"/>
      <c r="KIN39" s="119"/>
      <c r="KIO39" s="119"/>
      <c r="KIP39" s="119"/>
      <c r="KIQ39" s="119"/>
      <c r="KIR39" s="119"/>
      <c r="KIS39" s="119"/>
      <c r="KIT39" s="119"/>
      <c r="KIU39" s="119"/>
      <c r="KIV39" s="119"/>
      <c r="KIW39" s="119"/>
      <c r="KIX39" s="119"/>
      <c r="KIY39" s="119"/>
      <c r="KIZ39" s="119"/>
      <c r="KJA39" s="119"/>
      <c r="KJB39" s="119"/>
      <c r="KJC39" s="119"/>
      <c r="KJD39" s="119"/>
      <c r="KJE39" s="119"/>
      <c r="KJF39" s="119"/>
      <c r="KJG39" s="119"/>
      <c r="KJH39" s="119"/>
      <c r="KJI39" s="119"/>
      <c r="KJJ39" s="119"/>
      <c r="KJK39" s="119"/>
      <c r="KJL39" s="119"/>
      <c r="KJM39" s="119"/>
      <c r="KJN39" s="119"/>
      <c r="KJO39" s="119"/>
      <c r="KJP39" s="119"/>
      <c r="KJQ39" s="119"/>
      <c r="KJR39" s="119"/>
      <c r="KJS39" s="119"/>
      <c r="KJT39" s="119"/>
      <c r="KJU39" s="119"/>
      <c r="KJV39" s="119"/>
      <c r="KJW39" s="119"/>
      <c r="KJX39" s="119"/>
      <c r="KJY39" s="119"/>
      <c r="KJZ39" s="119"/>
      <c r="KKA39" s="119"/>
      <c r="KKB39" s="119"/>
      <c r="KKC39" s="119"/>
      <c r="KKD39" s="119"/>
      <c r="KKE39" s="119"/>
      <c r="KKF39" s="119"/>
      <c r="KKG39" s="119"/>
      <c r="KKH39" s="119"/>
      <c r="KKI39" s="119"/>
      <c r="KKJ39" s="119"/>
      <c r="KKK39" s="119"/>
      <c r="KKL39" s="119"/>
      <c r="KKM39" s="119"/>
      <c r="KKN39" s="119"/>
      <c r="KKO39" s="119"/>
      <c r="KKP39" s="119"/>
      <c r="KKQ39" s="119"/>
      <c r="KKR39" s="119"/>
      <c r="KKS39" s="119"/>
      <c r="KKT39" s="119"/>
      <c r="KKU39" s="119"/>
      <c r="KKV39" s="119"/>
      <c r="KKW39" s="119"/>
      <c r="KKX39" s="119"/>
      <c r="KKY39" s="119"/>
      <c r="KKZ39" s="119"/>
      <c r="KLA39" s="119"/>
      <c r="KLB39" s="119"/>
      <c r="KLC39" s="119"/>
      <c r="KLD39" s="119"/>
      <c r="KLE39" s="119"/>
      <c r="KLF39" s="119"/>
      <c r="KLG39" s="119"/>
      <c r="KLH39" s="119"/>
      <c r="KLI39" s="119"/>
      <c r="KLJ39" s="119"/>
      <c r="KLK39" s="119"/>
      <c r="KLL39" s="119"/>
      <c r="KLM39" s="119"/>
      <c r="KLN39" s="119"/>
      <c r="KLO39" s="119"/>
      <c r="KLP39" s="119"/>
      <c r="KLQ39" s="119"/>
      <c r="KLR39" s="119"/>
      <c r="KLS39" s="119"/>
      <c r="KLT39" s="119"/>
      <c r="KLU39" s="119"/>
      <c r="KLV39" s="119"/>
      <c r="KLW39" s="119"/>
      <c r="KLX39" s="119"/>
      <c r="KLY39" s="119"/>
      <c r="KLZ39" s="119"/>
      <c r="KMA39" s="119"/>
      <c r="KMB39" s="119"/>
      <c r="KMC39" s="119"/>
      <c r="KMD39" s="119"/>
      <c r="KME39" s="119"/>
      <c r="KMF39" s="119"/>
      <c r="KMG39" s="119"/>
      <c r="KMH39" s="119"/>
      <c r="KMI39" s="119"/>
      <c r="KMJ39" s="119"/>
      <c r="KMK39" s="119"/>
      <c r="KML39" s="119"/>
      <c r="KMM39" s="119"/>
      <c r="KMN39" s="119"/>
      <c r="KMO39" s="119"/>
      <c r="KMP39" s="119"/>
      <c r="KMQ39" s="119"/>
      <c r="KMR39" s="119"/>
      <c r="KMS39" s="119"/>
      <c r="KMT39" s="119"/>
      <c r="KMU39" s="119"/>
      <c r="KMV39" s="119"/>
      <c r="KMW39" s="119"/>
      <c r="KMX39" s="119"/>
      <c r="KMY39" s="119"/>
      <c r="KMZ39" s="119"/>
      <c r="KNA39" s="119"/>
      <c r="KNB39" s="119"/>
      <c r="KNC39" s="119"/>
      <c r="KND39" s="119"/>
      <c r="KNE39" s="119"/>
      <c r="KNF39" s="119"/>
      <c r="KNG39" s="119"/>
      <c r="KNH39" s="119"/>
      <c r="KNI39" s="119"/>
      <c r="KNJ39" s="119"/>
      <c r="KNK39" s="119"/>
      <c r="KNL39" s="119"/>
      <c r="KNM39" s="119"/>
      <c r="KNN39" s="119"/>
      <c r="KNO39" s="119"/>
      <c r="KNP39" s="119"/>
      <c r="KNQ39" s="119"/>
      <c r="KNR39" s="119"/>
      <c r="KNS39" s="119"/>
      <c r="KNT39" s="119"/>
      <c r="KNU39" s="119"/>
      <c r="KNV39" s="119"/>
      <c r="KNW39" s="119"/>
      <c r="KNX39" s="119"/>
      <c r="KNY39" s="119"/>
      <c r="KNZ39" s="119"/>
      <c r="KOA39" s="119"/>
      <c r="KOB39" s="119"/>
      <c r="KOC39" s="119"/>
      <c r="KOD39" s="119"/>
      <c r="KOE39" s="119"/>
      <c r="KOF39" s="119"/>
      <c r="KOG39" s="119"/>
      <c r="KOH39" s="119"/>
      <c r="KOI39" s="119"/>
      <c r="KOJ39" s="119"/>
      <c r="KOK39" s="119"/>
      <c r="KOL39" s="119"/>
      <c r="KOM39" s="119"/>
      <c r="KON39" s="119"/>
      <c r="KOO39" s="119"/>
      <c r="KOP39" s="119"/>
      <c r="KOQ39" s="119"/>
      <c r="KOR39" s="119"/>
      <c r="KOS39" s="119"/>
      <c r="KOT39" s="119"/>
      <c r="KOU39" s="119"/>
      <c r="KOV39" s="119"/>
      <c r="KOW39" s="119"/>
      <c r="KOX39" s="119"/>
      <c r="KOY39" s="119"/>
      <c r="KOZ39" s="119"/>
      <c r="KPA39" s="119"/>
      <c r="KPB39" s="119"/>
      <c r="KPC39" s="119"/>
      <c r="KPD39" s="119"/>
      <c r="KPE39" s="119"/>
      <c r="KPF39" s="119"/>
      <c r="KPG39" s="119"/>
      <c r="KPH39" s="119"/>
      <c r="KPI39" s="119"/>
      <c r="KPJ39" s="119"/>
      <c r="KPK39" s="119"/>
      <c r="KPL39" s="119"/>
      <c r="KPM39" s="119"/>
      <c r="KPN39" s="119"/>
      <c r="KPO39" s="119"/>
      <c r="KPP39" s="119"/>
      <c r="KPQ39" s="119"/>
      <c r="KPR39" s="119"/>
      <c r="KPS39" s="119"/>
      <c r="KPT39" s="119"/>
      <c r="KPU39" s="119"/>
      <c r="KPV39" s="119"/>
      <c r="KPW39" s="119"/>
      <c r="KPX39" s="119"/>
      <c r="KPY39" s="119"/>
      <c r="KPZ39" s="119"/>
      <c r="KQA39" s="119"/>
      <c r="KQB39" s="119"/>
      <c r="KQC39" s="119"/>
      <c r="KQD39" s="119"/>
      <c r="KQE39" s="119"/>
      <c r="KQF39" s="119"/>
      <c r="KQG39" s="119"/>
      <c r="KQH39" s="119"/>
      <c r="KQI39" s="119"/>
      <c r="KQJ39" s="119"/>
      <c r="KQK39" s="119"/>
      <c r="KQL39" s="119"/>
      <c r="KQM39" s="119"/>
      <c r="KQN39" s="119"/>
      <c r="KQO39" s="119"/>
      <c r="KQP39" s="119"/>
      <c r="KQQ39" s="119"/>
      <c r="KQR39" s="119"/>
      <c r="KQS39" s="119"/>
      <c r="KQT39" s="119"/>
      <c r="KQU39" s="119"/>
      <c r="KQV39" s="119"/>
      <c r="KQW39" s="119"/>
      <c r="KQX39" s="119"/>
      <c r="KQY39" s="119"/>
      <c r="KQZ39" s="119"/>
      <c r="KRA39" s="119"/>
      <c r="KRB39" s="119"/>
      <c r="KRC39" s="119"/>
      <c r="KRD39" s="119"/>
      <c r="KRE39" s="119"/>
      <c r="KRF39" s="119"/>
      <c r="KRG39" s="119"/>
      <c r="KRH39" s="119"/>
      <c r="KRI39" s="119"/>
      <c r="KRJ39" s="119"/>
      <c r="KRK39" s="119"/>
      <c r="KRL39" s="119"/>
      <c r="KRM39" s="119"/>
      <c r="KRN39" s="119"/>
      <c r="KRO39" s="119"/>
      <c r="KRP39" s="119"/>
      <c r="KRQ39" s="119"/>
      <c r="KRR39" s="119"/>
      <c r="KRS39" s="119"/>
      <c r="KRT39" s="119"/>
      <c r="KRU39" s="119"/>
      <c r="KRV39" s="119"/>
      <c r="KRW39" s="119"/>
      <c r="KRX39" s="119"/>
      <c r="KRY39" s="119"/>
      <c r="KRZ39" s="119"/>
      <c r="KSA39" s="119"/>
      <c r="KSB39" s="119"/>
      <c r="KSC39" s="119"/>
      <c r="KSD39" s="119"/>
      <c r="KSE39" s="119"/>
      <c r="KSF39" s="119"/>
      <c r="KSG39" s="119"/>
      <c r="KSH39" s="119"/>
      <c r="KSI39" s="119"/>
      <c r="KSJ39" s="119"/>
      <c r="KSK39" s="119"/>
      <c r="KSL39" s="119"/>
      <c r="KSM39" s="119"/>
      <c r="KSN39" s="119"/>
      <c r="KSO39" s="119"/>
      <c r="KSP39" s="119"/>
      <c r="KSQ39" s="119"/>
      <c r="KSR39" s="119"/>
      <c r="KSS39" s="119"/>
      <c r="KST39" s="119"/>
      <c r="KSU39" s="119"/>
      <c r="KSV39" s="119"/>
      <c r="KSW39" s="119"/>
      <c r="KSX39" s="119"/>
      <c r="KSY39" s="119"/>
      <c r="KSZ39" s="119"/>
      <c r="KTA39" s="119"/>
      <c r="KTB39" s="119"/>
      <c r="KTC39" s="119"/>
      <c r="KTD39" s="119"/>
      <c r="KTE39" s="119"/>
      <c r="KTF39" s="119"/>
      <c r="KTG39" s="119"/>
      <c r="KTH39" s="119"/>
      <c r="KTI39" s="119"/>
      <c r="KTJ39" s="119"/>
      <c r="KTK39" s="119"/>
      <c r="KTL39" s="119"/>
      <c r="KTM39" s="119"/>
      <c r="KTN39" s="119"/>
      <c r="KTO39" s="119"/>
      <c r="KTP39" s="119"/>
      <c r="KTQ39" s="119"/>
      <c r="KTR39" s="119"/>
      <c r="KTS39" s="119"/>
      <c r="KTT39" s="119"/>
      <c r="KTU39" s="119"/>
      <c r="KTV39" s="119"/>
      <c r="KTW39" s="119"/>
      <c r="KTX39" s="119"/>
      <c r="KTY39" s="119"/>
      <c r="KTZ39" s="119"/>
      <c r="KUA39" s="119"/>
      <c r="KUB39" s="119"/>
      <c r="KUC39" s="119"/>
      <c r="KUD39" s="119"/>
      <c r="KUE39" s="119"/>
      <c r="KUF39" s="119"/>
      <c r="KUG39" s="119"/>
      <c r="KUH39" s="119"/>
      <c r="KUI39" s="119"/>
      <c r="KUJ39" s="119"/>
      <c r="KUK39" s="119"/>
      <c r="KUL39" s="119"/>
      <c r="KUM39" s="119"/>
      <c r="KUN39" s="119"/>
      <c r="KUO39" s="119"/>
      <c r="KUP39" s="119"/>
      <c r="KUQ39" s="119"/>
      <c r="KUR39" s="119"/>
      <c r="KUS39" s="119"/>
      <c r="KUT39" s="119"/>
      <c r="KUU39" s="119"/>
      <c r="KUV39" s="119"/>
      <c r="KUW39" s="119"/>
      <c r="KUX39" s="119"/>
      <c r="KUY39" s="119"/>
      <c r="KUZ39" s="119"/>
      <c r="KVA39" s="119"/>
      <c r="KVB39" s="119"/>
      <c r="KVC39" s="119"/>
      <c r="KVD39" s="119"/>
      <c r="KVE39" s="119"/>
      <c r="KVF39" s="119"/>
      <c r="KVG39" s="119"/>
      <c r="KVH39" s="119"/>
      <c r="KVI39" s="119"/>
      <c r="KVJ39" s="119"/>
      <c r="KVK39" s="119"/>
      <c r="KVL39" s="119"/>
      <c r="KVM39" s="119"/>
      <c r="KVN39" s="119"/>
      <c r="KVO39" s="119"/>
      <c r="KVP39" s="119"/>
      <c r="KVQ39" s="119"/>
      <c r="KVR39" s="119"/>
      <c r="KVS39" s="119"/>
      <c r="KVT39" s="119"/>
      <c r="KVU39" s="119"/>
      <c r="KVV39" s="119"/>
      <c r="KVW39" s="119"/>
      <c r="KVX39" s="119"/>
      <c r="KVY39" s="119"/>
      <c r="KVZ39" s="119"/>
      <c r="KWA39" s="119"/>
      <c r="KWB39" s="119"/>
      <c r="KWC39" s="119"/>
      <c r="KWD39" s="119"/>
      <c r="KWE39" s="119"/>
      <c r="KWF39" s="119"/>
      <c r="KWG39" s="119"/>
      <c r="KWH39" s="119"/>
      <c r="KWI39" s="119"/>
      <c r="KWJ39" s="119"/>
      <c r="KWK39" s="119"/>
      <c r="KWL39" s="119"/>
      <c r="KWM39" s="119"/>
      <c r="KWN39" s="119"/>
      <c r="KWO39" s="119"/>
      <c r="KWP39" s="119"/>
      <c r="KWQ39" s="119"/>
      <c r="KWR39" s="119"/>
      <c r="KWS39" s="119"/>
      <c r="KWT39" s="119"/>
      <c r="KWU39" s="119"/>
      <c r="KWV39" s="119"/>
      <c r="KWW39" s="119"/>
      <c r="KWX39" s="119"/>
      <c r="KWY39" s="119"/>
      <c r="KWZ39" s="119"/>
      <c r="KXA39" s="119"/>
      <c r="KXB39" s="119"/>
      <c r="KXC39" s="119"/>
      <c r="KXD39" s="119"/>
      <c r="KXE39" s="119"/>
      <c r="KXF39" s="119"/>
      <c r="KXG39" s="119"/>
      <c r="KXH39" s="119"/>
      <c r="KXI39" s="119"/>
      <c r="KXJ39" s="119"/>
      <c r="KXK39" s="119"/>
      <c r="KXL39" s="119"/>
      <c r="KXM39" s="119"/>
      <c r="KXN39" s="119"/>
      <c r="KXO39" s="119"/>
      <c r="KXP39" s="119"/>
      <c r="KXQ39" s="119"/>
      <c r="KXR39" s="119"/>
      <c r="KXS39" s="119"/>
      <c r="KXT39" s="119"/>
      <c r="KXU39" s="119"/>
      <c r="KXV39" s="119"/>
      <c r="KXW39" s="119"/>
      <c r="KXX39" s="119"/>
      <c r="KXY39" s="119"/>
      <c r="KXZ39" s="119"/>
      <c r="KYA39" s="119"/>
      <c r="KYB39" s="119"/>
      <c r="KYC39" s="119"/>
      <c r="KYD39" s="119"/>
      <c r="KYE39" s="119"/>
      <c r="KYF39" s="119"/>
      <c r="KYG39" s="119"/>
      <c r="KYH39" s="119"/>
      <c r="KYI39" s="119"/>
      <c r="KYJ39" s="119"/>
      <c r="KYK39" s="119"/>
      <c r="KYL39" s="119"/>
      <c r="KYM39" s="119"/>
      <c r="KYN39" s="119"/>
      <c r="KYO39" s="119"/>
      <c r="KYP39" s="119"/>
      <c r="KYQ39" s="119"/>
      <c r="KYR39" s="119"/>
      <c r="KYS39" s="119"/>
      <c r="KYT39" s="119"/>
      <c r="KYU39" s="119"/>
      <c r="KYV39" s="119"/>
      <c r="KYW39" s="119"/>
      <c r="KYX39" s="119"/>
      <c r="KYY39" s="119"/>
      <c r="KYZ39" s="119"/>
      <c r="KZA39" s="119"/>
      <c r="KZB39" s="119"/>
      <c r="KZC39" s="119"/>
      <c r="KZD39" s="119"/>
      <c r="KZE39" s="119"/>
      <c r="KZF39" s="119"/>
      <c r="KZG39" s="119"/>
      <c r="KZH39" s="119"/>
      <c r="KZI39" s="119"/>
      <c r="KZJ39" s="119"/>
      <c r="KZK39" s="119"/>
      <c r="KZL39" s="119"/>
      <c r="KZM39" s="119"/>
      <c r="KZN39" s="119"/>
      <c r="KZO39" s="119"/>
      <c r="KZP39" s="119"/>
      <c r="KZQ39" s="119"/>
      <c r="KZR39" s="119"/>
      <c r="KZS39" s="119"/>
      <c r="KZT39" s="119"/>
      <c r="KZU39" s="119"/>
      <c r="KZV39" s="119"/>
      <c r="KZW39" s="119"/>
      <c r="KZX39" s="119"/>
      <c r="KZY39" s="119"/>
      <c r="KZZ39" s="119"/>
      <c r="LAA39" s="119"/>
      <c r="LAB39" s="119"/>
      <c r="LAC39" s="119"/>
      <c r="LAD39" s="119"/>
      <c r="LAE39" s="119"/>
      <c r="LAF39" s="119"/>
      <c r="LAG39" s="119"/>
      <c r="LAH39" s="119"/>
      <c r="LAI39" s="119"/>
      <c r="LAJ39" s="119"/>
      <c r="LAK39" s="119"/>
      <c r="LAL39" s="119"/>
      <c r="LAM39" s="119"/>
      <c r="LAN39" s="119"/>
      <c r="LAO39" s="119"/>
      <c r="LAP39" s="119"/>
      <c r="LAQ39" s="119"/>
      <c r="LAR39" s="119"/>
      <c r="LAS39" s="119"/>
      <c r="LAT39" s="119"/>
      <c r="LAU39" s="119"/>
      <c r="LAV39" s="119"/>
      <c r="LAW39" s="119"/>
      <c r="LAX39" s="119"/>
      <c r="LAY39" s="119"/>
      <c r="LAZ39" s="119"/>
      <c r="LBA39" s="119"/>
      <c r="LBB39" s="119"/>
      <c r="LBC39" s="119"/>
      <c r="LBD39" s="119"/>
      <c r="LBE39" s="119"/>
      <c r="LBF39" s="119"/>
      <c r="LBG39" s="119"/>
      <c r="LBH39" s="119"/>
      <c r="LBI39" s="119"/>
      <c r="LBJ39" s="119"/>
      <c r="LBK39" s="119"/>
      <c r="LBL39" s="119"/>
      <c r="LBM39" s="119"/>
      <c r="LBN39" s="119"/>
      <c r="LBO39" s="119"/>
      <c r="LBP39" s="119"/>
      <c r="LBQ39" s="119"/>
      <c r="LBR39" s="119"/>
      <c r="LBS39" s="119"/>
      <c r="LBT39" s="119"/>
      <c r="LBU39" s="119"/>
      <c r="LBV39" s="119"/>
      <c r="LBW39" s="119"/>
      <c r="LBX39" s="119"/>
      <c r="LBY39" s="119"/>
      <c r="LBZ39" s="119"/>
      <c r="LCA39" s="119"/>
      <c r="LCB39" s="119"/>
      <c r="LCC39" s="119"/>
      <c r="LCD39" s="119"/>
      <c r="LCE39" s="119"/>
      <c r="LCF39" s="119"/>
      <c r="LCG39" s="119"/>
      <c r="LCH39" s="119"/>
      <c r="LCI39" s="119"/>
      <c r="LCJ39" s="119"/>
      <c r="LCK39" s="119"/>
      <c r="LCL39" s="119"/>
      <c r="LCM39" s="119"/>
      <c r="LCN39" s="119"/>
      <c r="LCO39" s="119"/>
      <c r="LCP39" s="119"/>
      <c r="LCQ39" s="119"/>
      <c r="LCR39" s="119"/>
      <c r="LCS39" s="119"/>
      <c r="LCT39" s="119"/>
      <c r="LCU39" s="119"/>
      <c r="LCV39" s="119"/>
      <c r="LCW39" s="119"/>
      <c r="LCX39" s="119"/>
      <c r="LCY39" s="119"/>
      <c r="LCZ39" s="119"/>
      <c r="LDA39" s="119"/>
      <c r="LDB39" s="119"/>
      <c r="LDC39" s="119"/>
      <c r="LDD39" s="119"/>
      <c r="LDE39" s="119"/>
      <c r="LDF39" s="119"/>
      <c r="LDG39" s="119"/>
      <c r="LDH39" s="119"/>
      <c r="LDI39" s="119"/>
      <c r="LDJ39" s="119"/>
      <c r="LDK39" s="119"/>
      <c r="LDL39" s="119"/>
      <c r="LDM39" s="119"/>
      <c r="LDN39" s="119"/>
      <c r="LDO39" s="119"/>
      <c r="LDP39" s="119"/>
      <c r="LDQ39" s="119"/>
      <c r="LDR39" s="119"/>
      <c r="LDS39" s="119"/>
      <c r="LDT39" s="119"/>
      <c r="LDU39" s="119"/>
      <c r="LDV39" s="119"/>
      <c r="LDW39" s="119"/>
      <c r="LDX39" s="119"/>
      <c r="LDY39" s="119"/>
      <c r="LDZ39" s="119"/>
      <c r="LEA39" s="119"/>
      <c r="LEB39" s="119"/>
      <c r="LEC39" s="119"/>
      <c r="LED39" s="119"/>
      <c r="LEE39" s="119"/>
      <c r="LEF39" s="119"/>
      <c r="LEG39" s="119"/>
      <c r="LEH39" s="119"/>
      <c r="LEI39" s="119"/>
      <c r="LEJ39" s="119"/>
      <c r="LEK39" s="119"/>
      <c r="LEL39" s="119"/>
      <c r="LEM39" s="119"/>
      <c r="LEN39" s="119"/>
      <c r="LEO39" s="119"/>
      <c r="LEP39" s="119"/>
      <c r="LEQ39" s="119"/>
      <c r="LER39" s="119"/>
      <c r="LES39" s="119"/>
      <c r="LET39" s="119"/>
      <c r="LEU39" s="119"/>
      <c r="LEV39" s="119"/>
      <c r="LEW39" s="119"/>
      <c r="LEX39" s="119"/>
      <c r="LEY39" s="119"/>
      <c r="LEZ39" s="119"/>
      <c r="LFA39" s="119"/>
      <c r="LFB39" s="119"/>
      <c r="LFC39" s="119"/>
      <c r="LFD39" s="119"/>
      <c r="LFE39" s="119"/>
      <c r="LFF39" s="119"/>
      <c r="LFG39" s="119"/>
      <c r="LFH39" s="119"/>
      <c r="LFI39" s="119"/>
      <c r="LFJ39" s="119"/>
      <c r="LFK39" s="119"/>
      <c r="LFL39" s="119"/>
      <c r="LFM39" s="119"/>
      <c r="LFN39" s="119"/>
      <c r="LFO39" s="119"/>
      <c r="LFP39" s="119"/>
      <c r="LFQ39" s="119"/>
      <c r="LFR39" s="119"/>
      <c r="LFS39" s="119"/>
      <c r="LFT39" s="119"/>
      <c r="LFU39" s="119"/>
      <c r="LFV39" s="119"/>
      <c r="LFW39" s="119"/>
      <c r="LFX39" s="119"/>
      <c r="LFY39" s="119"/>
      <c r="LFZ39" s="119"/>
      <c r="LGA39" s="119"/>
      <c r="LGB39" s="119"/>
      <c r="LGC39" s="119"/>
      <c r="LGD39" s="119"/>
      <c r="LGE39" s="119"/>
      <c r="LGF39" s="119"/>
      <c r="LGG39" s="119"/>
      <c r="LGH39" s="119"/>
      <c r="LGI39" s="119"/>
      <c r="LGJ39" s="119"/>
      <c r="LGK39" s="119"/>
      <c r="LGL39" s="119"/>
      <c r="LGM39" s="119"/>
      <c r="LGN39" s="119"/>
      <c r="LGO39" s="119"/>
      <c r="LGP39" s="119"/>
      <c r="LGQ39" s="119"/>
      <c r="LGR39" s="119"/>
      <c r="LGS39" s="119"/>
      <c r="LGT39" s="119"/>
      <c r="LGU39" s="119"/>
      <c r="LGV39" s="119"/>
      <c r="LGW39" s="119"/>
      <c r="LGX39" s="119"/>
      <c r="LGY39" s="119"/>
      <c r="LGZ39" s="119"/>
      <c r="LHA39" s="119"/>
      <c r="LHB39" s="119"/>
      <c r="LHC39" s="119"/>
      <c r="LHD39" s="119"/>
      <c r="LHE39" s="119"/>
      <c r="LHF39" s="119"/>
      <c r="LHG39" s="119"/>
      <c r="LHH39" s="119"/>
      <c r="LHI39" s="119"/>
      <c r="LHJ39" s="119"/>
      <c r="LHK39" s="119"/>
      <c r="LHL39" s="119"/>
      <c r="LHM39" s="119"/>
      <c r="LHN39" s="119"/>
      <c r="LHO39" s="119"/>
      <c r="LHP39" s="119"/>
      <c r="LHQ39" s="119"/>
      <c r="LHR39" s="119"/>
      <c r="LHS39" s="119"/>
      <c r="LHT39" s="119"/>
      <c r="LHU39" s="119"/>
      <c r="LHV39" s="119"/>
      <c r="LHW39" s="119"/>
      <c r="LHX39" s="119"/>
      <c r="LHY39" s="119"/>
      <c r="LHZ39" s="119"/>
      <c r="LIA39" s="119"/>
      <c r="LIB39" s="119"/>
      <c r="LIC39" s="119"/>
      <c r="LID39" s="119"/>
      <c r="LIE39" s="119"/>
      <c r="LIF39" s="119"/>
      <c r="LIG39" s="119"/>
      <c r="LIH39" s="119"/>
      <c r="LII39" s="119"/>
      <c r="LIJ39" s="119"/>
      <c r="LIK39" s="119"/>
      <c r="LIL39" s="119"/>
      <c r="LIM39" s="119"/>
      <c r="LIN39" s="119"/>
      <c r="LIO39" s="119"/>
      <c r="LIP39" s="119"/>
      <c r="LIQ39" s="119"/>
      <c r="LIR39" s="119"/>
      <c r="LIS39" s="119"/>
      <c r="LIT39" s="119"/>
      <c r="LIU39" s="119"/>
      <c r="LIV39" s="119"/>
      <c r="LIW39" s="119"/>
      <c r="LIX39" s="119"/>
      <c r="LIY39" s="119"/>
      <c r="LIZ39" s="119"/>
      <c r="LJA39" s="119"/>
      <c r="LJB39" s="119"/>
      <c r="LJC39" s="119"/>
      <c r="LJD39" s="119"/>
      <c r="LJE39" s="119"/>
      <c r="LJF39" s="119"/>
      <c r="LJG39" s="119"/>
      <c r="LJH39" s="119"/>
      <c r="LJI39" s="119"/>
      <c r="LJJ39" s="119"/>
      <c r="LJK39" s="119"/>
      <c r="LJL39" s="119"/>
      <c r="LJM39" s="119"/>
      <c r="LJN39" s="119"/>
      <c r="LJO39" s="119"/>
      <c r="LJP39" s="119"/>
      <c r="LJQ39" s="119"/>
      <c r="LJR39" s="119"/>
      <c r="LJS39" s="119"/>
      <c r="LJT39" s="119"/>
      <c r="LJU39" s="119"/>
      <c r="LJV39" s="119"/>
      <c r="LJW39" s="119"/>
      <c r="LJX39" s="119"/>
      <c r="LJY39" s="119"/>
      <c r="LJZ39" s="119"/>
      <c r="LKA39" s="119"/>
      <c r="LKB39" s="119"/>
      <c r="LKC39" s="119"/>
      <c r="LKD39" s="119"/>
      <c r="LKE39" s="119"/>
      <c r="LKF39" s="119"/>
      <c r="LKG39" s="119"/>
      <c r="LKH39" s="119"/>
      <c r="LKI39" s="119"/>
      <c r="LKJ39" s="119"/>
      <c r="LKK39" s="119"/>
      <c r="LKL39" s="119"/>
      <c r="LKM39" s="119"/>
      <c r="LKN39" s="119"/>
      <c r="LKO39" s="119"/>
      <c r="LKP39" s="119"/>
      <c r="LKQ39" s="119"/>
      <c r="LKR39" s="119"/>
      <c r="LKS39" s="119"/>
      <c r="LKT39" s="119"/>
      <c r="LKU39" s="119"/>
      <c r="LKV39" s="119"/>
      <c r="LKW39" s="119"/>
      <c r="LKX39" s="119"/>
      <c r="LKY39" s="119"/>
      <c r="LKZ39" s="119"/>
      <c r="LLA39" s="119"/>
      <c r="LLB39" s="119"/>
      <c r="LLC39" s="119"/>
      <c r="LLD39" s="119"/>
      <c r="LLE39" s="119"/>
      <c r="LLF39" s="119"/>
      <c r="LLG39" s="119"/>
      <c r="LLH39" s="119"/>
      <c r="LLI39" s="119"/>
      <c r="LLJ39" s="119"/>
      <c r="LLK39" s="119"/>
      <c r="LLL39" s="119"/>
      <c r="LLM39" s="119"/>
      <c r="LLN39" s="119"/>
      <c r="LLO39" s="119"/>
      <c r="LLP39" s="119"/>
      <c r="LLQ39" s="119"/>
      <c r="LLR39" s="119"/>
      <c r="LLS39" s="119"/>
      <c r="LLT39" s="119"/>
      <c r="LLU39" s="119"/>
      <c r="LLV39" s="119"/>
      <c r="LLW39" s="119"/>
      <c r="LLX39" s="119"/>
      <c r="LLY39" s="119"/>
      <c r="LLZ39" s="119"/>
      <c r="LMA39" s="119"/>
      <c r="LMB39" s="119"/>
      <c r="LMC39" s="119"/>
      <c r="LMD39" s="119"/>
      <c r="LME39" s="119"/>
      <c r="LMF39" s="119"/>
      <c r="LMG39" s="119"/>
      <c r="LMH39" s="119"/>
      <c r="LMI39" s="119"/>
      <c r="LMJ39" s="119"/>
      <c r="LMK39" s="119"/>
      <c r="LML39" s="119"/>
      <c r="LMM39" s="119"/>
      <c r="LMN39" s="119"/>
      <c r="LMO39" s="119"/>
      <c r="LMP39" s="119"/>
      <c r="LMQ39" s="119"/>
      <c r="LMR39" s="119"/>
      <c r="LMS39" s="119"/>
      <c r="LMT39" s="119"/>
      <c r="LMU39" s="119"/>
      <c r="LMV39" s="119"/>
      <c r="LMW39" s="119"/>
      <c r="LMX39" s="119"/>
      <c r="LMY39" s="119"/>
      <c r="LMZ39" s="119"/>
      <c r="LNA39" s="119"/>
      <c r="LNB39" s="119"/>
      <c r="LNC39" s="119"/>
      <c r="LND39" s="119"/>
      <c r="LNE39" s="119"/>
      <c r="LNF39" s="119"/>
      <c r="LNG39" s="119"/>
      <c r="LNH39" s="119"/>
      <c r="LNI39" s="119"/>
      <c r="LNJ39" s="119"/>
      <c r="LNK39" s="119"/>
      <c r="LNL39" s="119"/>
      <c r="LNM39" s="119"/>
      <c r="LNN39" s="119"/>
      <c r="LNO39" s="119"/>
      <c r="LNP39" s="119"/>
      <c r="LNQ39" s="119"/>
      <c r="LNR39" s="119"/>
      <c r="LNS39" s="119"/>
      <c r="LNT39" s="119"/>
      <c r="LNU39" s="119"/>
      <c r="LNV39" s="119"/>
      <c r="LNW39" s="119"/>
      <c r="LNX39" s="119"/>
      <c r="LNY39" s="119"/>
      <c r="LNZ39" s="119"/>
      <c r="LOA39" s="119"/>
      <c r="LOB39" s="119"/>
      <c r="LOC39" s="119"/>
      <c r="LOD39" s="119"/>
      <c r="LOE39" s="119"/>
      <c r="LOF39" s="119"/>
      <c r="LOG39" s="119"/>
      <c r="LOH39" s="119"/>
      <c r="LOI39" s="119"/>
      <c r="LOJ39" s="119"/>
      <c r="LOK39" s="119"/>
      <c r="LOL39" s="119"/>
      <c r="LOM39" s="119"/>
      <c r="LON39" s="119"/>
      <c r="LOO39" s="119"/>
      <c r="LOP39" s="119"/>
      <c r="LOQ39" s="119"/>
      <c r="LOR39" s="119"/>
      <c r="LOS39" s="119"/>
      <c r="LOT39" s="119"/>
      <c r="LOU39" s="119"/>
      <c r="LOV39" s="119"/>
      <c r="LOW39" s="119"/>
      <c r="LOX39" s="119"/>
      <c r="LOY39" s="119"/>
      <c r="LOZ39" s="119"/>
      <c r="LPA39" s="119"/>
      <c r="LPB39" s="119"/>
      <c r="LPC39" s="119"/>
      <c r="LPD39" s="119"/>
      <c r="LPE39" s="119"/>
      <c r="LPF39" s="119"/>
      <c r="LPG39" s="119"/>
      <c r="LPH39" s="119"/>
      <c r="LPI39" s="119"/>
      <c r="LPJ39" s="119"/>
      <c r="LPK39" s="119"/>
      <c r="LPL39" s="119"/>
      <c r="LPM39" s="119"/>
      <c r="LPN39" s="119"/>
      <c r="LPO39" s="119"/>
      <c r="LPP39" s="119"/>
      <c r="LPQ39" s="119"/>
      <c r="LPR39" s="119"/>
      <c r="LPS39" s="119"/>
      <c r="LPT39" s="119"/>
      <c r="LPU39" s="119"/>
      <c r="LPV39" s="119"/>
      <c r="LPW39" s="119"/>
      <c r="LPX39" s="119"/>
      <c r="LPY39" s="119"/>
      <c r="LPZ39" s="119"/>
      <c r="LQA39" s="119"/>
      <c r="LQB39" s="119"/>
      <c r="LQC39" s="119"/>
      <c r="LQD39" s="119"/>
      <c r="LQE39" s="119"/>
      <c r="LQF39" s="119"/>
      <c r="LQG39" s="119"/>
      <c r="LQH39" s="119"/>
      <c r="LQI39" s="119"/>
      <c r="LQJ39" s="119"/>
      <c r="LQK39" s="119"/>
      <c r="LQL39" s="119"/>
      <c r="LQM39" s="119"/>
      <c r="LQN39" s="119"/>
      <c r="LQO39" s="119"/>
      <c r="LQP39" s="119"/>
      <c r="LQQ39" s="119"/>
      <c r="LQR39" s="119"/>
      <c r="LQS39" s="119"/>
      <c r="LQT39" s="119"/>
      <c r="LQU39" s="119"/>
      <c r="LQV39" s="119"/>
      <c r="LQW39" s="119"/>
      <c r="LQX39" s="119"/>
      <c r="LQY39" s="119"/>
      <c r="LQZ39" s="119"/>
      <c r="LRA39" s="119"/>
      <c r="LRB39" s="119"/>
      <c r="LRC39" s="119"/>
      <c r="LRD39" s="119"/>
      <c r="LRE39" s="119"/>
      <c r="LRF39" s="119"/>
      <c r="LRG39" s="119"/>
      <c r="LRH39" s="119"/>
      <c r="LRI39" s="119"/>
      <c r="LRJ39" s="119"/>
      <c r="LRK39" s="119"/>
      <c r="LRL39" s="119"/>
      <c r="LRM39" s="119"/>
      <c r="LRN39" s="119"/>
      <c r="LRO39" s="119"/>
      <c r="LRP39" s="119"/>
      <c r="LRQ39" s="119"/>
      <c r="LRR39" s="119"/>
      <c r="LRS39" s="119"/>
      <c r="LRT39" s="119"/>
      <c r="LRU39" s="119"/>
      <c r="LRV39" s="119"/>
      <c r="LRW39" s="119"/>
      <c r="LRX39" s="119"/>
      <c r="LRY39" s="119"/>
      <c r="LRZ39" s="119"/>
      <c r="LSA39" s="119"/>
      <c r="LSB39" s="119"/>
      <c r="LSC39" s="119"/>
      <c r="LSD39" s="119"/>
      <c r="LSE39" s="119"/>
      <c r="LSF39" s="119"/>
      <c r="LSG39" s="119"/>
      <c r="LSH39" s="119"/>
      <c r="LSI39" s="119"/>
      <c r="LSJ39" s="119"/>
      <c r="LSK39" s="119"/>
      <c r="LSL39" s="119"/>
      <c r="LSM39" s="119"/>
      <c r="LSN39" s="119"/>
      <c r="LSO39" s="119"/>
      <c r="LSP39" s="119"/>
      <c r="LSQ39" s="119"/>
      <c r="LSR39" s="119"/>
      <c r="LSS39" s="119"/>
      <c r="LST39" s="119"/>
      <c r="LSU39" s="119"/>
      <c r="LSV39" s="119"/>
      <c r="LSW39" s="119"/>
      <c r="LSX39" s="119"/>
      <c r="LSY39" s="119"/>
      <c r="LSZ39" s="119"/>
      <c r="LTA39" s="119"/>
      <c r="LTB39" s="119"/>
      <c r="LTC39" s="119"/>
      <c r="LTD39" s="119"/>
      <c r="LTE39" s="119"/>
      <c r="LTF39" s="119"/>
      <c r="LTG39" s="119"/>
      <c r="LTH39" s="119"/>
      <c r="LTI39" s="119"/>
      <c r="LTJ39" s="119"/>
      <c r="LTK39" s="119"/>
      <c r="LTL39" s="119"/>
      <c r="LTM39" s="119"/>
      <c r="LTN39" s="119"/>
      <c r="LTO39" s="119"/>
      <c r="LTP39" s="119"/>
      <c r="LTQ39" s="119"/>
      <c r="LTR39" s="119"/>
      <c r="LTS39" s="119"/>
      <c r="LTT39" s="119"/>
      <c r="LTU39" s="119"/>
      <c r="LTV39" s="119"/>
      <c r="LTW39" s="119"/>
      <c r="LTX39" s="119"/>
      <c r="LTY39" s="119"/>
      <c r="LTZ39" s="119"/>
      <c r="LUA39" s="119"/>
      <c r="LUB39" s="119"/>
      <c r="LUC39" s="119"/>
      <c r="LUD39" s="119"/>
      <c r="LUE39" s="119"/>
      <c r="LUF39" s="119"/>
      <c r="LUG39" s="119"/>
      <c r="LUH39" s="119"/>
      <c r="LUI39" s="119"/>
      <c r="LUJ39" s="119"/>
      <c r="LUK39" s="119"/>
      <c r="LUL39" s="119"/>
      <c r="LUM39" s="119"/>
      <c r="LUN39" s="119"/>
      <c r="LUO39" s="119"/>
      <c r="LUP39" s="119"/>
      <c r="LUQ39" s="119"/>
      <c r="LUR39" s="119"/>
      <c r="LUS39" s="119"/>
      <c r="LUT39" s="119"/>
      <c r="LUU39" s="119"/>
      <c r="LUV39" s="119"/>
      <c r="LUW39" s="119"/>
      <c r="LUX39" s="119"/>
      <c r="LUY39" s="119"/>
      <c r="LUZ39" s="119"/>
      <c r="LVA39" s="119"/>
      <c r="LVB39" s="119"/>
      <c r="LVC39" s="119"/>
      <c r="LVD39" s="119"/>
      <c r="LVE39" s="119"/>
      <c r="LVF39" s="119"/>
      <c r="LVG39" s="119"/>
      <c r="LVH39" s="119"/>
      <c r="LVI39" s="119"/>
      <c r="LVJ39" s="119"/>
      <c r="LVK39" s="119"/>
      <c r="LVL39" s="119"/>
      <c r="LVM39" s="119"/>
      <c r="LVN39" s="119"/>
      <c r="LVO39" s="119"/>
      <c r="LVP39" s="119"/>
      <c r="LVQ39" s="119"/>
      <c r="LVR39" s="119"/>
      <c r="LVS39" s="119"/>
      <c r="LVT39" s="119"/>
      <c r="LVU39" s="119"/>
      <c r="LVV39" s="119"/>
      <c r="LVW39" s="119"/>
      <c r="LVX39" s="119"/>
      <c r="LVY39" s="119"/>
      <c r="LVZ39" s="119"/>
      <c r="LWA39" s="119"/>
      <c r="LWB39" s="119"/>
      <c r="LWC39" s="119"/>
      <c r="LWD39" s="119"/>
      <c r="LWE39" s="119"/>
      <c r="LWF39" s="119"/>
      <c r="LWG39" s="119"/>
      <c r="LWH39" s="119"/>
      <c r="LWI39" s="119"/>
      <c r="LWJ39" s="119"/>
      <c r="LWK39" s="119"/>
      <c r="LWL39" s="119"/>
      <c r="LWM39" s="119"/>
      <c r="LWN39" s="119"/>
      <c r="LWO39" s="119"/>
      <c r="LWP39" s="119"/>
      <c r="LWQ39" s="119"/>
      <c r="LWR39" s="119"/>
      <c r="LWS39" s="119"/>
      <c r="LWT39" s="119"/>
      <c r="LWU39" s="119"/>
      <c r="LWV39" s="119"/>
      <c r="LWW39" s="119"/>
      <c r="LWX39" s="119"/>
      <c r="LWY39" s="119"/>
      <c r="LWZ39" s="119"/>
      <c r="LXA39" s="119"/>
      <c r="LXB39" s="119"/>
      <c r="LXC39" s="119"/>
      <c r="LXD39" s="119"/>
      <c r="LXE39" s="119"/>
      <c r="LXF39" s="119"/>
      <c r="LXG39" s="119"/>
      <c r="LXH39" s="119"/>
      <c r="LXI39" s="119"/>
      <c r="LXJ39" s="119"/>
      <c r="LXK39" s="119"/>
      <c r="LXL39" s="119"/>
      <c r="LXM39" s="119"/>
      <c r="LXN39" s="119"/>
      <c r="LXO39" s="119"/>
      <c r="LXP39" s="119"/>
      <c r="LXQ39" s="119"/>
      <c r="LXR39" s="119"/>
      <c r="LXS39" s="119"/>
      <c r="LXT39" s="119"/>
      <c r="LXU39" s="119"/>
      <c r="LXV39" s="119"/>
      <c r="LXW39" s="119"/>
      <c r="LXX39" s="119"/>
      <c r="LXY39" s="119"/>
      <c r="LXZ39" s="119"/>
      <c r="LYA39" s="119"/>
      <c r="LYB39" s="119"/>
      <c r="LYC39" s="119"/>
      <c r="LYD39" s="119"/>
      <c r="LYE39" s="119"/>
      <c r="LYF39" s="119"/>
      <c r="LYG39" s="119"/>
      <c r="LYH39" s="119"/>
      <c r="LYI39" s="119"/>
      <c r="LYJ39" s="119"/>
      <c r="LYK39" s="119"/>
      <c r="LYL39" s="119"/>
      <c r="LYM39" s="119"/>
      <c r="LYN39" s="119"/>
      <c r="LYO39" s="119"/>
      <c r="LYP39" s="119"/>
      <c r="LYQ39" s="119"/>
      <c r="LYR39" s="119"/>
      <c r="LYS39" s="119"/>
      <c r="LYT39" s="119"/>
      <c r="LYU39" s="119"/>
      <c r="LYV39" s="119"/>
      <c r="LYW39" s="119"/>
      <c r="LYX39" s="119"/>
      <c r="LYY39" s="119"/>
      <c r="LYZ39" s="119"/>
      <c r="LZA39" s="119"/>
      <c r="LZB39" s="119"/>
      <c r="LZC39" s="119"/>
      <c r="LZD39" s="119"/>
      <c r="LZE39" s="119"/>
      <c r="LZF39" s="119"/>
      <c r="LZG39" s="119"/>
      <c r="LZH39" s="119"/>
      <c r="LZI39" s="119"/>
      <c r="LZJ39" s="119"/>
      <c r="LZK39" s="119"/>
      <c r="LZL39" s="119"/>
      <c r="LZM39" s="119"/>
      <c r="LZN39" s="119"/>
      <c r="LZO39" s="119"/>
      <c r="LZP39" s="119"/>
      <c r="LZQ39" s="119"/>
      <c r="LZR39" s="119"/>
      <c r="LZS39" s="119"/>
      <c r="LZT39" s="119"/>
      <c r="LZU39" s="119"/>
      <c r="LZV39" s="119"/>
      <c r="LZW39" s="119"/>
      <c r="LZX39" s="119"/>
      <c r="LZY39" s="119"/>
      <c r="LZZ39" s="119"/>
      <c r="MAA39" s="119"/>
      <c r="MAB39" s="119"/>
      <c r="MAC39" s="119"/>
      <c r="MAD39" s="119"/>
      <c r="MAE39" s="119"/>
      <c r="MAF39" s="119"/>
      <c r="MAG39" s="119"/>
      <c r="MAH39" s="119"/>
      <c r="MAI39" s="119"/>
      <c r="MAJ39" s="119"/>
      <c r="MAK39" s="119"/>
      <c r="MAL39" s="119"/>
      <c r="MAM39" s="119"/>
      <c r="MAN39" s="119"/>
      <c r="MAO39" s="119"/>
      <c r="MAP39" s="119"/>
      <c r="MAQ39" s="119"/>
      <c r="MAR39" s="119"/>
      <c r="MAS39" s="119"/>
      <c r="MAT39" s="119"/>
      <c r="MAU39" s="119"/>
      <c r="MAV39" s="119"/>
      <c r="MAW39" s="119"/>
      <c r="MAX39" s="119"/>
      <c r="MAY39" s="119"/>
      <c r="MAZ39" s="119"/>
      <c r="MBA39" s="119"/>
      <c r="MBB39" s="119"/>
      <c r="MBC39" s="119"/>
      <c r="MBD39" s="119"/>
      <c r="MBE39" s="119"/>
      <c r="MBF39" s="119"/>
      <c r="MBG39" s="119"/>
      <c r="MBH39" s="119"/>
      <c r="MBI39" s="119"/>
      <c r="MBJ39" s="119"/>
      <c r="MBK39" s="119"/>
      <c r="MBL39" s="119"/>
      <c r="MBM39" s="119"/>
      <c r="MBN39" s="119"/>
      <c r="MBO39" s="119"/>
      <c r="MBP39" s="119"/>
      <c r="MBQ39" s="119"/>
      <c r="MBR39" s="119"/>
      <c r="MBS39" s="119"/>
      <c r="MBT39" s="119"/>
      <c r="MBU39" s="119"/>
      <c r="MBV39" s="119"/>
      <c r="MBW39" s="119"/>
      <c r="MBX39" s="119"/>
      <c r="MBY39" s="119"/>
      <c r="MBZ39" s="119"/>
      <c r="MCA39" s="119"/>
      <c r="MCB39" s="119"/>
      <c r="MCC39" s="119"/>
      <c r="MCD39" s="119"/>
      <c r="MCE39" s="119"/>
      <c r="MCF39" s="119"/>
      <c r="MCG39" s="119"/>
      <c r="MCH39" s="119"/>
      <c r="MCI39" s="119"/>
      <c r="MCJ39" s="119"/>
      <c r="MCK39" s="119"/>
      <c r="MCL39" s="119"/>
      <c r="MCM39" s="119"/>
      <c r="MCN39" s="119"/>
      <c r="MCO39" s="119"/>
      <c r="MCP39" s="119"/>
      <c r="MCQ39" s="119"/>
      <c r="MCR39" s="119"/>
      <c r="MCS39" s="119"/>
      <c r="MCT39" s="119"/>
      <c r="MCU39" s="119"/>
      <c r="MCV39" s="119"/>
      <c r="MCW39" s="119"/>
      <c r="MCX39" s="119"/>
      <c r="MCY39" s="119"/>
      <c r="MCZ39" s="119"/>
      <c r="MDA39" s="119"/>
      <c r="MDB39" s="119"/>
      <c r="MDC39" s="119"/>
      <c r="MDD39" s="119"/>
      <c r="MDE39" s="119"/>
      <c r="MDF39" s="119"/>
      <c r="MDG39" s="119"/>
      <c r="MDH39" s="119"/>
      <c r="MDI39" s="119"/>
      <c r="MDJ39" s="119"/>
      <c r="MDK39" s="119"/>
      <c r="MDL39" s="119"/>
      <c r="MDM39" s="119"/>
      <c r="MDN39" s="119"/>
      <c r="MDO39" s="119"/>
      <c r="MDP39" s="119"/>
      <c r="MDQ39" s="119"/>
      <c r="MDR39" s="119"/>
      <c r="MDS39" s="119"/>
      <c r="MDT39" s="119"/>
      <c r="MDU39" s="119"/>
      <c r="MDV39" s="119"/>
      <c r="MDW39" s="119"/>
      <c r="MDX39" s="119"/>
      <c r="MDY39" s="119"/>
      <c r="MDZ39" s="119"/>
      <c r="MEA39" s="119"/>
      <c r="MEB39" s="119"/>
      <c r="MEC39" s="119"/>
      <c r="MED39" s="119"/>
      <c r="MEE39" s="119"/>
      <c r="MEF39" s="119"/>
      <c r="MEG39" s="119"/>
      <c r="MEH39" s="119"/>
      <c r="MEI39" s="119"/>
      <c r="MEJ39" s="119"/>
      <c r="MEK39" s="119"/>
      <c r="MEL39" s="119"/>
      <c r="MEM39" s="119"/>
      <c r="MEN39" s="119"/>
      <c r="MEO39" s="119"/>
      <c r="MEP39" s="119"/>
      <c r="MEQ39" s="119"/>
      <c r="MER39" s="119"/>
      <c r="MES39" s="119"/>
      <c r="MET39" s="119"/>
      <c r="MEU39" s="119"/>
      <c r="MEV39" s="119"/>
      <c r="MEW39" s="119"/>
      <c r="MEX39" s="119"/>
      <c r="MEY39" s="119"/>
      <c r="MEZ39" s="119"/>
      <c r="MFA39" s="119"/>
      <c r="MFB39" s="119"/>
      <c r="MFC39" s="119"/>
      <c r="MFD39" s="119"/>
      <c r="MFE39" s="119"/>
      <c r="MFF39" s="119"/>
      <c r="MFG39" s="119"/>
      <c r="MFH39" s="119"/>
      <c r="MFI39" s="119"/>
      <c r="MFJ39" s="119"/>
      <c r="MFK39" s="119"/>
      <c r="MFL39" s="119"/>
      <c r="MFM39" s="119"/>
      <c r="MFN39" s="119"/>
      <c r="MFO39" s="119"/>
      <c r="MFP39" s="119"/>
      <c r="MFQ39" s="119"/>
      <c r="MFR39" s="119"/>
      <c r="MFS39" s="119"/>
      <c r="MFT39" s="119"/>
      <c r="MFU39" s="119"/>
      <c r="MFV39" s="119"/>
      <c r="MFW39" s="119"/>
      <c r="MFX39" s="119"/>
      <c r="MFY39" s="119"/>
      <c r="MFZ39" s="119"/>
      <c r="MGA39" s="119"/>
      <c r="MGB39" s="119"/>
      <c r="MGC39" s="119"/>
      <c r="MGD39" s="119"/>
      <c r="MGE39" s="119"/>
      <c r="MGF39" s="119"/>
      <c r="MGG39" s="119"/>
      <c r="MGH39" s="119"/>
      <c r="MGI39" s="119"/>
      <c r="MGJ39" s="119"/>
      <c r="MGK39" s="119"/>
      <c r="MGL39" s="119"/>
      <c r="MGM39" s="119"/>
      <c r="MGN39" s="119"/>
      <c r="MGO39" s="119"/>
      <c r="MGP39" s="119"/>
      <c r="MGQ39" s="119"/>
      <c r="MGR39" s="119"/>
      <c r="MGS39" s="119"/>
      <c r="MGT39" s="119"/>
      <c r="MGU39" s="119"/>
      <c r="MGV39" s="119"/>
      <c r="MGW39" s="119"/>
      <c r="MGX39" s="119"/>
      <c r="MGY39" s="119"/>
      <c r="MGZ39" s="119"/>
      <c r="MHA39" s="119"/>
      <c r="MHB39" s="119"/>
      <c r="MHC39" s="119"/>
      <c r="MHD39" s="119"/>
      <c r="MHE39" s="119"/>
      <c r="MHF39" s="119"/>
      <c r="MHG39" s="119"/>
      <c r="MHH39" s="119"/>
      <c r="MHI39" s="119"/>
      <c r="MHJ39" s="119"/>
      <c r="MHK39" s="119"/>
      <c r="MHL39" s="119"/>
      <c r="MHM39" s="119"/>
      <c r="MHN39" s="119"/>
      <c r="MHO39" s="119"/>
      <c r="MHP39" s="119"/>
      <c r="MHQ39" s="119"/>
      <c r="MHR39" s="119"/>
      <c r="MHS39" s="119"/>
      <c r="MHT39" s="119"/>
      <c r="MHU39" s="119"/>
      <c r="MHV39" s="119"/>
      <c r="MHW39" s="119"/>
      <c r="MHX39" s="119"/>
      <c r="MHY39" s="119"/>
      <c r="MHZ39" s="119"/>
      <c r="MIA39" s="119"/>
      <c r="MIB39" s="119"/>
      <c r="MIC39" s="119"/>
      <c r="MID39" s="119"/>
      <c r="MIE39" s="119"/>
      <c r="MIF39" s="119"/>
      <c r="MIG39" s="119"/>
      <c r="MIH39" s="119"/>
      <c r="MII39" s="119"/>
      <c r="MIJ39" s="119"/>
      <c r="MIK39" s="119"/>
      <c r="MIL39" s="119"/>
      <c r="MIM39" s="119"/>
      <c r="MIN39" s="119"/>
      <c r="MIO39" s="119"/>
      <c r="MIP39" s="119"/>
      <c r="MIQ39" s="119"/>
      <c r="MIR39" s="119"/>
      <c r="MIS39" s="119"/>
      <c r="MIT39" s="119"/>
      <c r="MIU39" s="119"/>
      <c r="MIV39" s="119"/>
      <c r="MIW39" s="119"/>
      <c r="MIX39" s="119"/>
      <c r="MIY39" s="119"/>
      <c r="MIZ39" s="119"/>
      <c r="MJA39" s="119"/>
      <c r="MJB39" s="119"/>
      <c r="MJC39" s="119"/>
      <c r="MJD39" s="119"/>
      <c r="MJE39" s="119"/>
      <c r="MJF39" s="119"/>
      <c r="MJG39" s="119"/>
      <c r="MJH39" s="119"/>
      <c r="MJI39" s="119"/>
      <c r="MJJ39" s="119"/>
      <c r="MJK39" s="119"/>
      <c r="MJL39" s="119"/>
      <c r="MJM39" s="119"/>
      <c r="MJN39" s="119"/>
      <c r="MJO39" s="119"/>
      <c r="MJP39" s="119"/>
      <c r="MJQ39" s="119"/>
      <c r="MJR39" s="119"/>
      <c r="MJS39" s="119"/>
      <c r="MJT39" s="119"/>
      <c r="MJU39" s="119"/>
      <c r="MJV39" s="119"/>
      <c r="MJW39" s="119"/>
      <c r="MJX39" s="119"/>
      <c r="MJY39" s="119"/>
      <c r="MJZ39" s="119"/>
      <c r="MKA39" s="119"/>
      <c r="MKB39" s="119"/>
      <c r="MKC39" s="119"/>
      <c r="MKD39" s="119"/>
      <c r="MKE39" s="119"/>
      <c r="MKF39" s="119"/>
      <c r="MKG39" s="119"/>
      <c r="MKH39" s="119"/>
      <c r="MKI39" s="119"/>
      <c r="MKJ39" s="119"/>
      <c r="MKK39" s="119"/>
      <c r="MKL39" s="119"/>
      <c r="MKM39" s="119"/>
      <c r="MKN39" s="119"/>
      <c r="MKO39" s="119"/>
      <c r="MKP39" s="119"/>
      <c r="MKQ39" s="119"/>
      <c r="MKR39" s="119"/>
      <c r="MKS39" s="119"/>
      <c r="MKT39" s="119"/>
      <c r="MKU39" s="119"/>
      <c r="MKV39" s="119"/>
      <c r="MKW39" s="119"/>
      <c r="MKX39" s="119"/>
      <c r="MKY39" s="119"/>
      <c r="MKZ39" s="119"/>
      <c r="MLA39" s="119"/>
      <c r="MLB39" s="119"/>
      <c r="MLC39" s="119"/>
      <c r="MLD39" s="119"/>
      <c r="MLE39" s="119"/>
      <c r="MLF39" s="119"/>
      <c r="MLG39" s="119"/>
      <c r="MLH39" s="119"/>
      <c r="MLI39" s="119"/>
      <c r="MLJ39" s="119"/>
      <c r="MLK39" s="119"/>
      <c r="MLL39" s="119"/>
      <c r="MLM39" s="119"/>
      <c r="MLN39" s="119"/>
      <c r="MLO39" s="119"/>
      <c r="MLP39" s="119"/>
      <c r="MLQ39" s="119"/>
      <c r="MLR39" s="119"/>
      <c r="MLS39" s="119"/>
      <c r="MLT39" s="119"/>
      <c r="MLU39" s="119"/>
      <c r="MLV39" s="119"/>
      <c r="MLW39" s="119"/>
      <c r="MLX39" s="119"/>
      <c r="MLY39" s="119"/>
      <c r="MLZ39" s="119"/>
      <c r="MMA39" s="119"/>
      <c r="MMB39" s="119"/>
      <c r="MMC39" s="119"/>
      <c r="MMD39" s="119"/>
      <c r="MME39" s="119"/>
      <c r="MMF39" s="119"/>
      <c r="MMG39" s="119"/>
      <c r="MMH39" s="119"/>
      <c r="MMI39" s="119"/>
      <c r="MMJ39" s="119"/>
      <c r="MMK39" s="119"/>
      <c r="MML39" s="119"/>
      <c r="MMM39" s="119"/>
      <c r="MMN39" s="119"/>
      <c r="MMO39" s="119"/>
      <c r="MMP39" s="119"/>
      <c r="MMQ39" s="119"/>
      <c r="MMR39" s="119"/>
      <c r="MMS39" s="119"/>
      <c r="MMT39" s="119"/>
      <c r="MMU39" s="119"/>
      <c r="MMV39" s="119"/>
      <c r="MMW39" s="119"/>
      <c r="MMX39" s="119"/>
      <c r="MMY39" s="119"/>
      <c r="MMZ39" s="119"/>
      <c r="MNA39" s="119"/>
      <c r="MNB39" s="119"/>
      <c r="MNC39" s="119"/>
      <c r="MND39" s="119"/>
      <c r="MNE39" s="119"/>
      <c r="MNF39" s="119"/>
      <c r="MNG39" s="119"/>
      <c r="MNH39" s="119"/>
      <c r="MNI39" s="119"/>
      <c r="MNJ39" s="119"/>
      <c r="MNK39" s="119"/>
      <c r="MNL39" s="119"/>
      <c r="MNM39" s="119"/>
      <c r="MNN39" s="119"/>
      <c r="MNO39" s="119"/>
      <c r="MNP39" s="119"/>
      <c r="MNQ39" s="119"/>
      <c r="MNR39" s="119"/>
      <c r="MNS39" s="119"/>
      <c r="MNT39" s="119"/>
      <c r="MNU39" s="119"/>
      <c r="MNV39" s="119"/>
      <c r="MNW39" s="119"/>
      <c r="MNX39" s="119"/>
      <c r="MNY39" s="119"/>
      <c r="MNZ39" s="119"/>
      <c r="MOA39" s="119"/>
      <c r="MOB39" s="119"/>
      <c r="MOC39" s="119"/>
      <c r="MOD39" s="119"/>
      <c r="MOE39" s="119"/>
      <c r="MOF39" s="119"/>
      <c r="MOG39" s="119"/>
      <c r="MOH39" s="119"/>
      <c r="MOI39" s="119"/>
      <c r="MOJ39" s="119"/>
      <c r="MOK39" s="119"/>
      <c r="MOL39" s="119"/>
      <c r="MOM39" s="119"/>
      <c r="MON39" s="119"/>
      <c r="MOO39" s="119"/>
      <c r="MOP39" s="119"/>
      <c r="MOQ39" s="119"/>
      <c r="MOR39" s="119"/>
      <c r="MOS39" s="119"/>
      <c r="MOT39" s="119"/>
      <c r="MOU39" s="119"/>
      <c r="MOV39" s="119"/>
      <c r="MOW39" s="119"/>
      <c r="MOX39" s="119"/>
      <c r="MOY39" s="119"/>
      <c r="MOZ39" s="119"/>
      <c r="MPA39" s="119"/>
      <c r="MPB39" s="119"/>
      <c r="MPC39" s="119"/>
      <c r="MPD39" s="119"/>
      <c r="MPE39" s="119"/>
      <c r="MPF39" s="119"/>
      <c r="MPG39" s="119"/>
      <c r="MPH39" s="119"/>
      <c r="MPI39" s="119"/>
      <c r="MPJ39" s="119"/>
      <c r="MPK39" s="119"/>
      <c r="MPL39" s="119"/>
      <c r="MPM39" s="119"/>
      <c r="MPN39" s="119"/>
      <c r="MPO39" s="119"/>
      <c r="MPP39" s="119"/>
      <c r="MPQ39" s="119"/>
      <c r="MPR39" s="119"/>
      <c r="MPS39" s="119"/>
      <c r="MPT39" s="119"/>
      <c r="MPU39" s="119"/>
      <c r="MPV39" s="119"/>
      <c r="MPW39" s="119"/>
      <c r="MPX39" s="119"/>
      <c r="MPY39" s="119"/>
      <c r="MPZ39" s="119"/>
      <c r="MQA39" s="119"/>
      <c r="MQB39" s="119"/>
      <c r="MQC39" s="119"/>
      <c r="MQD39" s="119"/>
      <c r="MQE39" s="119"/>
      <c r="MQF39" s="119"/>
      <c r="MQG39" s="119"/>
      <c r="MQH39" s="119"/>
      <c r="MQI39" s="119"/>
      <c r="MQJ39" s="119"/>
      <c r="MQK39" s="119"/>
      <c r="MQL39" s="119"/>
      <c r="MQM39" s="119"/>
      <c r="MQN39" s="119"/>
      <c r="MQO39" s="119"/>
      <c r="MQP39" s="119"/>
      <c r="MQQ39" s="119"/>
      <c r="MQR39" s="119"/>
      <c r="MQS39" s="119"/>
      <c r="MQT39" s="119"/>
      <c r="MQU39" s="119"/>
      <c r="MQV39" s="119"/>
      <c r="MQW39" s="119"/>
      <c r="MQX39" s="119"/>
      <c r="MQY39" s="119"/>
      <c r="MQZ39" s="119"/>
      <c r="MRA39" s="119"/>
      <c r="MRB39" s="119"/>
      <c r="MRC39" s="119"/>
      <c r="MRD39" s="119"/>
      <c r="MRE39" s="119"/>
      <c r="MRF39" s="119"/>
      <c r="MRG39" s="119"/>
      <c r="MRH39" s="119"/>
      <c r="MRI39" s="119"/>
      <c r="MRJ39" s="119"/>
      <c r="MRK39" s="119"/>
      <c r="MRL39" s="119"/>
      <c r="MRM39" s="119"/>
      <c r="MRN39" s="119"/>
      <c r="MRO39" s="119"/>
      <c r="MRP39" s="119"/>
      <c r="MRQ39" s="119"/>
      <c r="MRR39" s="119"/>
      <c r="MRS39" s="119"/>
      <c r="MRT39" s="119"/>
      <c r="MRU39" s="119"/>
      <c r="MRV39" s="119"/>
      <c r="MRW39" s="119"/>
      <c r="MRX39" s="119"/>
      <c r="MRY39" s="119"/>
      <c r="MRZ39" s="119"/>
      <c r="MSA39" s="119"/>
      <c r="MSB39" s="119"/>
      <c r="MSC39" s="119"/>
      <c r="MSD39" s="119"/>
      <c r="MSE39" s="119"/>
      <c r="MSF39" s="119"/>
      <c r="MSG39" s="119"/>
      <c r="MSH39" s="119"/>
      <c r="MSI39" s="119"/>
      <c r="MSJ39" s="119"/>
      <c r="MSK39" s="119"/>
      <c r="MSL39" s="119"/>
      <c r="MSM39" s="119"/>
      <c r="MSN39" s="119"/>
      <c r="MSO39" s="119"/>
      <c r="MSP39" s="119"/>
      <c r="MSQ39" s="119"/>
      <c r="MSR39" s="119"/>
      <c r="MSS39" s="119"/>
      <c r="MST39" s="119"/>
      <c r="MSU39" s="119"/>
      <c r="MSV39" s="119"/>
      <c r="MSW39" s="119"/>
      <c r="MSX39" s="119"/>
      <c r="MSY39" s="119"/>
      <c r="MSZ39" s="119"/>
      <c r="MTA39" s="119"/>
      <c r="MTB39" s="119"/>
      <c r="MTC39" s="119"/>
      <c r="MTD39" s="119"/>
      <c r="MTE39" s="119"/>
      <c r="MTF39" s="119"/>
      <c r="MTG39" s="119"/>
      <c r="MTH39" s="119"/>
      <c r="MTI39" s="119"/>
      <c r="MTJ39" s="119"/>
      <c r="MTK39" s="119"/>
      <c r="MTL39" s="119"/>
      <c r="MTM39" s="119"/>
      <c r="MTN39" s="119"/>
      <c r="MTO39" s="119"/>
      <c r="MTP39" s="119"/>
      <c r="MTQ39" s="119"/>
      <c r="MTR39" s="119"/>
      <c r="MTS39" s="119"/>
      <c r="MTT39" s="119"/>
      <c r="MTU39" s="119"/>
      <c r="MTV39" s="119"/>
      <c r="MTW39" s="119"/>
      <c r="MTX39" s="119"/>
      <c r="MTY39" s="119"/>
      <c r="MTZ39" s="119"/>
      <c r="MUA39" s="119"/>
      <c r="MUB39" s="119"/>
      <c r="MUC39" s="119"/>
      <c r="MUD39" s="119"/>
      <c r="MUE39" s="119"/>
      <c r="MUF39" s="119"/>
      <c r="MUG39" s="119"/>
      <c r="MUH39" s="119"/>
      <c r="MUI39" s="119"/>
      <c r="MUJ39" s="119"/>
      <c r="MUK39" s="119"/>
      <c r="MUL39" s="119"/>
      <c r="MUM39" s="119"/>
      <c r="MUN39" s="119"/>
      <c r="MUO39" s="119"/>
      <c r="MUP39" s="119"/>
      <c r="MUQ39" s="119"/>
      <c r="MUR39" s="119"/>
      <c r="MUS39" s="119"/>
      <c r="MUT39" s="119"/>
      <c r="MUU39" s="119"/>
      <c r="MUV39" s="119"/>
      <c r="MUW39" s="119"/>
      <c r="MUX39" s="119"/>
      <c r="MUY39" s="119"/>
      <c r="MUZ39" s="119"/>
      <c r="MVA39" s="119"/>
      <c r="MVB39" s="119"/>
      <c r="MVC39" s="119"/>
      <c r="MVD39" s="119"/>
      <c r="MVE39" s="119"/>
      <c r="MVF39" s="119"/>
      <c r="MVG39" s="119"/>
      <c r="MVH39" s="119"/>
      <c r="MVI39" s="119"/>
      <c r="MVJ39" s="119"/>
      <c r="MVK39" s="119"/>
      <c r="MVL39" s="119"/>
      <c r="MVM39" s="119"/>
      <c r="MVN39" s="119"/>
      <c r="MVO39" s="119"/>
      <c r="MVP39" s="119"/>
      <c r="MVQ39" s="119"/>
      <c r="MVR39" s="119"/>
      <c r="MVS39" s="119"/>
      <c r="MVT39" s="119"/>
      <c r="MVU39" s="119"/>
      <c r="MVV39" s="119"/>
      <c r="MVW39" s="119"/>
      <c r="MVX39" s="119"/>
      <c r="MVY39" s="119"/>
      <c r="MVZ39" s="119"/>
      <c r="MWA39" s="119"/>
      <c r="MWB39" s="119"/>
      <c r="MWC39" s="119"/>
      <c r="MWD39" s="119"/>
      <c r="MWE39" s="119"/>
      <c r="MWF39" s="119"/>
      <c r="MWG39" s="119"/>
      <c r="MWH39" s="119"/>
      <c r="MWI39" s="119"/>
      <c r="MWJ39" s="119"/>
      <c r="MWK39" s="119"/>
      <c r="MWL39" s="119"/>
      <c r="MWM39" s="119"/>
      <c r="MWN39" s="119"/>
      <c r="MWO39" s="119"/>
      <c r="MWP39" s="119"/>
      <c r="MWQ39" s="119"/>
      <c r="MWR39" s="119"/>
      <c r="MWS39" s="119"/>
      <c r="MWT39" s="119"/>
      <c r="MWU39" s="119"/>
      <c r="MWV39" s="119"/>
      <c r="MWW39" s="119"/>
      <c r="MWX39" s="119"/>
      <c r="MWY39" s="119"/>
      <c r="MWZ39" s="119"/>
      <c r="MXA39" s="119"/>
      <c r="MXB39" s="119"/>
      <c r="MXC39" s="119"/>
      <c r="MXD39" s="119"/>
      <c r="MXE39" s="119"/>
      <c r="MXF39" s="119"/>
      <c r="MXG39" s="119"/>
      <c r="MXH39" s="119"/>
      <c r="MXI39" s="119"/>
      <c r="MXJ39" s="119"/>
      <c r="MXK39" s="119"/>
      <c r="MXL39" s="119"/>
      <c r="MXM39" s="119"/>
      <c r="MXN39" s="119"/>
      <c r="MXO39" s="119"/>
      <c r="MXP39" s="119"/>
      <c r="MXQ39" s="119"/>
      <c r="MXR39" s="119"/>
      <c r="MXS39" s="119"/>
      <c r="MXT39" s="119"/>
      <c r="MXU39" s="119"/>
      <c r="MXV39" s="119"/>
      <c r="MXW39" s="119"/>
      <c r="MXX39" s="119"/>
      <c r="MXY39" s="119"/>
      <c r="MXZ39" s="119"/>
      <c r="MYA39" s="119"/>
      <c r="MYB39" s="119"/>
      <c r="MYC39" s="119"/>
      <c r="MYD39" s="119"/>
      <c r="MYE39" s="119"/>
      <c r="MYF39" s="119"/>
      <c r="MYG39" s="119"/>
      <c r="MYH39" s="119"/>
      <c r="MYI39" s="119"/>
      <c r="MYJ39" s="119"/>
      <c r="MYK39" s="119"/>
      <c r="MYL39" s="119"/>
      <c r="MYM39" s="119"/>
      <c r="MYN39" s="119"/>
      <c r="MYO39" s="119"/>
      <c r="MYP39" s="119"/>
      <c r="MYQ39" s="119"/>
      <c r="MYR39" s="119"/>
      <c r="MYS39" s="119"/>
      <c r="MYT39" s="119"/>
      <c r="MYU39" s="119"/>
      <c r="MYV39" s="119"/>
      <c r="MYW39" s="119"/>
      <c r="MYX39" s="119"/>
      <c r="MYY39" s="119"/>
      <c r="MYZ39" s="119"/>
      <c r="MZA39" s="119"/>
      <c r="MZB39" s="119"/>
      <c r="MZC39" s="119"/>
      <c r="MZD39" s="119"/>
      <c r="MZE39" s="119"/>
      <c r="MZF39" s="119"/>
      <c r="MZG39" s="119"/>
      <c r="MZH39" s="119"/>
      <c r="MZI39" s="119"/>
      <c r="MZJ39" s="119"/>
      <c r="MZK39" s="119"/>
      <c r="MZL39" s="119"/>
      <c r="MZM39" s="119"/>
      <c r="MZN39" s="119"/>
      <c r="MZO39" s="119"/>
      <c r="MZP39" s="119"/>
      <c r="MZQ39" s="119"/>
      <c r="MZR39" s="119"/>
      <c r="MZS39" s="119"/>
      <c r="MZT39" s="119"/>
      <c r="MZU39" s="119"/>
      <c r="MZV39" s="119"/>
      <c r="MZW39" s="119"/>
      <c r="MZX39" s="119"/>
      <c r="MZY39" s="119"/>
      <c r="MZZ39" s="119"/>
      <c r="NAA39" s="119"/>
      <c r="NAB39" s="119"/>
      <c r="NAC39" s="119"/>
      <c r="NAD39" s="119"/>
      <c r="NAE39" s="119"/>
      <c r="NAF39" s="119"/>
      <c r="NAG39" s="119"/>
      <c r="NAH39" s="119"/>
      <c r="NAI39" s="119"/>
      <c r="NAJ39" s="119"/>
      <c r="NAK39" s="119"/>
      <c r="NAL39" s="119"/>
      <c r="NAM39" s="119"/>
      <c r="NAN39" s="119"/>
      <c r="NAO39" s="119"/>
      <c r="NAP39" s="119"/>
      <c r="NAQ39" s="119"/>
      <c r="NAR39" s="119"/>
      <c r="NAS39" s="119"/>
      <c r="NAT39" s="119"/>
      <c r="NAU39" s="119"/>
      <c r="NAV39" s="119"/>
      <c r="NAW39" s="119"/>
      <c r="NAX39" s="119"/>
      <c r="NAY39" s="119"/>
      <c r="NAZ39" s="119"/>
      <c r="NBA39" s="119"/>
      <c r="NBB39" s="119"/>
      <c r="NBC39" s="119"/>
      <c r="NBD39" s="119"/>
      <c r="NBE39" s="119"/>
      <c r="NBF39" s="119"/>
      <c r="NBG39" s="119"/>
      <c r="NBH39" s="119"/>
      <c r="NBI39" s="119"/>
      <c r="NBJ39" s="119"/>
      <c r="NBK39" s="119"/>
      <c r="NBL39" s="119"/>
      <c r="NBM39" s="119"/>
      <c r="NBN39" s="119"/>
      <c r="NBO39" s="119"/>
      <c r="NBP39" s="119"/>
      <c r="NBQ39" s="119"/>
      <c r="NBR39" s="119"/>
      <c r="NBS39" s="119"/>
      <c r="NBT39" s="119"/>
      <c r="NBU39" s="119"/>
      <c r="NBV39" s="119"/>
      <c r="NBW39" s="119"/>
      <c r="NBX39" s="119"/>
      <c r="NBY39" s="119"/>
      <c r="NBZ39" s="119"/>
      <c r="NCA39" s="119"/>
      <c r="NCB39" s="119"/>
      <c r="NCC39" s="119"/>
      <c r="NCD39" s="119"/>
      <c r="NCE39" s="119"/>
      <c r="NCF39" s="119"/>
      <c r="NCG39" s="119"/>
      <c r="NCH39" s="119"/>
      <c r="NCI39" s="119"/>
      <c r="NCJ39" s="119"/>
      <c r="NCK39" s="119"/>
      <c r="NCL39" s="119"/>
      <c r="NCM39" s="119"/>
      <c r="NCN39" s="119"/>
      <c r="NCO39" s="119"/>
      <c r="NCP39" s="119"/>
      <c r="NCQ39" s="119"/>
      <c r="NCR39" s="119"/>
      <c r="NCS39" s="119"/>
      <c r="NCT39" s="119"/>
      <c r="NCU39" s="119"/>
      <c r="NCV39" s="119"/>
      <c r="NCW39" s="119"/>
      <c r="NCX39" s="119"/>
      <c r="NCY39" s="119"/>
      <c r="NCZ39" s="119"/>
      <c r="NDA39" s="119"/>
      <c r="NDB39" s="119"/>
      <c r="NDC39" s="119"/>
      <c r="NDD39" s="119"/>
      <c r="NDE39" s="119"/>
      <c r="NDF39" s="119"/>
      <c r="NDG39" s="119"/>
      <c r="NDH39" s="119"/>
      <c r="NDI39" s="119"/>
      <c r="NDJ39" s="119"/>
      <c r="NDK39" s="119"/>
      <c r="NDL39" s="119"/>
      <c r="NDM39" s="119"/>
      <c r="NDN39" s="119"/>
      <c r="NDO39" s="119"/>
      <c r="NDP39" s="119"/>
      <c r="NDQ39" s="119"/>
      <c r="NDR39" s="119"/>
      <c r="NDS39" s="119"/>
      <c r="NDT39" s="119"/>
      <c r="NDU39" s="119"/>
      <c r="NDV39" s="119"/>
      <c r="NDW39" s="119"/>
      <c r="NDX39" s="119"/>
      <c r="NDY39" s="119"/>
      <c r="NDZ39" s="119"/>
      <c r="NEA39" s="119"/>
      <c r="NEB39" s="119"/>
      <c r="NEC39" s="119"/>
      <c r="NED39" s="119"/>
      <c r="NEE39" s="119"/>
      <c r="NEF39" s="119"/>
      <c r="NEG39" s="119"/>
      <c r="NEH39" s="119"/>
      <c r="NEI39" s="119"/>
      <c r="NEJ39" s="119"/>
      <c r="NEK39" s="119"/>
      <c r="NEL39" s="119"/>
      <c r="NEM39" s="119"/>
      <c r="NEN39" s="119"/>
      <c r="NEO39" s="119"/>
      <c r="NEP39" s="119"/>
      <c r="NEQ39" s="119"/>
      <c r="NER39" s="119"/>
      <c r="NES39" s="119"/>
      <c r="NET39" s="119"/>
      <c r="NEU39" s="119"/>
      <c r="NEV39" s="119"/>
      <c r="NEW39" s="119"/>
      <c r="NEX39" s="119"/>
      <c r="NEY39" s="119"/>
      <c r="NEZ39" s="119"/>
      <c r="NFA39" s="119"/>
      <c r="NFB39" s="119"/>
      <c r="NFC39" s="119"/>
      <c r="NFD39" s="119"/>
      <c r="NFE39" s="119"/>
      <c r="NFF39" s="119"/>
      <c r="NFG39" s="119"/>
      <c r="NFH39" s="119"/>
      <c r="NFI39" s="119"/>
      <c r="NFJ39" s="119"/>
      <c r="NFK39" s="119"/>
      <c r="NFL39" s="119"/>
      <c r="NFM39" s="119"/>
      <c r="NFN39" s="119"/>
      <c r="NFO39" s="119"/>
      <c r="NFP39" s="119"/>
      <c r="NFQ39" s="119"/>
      <c r="NFR39" s="119"/>
      <c r="NFS39" s="119"/>
      <c r="NFT39" s="119"/>
      <c r="NFU39" s="119"/>
      <c r="NFV39" s="119"/>
      <c r="NFW39" s="119"/>
      <c r="NFX39" s="119"/>
      <c r="NFY39" s="119"/>
      <c r="NFZ39" s="119"/>
      <c r="NGA39" s="119"/>
      <c r="NGB39" s="119"/>
      <c r="NGC39" s="119"/>
      <c r="NGD39" s="119"/>
      <c r="NGE39" s="119"/>
      <c r="NGF39" s="119"/>
      <c r="NGG39" s="119"/>
      <c r="NGH39" s="119"/>
      <c r="NGI39" s="119"/>
      <c r="NGJ39" s="119"/>
      <c r="NGK39" s="119"/>
      <c r="NGL39" s="119"/>
      <c r="NGM39" s="119"/>
      <c r="NGN39" s="119"/>
      <c r="NGO39" s="119"/>
      <c r="NGP39" s="119"/>
      <c r="NGQ39" s="119"/>
      <c r="NGR39" s="119"/>
      <c r="NGS39" s="119"/>
      <c r="NGT39" s="119"/>
      <c r="NGU39" s="119"/>
      <c r="NGV39" s="119"/>
      <c r="NGW39" s="119"/>
      <c r="NGX39" s="119"/>
      <c r="NGY39" s="119"/>
      <c r="NGZ39" s="119"/>
      <c r="NHA39" s="119"/>
      <c r="NHB39" s="119"/>
      <c r="NHC39" s="119"/>
      <c r="NHD39" s="119"/>
      <c r="NHE39" s="119"/>
      <c r="NHF39" s="119"/>
      <c r="NHG39" s="119"/>
      <c r="NHH39" s="119"/>
      <c r="NHI39" s="119"/>
      <c r="NHJ39" s="119"/>
      <c r="NHK39" s="119"/>
      <c r="NHL39" s="119"/>
      <c r="NHM39" s="119"/>
      <c r="NHN39" s="119"/>
      <c r="NHO39" s="119"/>
      <c r="NHP39" s="119"/>
      <c r="NHQ39" s="119"/>
      <c r="NHR39" s="119"/>
      <c r="NHS39" s="119"/>
      <c r="NHT39" s="119"/>
      <c r="NHU39" s="119"/>
      <c r="NHV39" s="119"/>
      <c r="NHW39" s="119"/>
      <c r="NHX39" s="119"/>
      <c r="NHY39" s="119"/>
      <c r="NHZ39" s="119"/>
      <c r="NIA39" s="119"/>
      <c r="NIB39" s="119"/>
      <c r="NIC39" s="119"/>
      <c r="NID39" s="119"/>
      <c r="NIE39" s="119"/>
      <c r="NIF39" s="119"/>
      <c r="NIG39" s="119"/>
      <c r="NIH39" s="119"/>
      <c r="NII39" s="119"/>
      <c r="NIJ39" s="119"/>
      <c r="NIK39" s="119"/>
      <c r="NIL39" s="119"/>
      <c r="NIM39" s="119"/>
      <c r="NIN39" s="119"/>
      <c r="NIO39" s="119"/>
      <c r="NIP39" s="119"/>
      <c r="NIQ39" s="119"/>
      <c r="NIR39" s="119"/>
      <c r="NIS39" s="119"/>
      <c r="NIT39" s="119"/>
      <c r="NIU39" s="119"/>
      <c r="NIV39" s="119"/>
      <c r="NIW39" s="119"/>
      <c r="NIX39" s="119"/>
      <c r="NIY39" s="119"/>
      <c r="NIZ39" s="119"/>
      <c r="NJA39" s="119"/>
      <c r="NJB39" s="119"/>
      <c r="NJC39" s="119"/>
      <c r="NJD39" s="119"/>
      <c r="NJE39" s="119"/>
      <c r="NJF39" s="119"/>
      <c r="NJG39" s="119"/>
      <c r="NJH39" s="119"/>
      <c r="NJI39" s="119"/>
      <c r="NJJ39" s="119"/>
      <c r="NJK39" s="119"/>
      <c r="NJL39" s="119"/>
      <c r="NJM39" s="119"/>
      <c r="NJN39" s="119"/>
      <c r="NJO39" s="119"/>
      <c r="NJP39" s="119"/>
      <c r="NJQ39" s="119"/>
      <c r="NJR39" s="119"/>
      <c r="NJS39" s="119"/>
      <c r="NJT39" s="119"/>
      <c r="NJU39" s="119"/>
      <c r="NJV39" s="119"/>
      <c r="NJW39" s="119"/>
      <c r="NJX39" s="119"/>
      <c r="NJY39" s="119"/>
      <c r="NJZ39" s="119"/>
      <c r="NKA39" s="119"/>
      <c r="NKB39" s="119"/>
      <c r="NKC39" s="119"/>
      <c r="NKD39" s="119"/>
      <c r="NKE39" s="119"/>
      <c r="NKF39" s="119"/>
      <c r="NKG39" s="119"/>
      <c r="NKH39" s="119"/>
      <c r="NKI39" s="119"/>
      <c r="NKJ39" s="119"/>
      <c r="NKK39" s="119"/>
      <c r="NKL39" s="119"/>
      <c r="NKM39" s="119"/>
      <c r="NKN39" s="119"/>
      <c r="NKO39" s="119"/>
      <c r="NKP39" s="119"/>
      <c r="NKQ39" s="119"/>
      <c r="NKR39" s="119"/>
      <c r="NKS39" s="119"/>
      <c r="NKT39" s="119"/>
      <c r="NKU39" s="119"/>
      <c r="NKV39" s="119"/>
      <c r="NKW39" s="119"/>
      <c r="NKX39" s="119"/>
      <c r="NKY39" s="119"/>
      <c r="NKZ39" s="119"/>
      <c r="NLA39" s="119"/>
      <c r="NLB39" s="119"/>
      <c r="NLC39" s="119"/>
      <c r="NLD39" s="119"/>
      <c r="NLE39" s="119"/>
      <c r="NLF39" s="119"/>
      <c r="NLG39" s="119"/>
      <c r="NLH39" s="119"/>
      <c r="NLI39" s="119"/>
      <c r="NLJ39" s="119"/>
      <c r="NLK39" s="119"/>
      <c r="NLL39" s="119"/>
      <c r="NLM39" s="119"/>
      <c r="NLN39" s="119"/>
      <c r="NLO39" s="119"/>
      <c r="NLP39" s="119"/>
      <c r="NLQ39" s="119"/>
      <c r="NLR39" s="119"/>
      <c r="NLS39" s="119"/>
      <c r="NLT39" s="119"/>
      <c r="NLU39" s="119"/>
      <c r="NLV39" s="119"/>
      <c r="NLW39" s="119"/>
      <c r="NLX39" s="119"/>
      <c r="NLY39" s="119"/>
      <c r="NLZ39" s="119"/>
      <c r="NMA39" s="119"/>
      <c r="NMB39" s="119"/>
      <c r="NMC39" s="119"/>
      <c r="NMD39" s="119"/>
      <c r="NME39" s="119"/>
      <c r="NMF39" s="119"/>
      <c r="NMG39" s="119"/>
      <c r="NMH39" s="119"/>
      <c r="NMI39" s="119"/>
      <c r="NMJ39" s="119"/>
      <c r="NMK39" s="119"/>
      <c r="NML39" s="119"/>
      <c r="NMM39" s="119"/>
      <c r="NMN39" s="119"/>
      <c r="NMO39" s="119"/>
      <c r="NMP39" s="119"/>
      <c r="NMQ39" s="119"/>
      <c r="NMR39" s="119"/>
      <c r="NMS39" s="119"/>
      <c r="NMT39" s="119"/>
      <c r="NMU39" s="119"/>
      <c r="NMV39" s="119"/>
      <c r="NMW39" s="119"/>
      <c r="NMX39" s="119"/>
      <c r="NMY39" s="119"/>
      <c r="NMZ39" s="119"/>
      <c r="NNA39" s="119"/>
      <c r="NNB39" s="119"/>
      <c r="NNC39" s="119"/>
      <c r="NND39" s="119"/>
      <c r="NNE39" s="119"/>
      <c r="NNF39" s="119"/>
      <c r="NNG39" s="119"/>
      <c r="NNH39" s="119"/>
      <c r="NNI39" s="119"/>
      <c r="NNJ39" s="119"/>
      <c r="NNK39" s="119"/>
      <c r="NNL39" s="119"/>
      <c r="NNM39" s="119"/>
      <c r="NNN39" s="119"/>
      <c r="NNO39" s="119"/>
      <c r="NNP39" s="119"/>
      <c r="NNQ39" s="119"/>
      <c r="NNR39" s="119"/>
      <c r="NNS39" s="119"/>
      <c r="NNT39" s="119"/>
      <c r="NNU39" s="119"/>
      <c r="NNV39" s="119"/>
      <c r="NNW39" s="119"/>
      <c r="NNX39" s="119"/>
      <c r="NNY39" s="119"/>
      <c r="NNZ39" s="119"/>
      <c r="NOA39" s="119"/>
      <c r="NOB39" s="119"/>
      <c r="NOC39" s="119"/>
      <c r="NOD39" s="119"/>
      <c r="NOE39" s="119"/>
      <c r="NOF39" s="119"/>
      <c r="NOG39" s="119"/>
      <c r="NOH39" s="119"/>
      <c r="NOI39" s="119"/>
      <c r="NOJ39" s="119"/>
      <c r="NOK39" s="119"/>
      <c r="NOL39" s="119"/>
      <c r="NOM39" s="119"/>
      <c r="NON39" s="119"/>
      <c r="NOO39" s="119"/>
      <c r="NOP39" s="119"/>
      <c r="NOQ39" s="119"/>
      <c r="NOR39" s="119"/>
      <c r="NOS39" s="119"/>
      <c r="NOT39" s="119"/>
      <c r="NOU39" s="119"/>
      <c r="NOV39" s="119"/>
      <c r="NOW39" s="119"/>
      <c r="NOX39" s="119"/>
      <c r="NOY39" s="119"/>
      <c r="NOZ39" s="119"/>
      <c r="NPA39" s="119"/>
      <c r="NPB39" s="119"/>
      <c r="NPC39" s="119"/>
      <c r="NPD39" s="119"/>
      <c r="NPE39" s="119"/>
      <c r="NPF39" s="119"/>
      <c r="NPG39" s="119"/>
      <c r="NPH39" s="119"/>
      <c r="NPI39" s="119"/>
      <c r="NPJ39" s="119"/>
      <c r="NPK39" s="119"/>
      <c r="NPL39" s="119"/>
      <c r="NPM39" s="119"/>
      <c r="NPN39" s="119"/>
      <c r="NPO39" s="119"/>
      <c r="NPP39" s="119"/>
      <c r="NPQ39" s="119"/>
      <c r="NPR39" s="119"/>
      <c r="NPS39" s="119"/>
      <c r="NPT39" s="119"/>
      <c r="NPU39" s="119"/>
      <c r="NPV39" s="119"/>
      <c r="NPW39" s="119"/>
      <c r="NPX39" s="119"/>
      <c r="NPY39" s="119"/>
      <c r="NPZ39" s="119"/>
      <c r="NQA39" s="119"/>
      <c r="NQB39" s="119"/>
      <c r="NQC39" s="119"/>
      <c r="NQD39" s="119"/>
      <c r="NQE39" s="119"/>
      <c r="NQF39" s="119"/>
      <c r="NQG39" s="119"/>
      <c r="NQH39" s="119"/>
      <c r="NQI39" s="119"/>
      <c r="NQJ39" s="119"/>
      <c r="NQK39" s="119"/>
      <c r="NQL39" s="119"/>
      <c r="NQM39" s="119"/>
      <c r="NQN39" s="119"/>
      <c r="NQO39" s="119"/>
      <c r="NQP39" s="119"/>
      <c r="NQQ39" s="119"/>
      <c r="NQR39" s="119"/>
      <c r="NQS39" s="119"/>
      <c r="NQT39" s="119"/>
      <c r="NQU39" s="119"/>
      <c r="NQV39" s="119"/>
      <c r="NQW39" s="119"/>
      <c r="NQX39" s="119"/>
      <c r="NQY39" s="119"/>
      <c r="NQZ39" s="119"/>
      <c r="NRA39" s="119"/>
      <c r="NRB39" s="119"/>
      <c r="NRC39" s="119"/>
      <c r="NRD39" s="119"/>
      <c r="NRE39" s="119"/>
      <c r="NRF39" s="119"/>
      <c r="NRG39" s="119"/>
      <c r="NRH39" s="119"/>
      <c r="NRI39" s="119"/>
      <c r="NRJ39" s="119"/>
      <c r="NRK39" s="119"/>
      <c r="NRL39" s="119"/>
      <c r="NRM39" s="119"/>
      <c r="NRN39" s="119"/>
      <c r="NRO39" s="119"/>
      <c r="NRP39" s="119"/>
      <c r="NRQ39" s="119"/>
      <c r="NRR39" s="119"/>
      <c r="NRS39" s="119"/>
      <c r="NRT39" s="119"/>
      <c r="NRU39" s="119"/>
      <c r="NRV39" s="119"/>
      <c r="NRW39" s="119"/>
      <c r="NRX39" s="119"/>
      <c r="NRY39" s="119"/>
      <c r="NRZ39" s="119"/>
      <c r="NSA39" s="119"/>
      <c r="NSB39" s="119"/>
      <c r="NSC39" s="119"/>
      <c r="NSD39" s="119"/>
      <c r="NSE39" s="119"/>
      <c r="NSF39" s="119"/>
      <c r="NSG39" s="119"/>
      <c r="NSH39" s="119"/>
      <c r="NSI39" s="119"/>
      <c r="NSJ39" s="119"/>
      <c r="NSK39" s="119"/>
      <c r="NSL39" s="119"/>
      <c r="NSM39" s="119"/>
      <c r="NSN39" s="119"/>
      <c r="NSO39" s="119"/>
      <c r="NSP39" s="119"/>
      <c r="NSQ39" s="119"/>
      <c r="NSR39" s="119"/>
      <c r="NSS39" s="119"/>
      <c r="NST39" s="119"/>
      <c r="NSU39" s="119"/>
      <c r="NSV39" s="119"/>
      <c r="NSW39" s="119"/>
      <c r="NSX39" s="119"/>
      <c r="NSY39" s="119"/>
      <c r="NSZ39" s="119"/>
      <c r="NTA39" s="119"/>
      <c r="NTB39" s="119"/>
      <c r="NTC39" s="119"/>
      <c r="NTD39" s="119"/>
      <c r="NTE39" s="119"/>
      <c r="NTF39" s="119"/>
      <c r="NTG39" s="119"/>
      <c r="NTH39" s="119"/>
      <c r="NTI39" s="119"/>
      <c r="NTJ39" s="119"/>
      <c r="NTK39" s="119"/>
      <c r="NTL39" s="119"/>
      <c r="NTM39" s="119"/>
      <c r="NTN39" s="119"/>
      <c r="NTO39" s="119"/>
      <c r="NTP39" s="119"/>
      <c r="NTQ39" s="119"/>
      <c r="NTR39" s="119"/>
      <c r="NTS39" s="119"/>
      <c r="NTT39" s="119"/>
      <c r="NTU39" s="119"/>
      <c r="NTV39" s="119"/>
      <c r="NTW39" s="119"/>
      <c r="NTX39" s="119"/>
      <c r="NTY39" s="119"/>
      <c r="NTZ39" s="119"/>
      <c r="NUA39" s="119"/>
      <c r="NUB39" s="119"/>
      <c r="NUC39" s="119"/>
      <c r="NUD39" s="119"/>
      <c r="NUE39" s="119"/>
      <c r="NUF39" s="119"/>
      <c r="NUG39" s="119"/>
      <c r="NUH39" s="119"/>
      <c r="NUI39" s="119"/>
      <c r="NUJ39" s="119"/>
      <c r="NUK39" s="119"/>
      <c r="NUL39" s="119"/>
      <c r="NUM39" s="119"/>
      <c r="NUN39" s="119"/>
      <c r="NUO39" s="119"/>
      <c r="NUP39" s="119"/>
      <c r="NUQ39" s="119"/>
      <c r="NUR39" s="119"/>
      <c r="NUS39" s="119"/>
      <c r="NUT39" s="119"/>
      <c r="NUU39" s="119"/>
      <c r="NUV39" s="119"/>
      <c r="NUW39" s="119"/>
      <c r="NUX39" s="119"/>
      <c r="NUY39" s="119"/>
      <c r="NUZ39" s="119"/>
      <c r="NVA39" s="119"/>
      <c r="NVB39" s="119"/>
      <c r="NVC39" s="119"/>
      <c r="NVD39" s="119"/>
      <c r="NVE39" s="119"/>
      <c r="NVF39" s="119"/>
      <c r="NVG39" s="119"/>
      <c r="NVH39" s="119"/>
      <c r="NVI39" s="119"/>
      <c r="NVJ39" s="119"/>
      <c r="NVK39" s="119"/>
      <c r="NVL39" s="119"/>
      <c r="NVM39" s="119"/>
      <c r="NVN39" s="119"/>
      <c r="NVO39" s="119"/>
      <c r="NVP39" s="119"/>
      <c r="NVQ39" s="119"/>
      <c r="NVR39" s="119"/>
      <c r="NVS39" s="119"/>
      <c r="NVT39" s="119"/>
      <c r="NVU39" s="119"/>
      <c r="NVV39" s="119"/>
      <c r="NVW39" s="119"/>
      <c r="NVX39" s="119"/>
      <c r="NVY39" s="119"/>
      <c r="NVZ39" s="119"/>
      <c r="NWA39" s="119"/>
      <c r="NWB39" s="119"/>
      <c r="NWC39" s="119"/>
      <c r="NWD39" s="119"/>
      <c r="NWE39" s="119"/>
      <c r="NWF39" s="119"/>
      <c r="NWG39" s="119"/>
      <c r="NWH39" s="119"/>
      <c r="NWI39" s="119"/>
      <c r="NWJ39" s="119"/>
      <c r="NWK39" s="119"/>
      <c r="NWL39" s="119"/>
      <c r="NWM39" s="119"/>
      <c r="NWN39" s="119"/>
      <c r="NWO39" s="119"/>
      <c r="NWP39" s="119"/>
      <c r="NWQ39" s="119"/>
      <c r="NWR39" s="119"/>
      <c r="NWS39" s="119"/>
      <c r="NWT39" s="119"/>
      <c r="NWU39" s="119"/>
      <c r="NWV39" s="119"/>
      <c r="NWW39" s="119"/>
      <c r="NWX39" s="119"/>
      <c r="NWY39" s="119"/>
      <c r="NWZ39" s="119"/>
      <c r="NXA39" s="119"/>
      <c r="NXB39" s="119"/>
      <c r="NXC39" s="119"/>
      <c r="NXD39" s="119"/>
      <c r="NXE39" s="119"/>
      <c r="NXF39" s="119"/>
      <c r="NXG39" s="119"/>
      <c r="NXH39" s="119"/>
      <c r="NXI39" s="119"/>
      <c r="NXJ39" s="119"/>
      <c r="NXK39" s="119"/>
      <c r="NXL39" s="119"/>
      <c r="NXM39" s="119"/>
      <c r="NXN39" s="119"/>
      <c r="NXO39" s="119"/>
      <c r="NXP39" s="119"/>
      <c r="NXQ39" s="119"/>
      <c r="NXR39" s="119"/>
      <c r="NXS39" s="119"/>
      <c r="NXT39" s="119"/>
      <c r="NXU39" s="119"/>
      <c r="NXV39" s="119"/>
      <c r="NXW39" s="119"/>
      <c r="NXX39" s="119"/>
      <c r="NXY39" s="119"/>
      <c r="NXZ39" s="119"/>
      <c r="NYA39" s="119"/>
      <c r="NYB39" s="119"/>
      <c r="NYC39" s="119"/>
      <c r="NYD39" s="119"/>
      <c r="NYE39" s="119"/>
      <c r="NYF39" s="119"/>
      <c r="NYG39" s="119"/>
      <c r="NYH39" s="119"/>
      <c r="NYI39" s="119"/>
      <c r="NYJ39" s="119"/>
      <c r="NYK39" s="119"/>
      <c r="NYL39" s="119"/>
      <c r="NYM39" s="119"/>
      <c r="NYN39" s="119"/>
      <c r="NYO39" s="119"/>
      <c r="NYP39" s="119"/>
      <c r="NYQ39" s="119"/>
      <c r="NYR39" s="119"/>
      <c r="NYS39" s="119"/>
      <c r="NYT39" s="119"/>
      <c r="NYU39" s="119"/>
      <c r="NYV39" s="119"/>
      <c r="NYW39" s="119"/>
      <c r="NYX39" s="119"/>
      <c r="NYY39" s="119"/>
      <c r="NYZ39" s="119"/>
      <c r="NZA39" s="119"/>
      <c r="NZB39" s="119"/>
      <c r="NZC39" s="119"/>
      <c r="NZD39" s="119"/>
      <c r="NZE39" s="119"/>
      <c r="NZF39" s="119"/>
      <c r="NZG39" s="119"/>
      <c r="NZH39" s="119"/>
      <c r="NZI39" s="119"/>
      <c r="NZJ39" s="119"/>
      <c r="NZK39" s="119"/>
      <c r="NZL39" s="119"/>
      <c r="NZM39" s="119"/>
      <c r="NZN39" s="119"/>
      <c r="NZO39" s="119"/>
      <c r="NZP39" s="119"/>
      <c r="NZQ39" s="119"/>
      <c r="NZR39" s="119"/>
      <c r="NZS39" s="119"/>
      <c r="NZT39" s="119"/>
      <c r="NZU39" s="119"/>
      <c r="NZV39" s="119"/>
      <c r="NZW39" s="119"/>
      <c r="NZX39" s="119"/>
      <c r="NZY39" s="119"/>
      <c r="NZZ39" s="119"/>
      <c r="OAA39" s="119"/>
      <c r="OAB39" s="119"/>
      <c r="OAC39" s="119"/>
      <c r="OAD39" s="119"/>
      <c r="OAE39" s="119"/>
      <c r="OAF39" s="119"/>
      <c r="OAG39" s="119"/>
      <c r="OAH39" s="119"/>
      <c r="OAI39" s="119"/>
      <c r="OAJ39" s="119"/>
      <c r="OAK39" s="119"/>
      <c r="OAL39" s="119"/>
      <c r="OAM39" s="119"/>
      <c r="OAN39" s="119"/>
      <c r="OAO39" s="119"/>
      <c r="OAP39" s="119"/>
      <c r="OAQ39" s="119"/>
      <c r="OAR39" s="119"/>
      <c r="OAS39" s="119"/>
      <c r="OAT39" s="119"/>
      <c r="OAU39" s="119"/>
      <c r="OAV39" s="119"/>
      <c r="OAW39" s="119"/>
      <c r="OAX39" s="119"/>
      <c r="OAY39" s="119"/>
      <c r="OAZ39" s="119"/>
      <c r="OBA39" s="119"/>
      <c r="OBB39" s="119"/>
      <c r="OBC39" s="119"/>
      <c r="OBD39" s="119"/>
      <c r="OBE39" s="119"/>
      <c r="OBF39" s="119"/>
      <c r="OBG39" s="119"/>
      <c r="OBH39" s="119"/>
      <c r="OBI39" s="119"/>
      <c r="OBJ39" s="119"/>
      <c r="OBK39" s="119"/>
      <c r="OBL39" s="119"/>
      <c r="OBM39" s="119"/>
      <c r="OBN39" s="119"/>
      <c r="OBO39" s="119"/>
      <c r="OBP39" s="119"/>
      <c r="OBQ39" s="119"/>
      <c r="OBR39" s="119"/>
      <c r="OBS39" s="119"/>
      <c r="OBT39" s="119"/>
      <c r="OBU39" s="119"/>
      <c r="OBV39" s="119"/>
      <c r="OBW39" s="119"/>
      <c r="OBX39" s="119"/>
      <c r="OBY39" s="119"/>
      <c r="OBZ39" s="119"/>
      <c r="OCA39" s="119"/>
      <c r="OCB39" s="119"/>
      <c r="OCC39" s="119"/>
      <c r="OCD39" s="119"/>
      <c r="OCE39" s="119"/>
      <c r="OCF39" s="119"/>
      <c r="OCG39" s="119"/>
      <c r="OCH39" s="119"/>
      <c r="OCI39" s="119"/>
      <c r="OCJ39" s="119"/>
      <c r="OCK39" s="119"/>
      <c r="OCL39" s="119"/>
      <c r="OCM39" s="119"/>
      <c r="OCN39" s="119"/>
      <c r="OCO39" s="119"/>
      <c r="OCP39" s="119"/>
      <c r="OCQ39" s="119"/>
      <c r="OCR39" s="119"/>
      <c r="OCS39" s="119"/>
      <c r="OCT39" s="119"/>
      <c r="OCU39" s="119"/>
      <c r="OCV39" s="119"/>
      <c r="OCW39" s="119"/>
      <c r="OCX39" s="119"/>
      <c r="OCY39" s="119"/>
      <c r="OCZ39" s="119"/>
      <c r="ODA39" s="119"/>
      <c r="ODB39" s="119"/>
      <c r="ODC39" s="119"/>
      <c r="ODD39" s="119"/>
      <c r="ODE39" s="119"/>
      <c r="ODF39" s="119"/>
      <c r="ODG39" s="119"/>
      <c r="ODH39" s="119"/>
      <c r="ODI39" s="119"/>
      <c r="ODJ39" s="119"/>
      <c r="ODK39" s="119"/>
      <c r="ODL39" s="119"/>
      <c r="ODM39" s="119"/>
      <c r="ODN39" s="119"/>
      <c r="ODO39" s="119"/>
      <c r="ODP39" s="119"/>
      <c r="ODQ39" s="119"/>
      <c r="ODR39" s="119"/>
      <c r="ODS39" s="119"/>
      <c r="ODT39" s="119"/>
      <c r="ODU39" s="119"/>
      <c r="ODV39" s="119"/>
      <c r="ODW39" s="119"/>
      <c r="ODX39" s="119"/>
      <c r="ODY39" s="119"/>
      <c r="ODZ39" s="119"/>
      <c r="OEA39" s="119"/>
      <c r="OEB39" s="119"/>
      <c r="OEC39" s="119"/>
      <c r="OED39" s="119"/>
      <c r="OEE39" s="119"/>
      <c r="OEF39" s="119"/>
      <c r="OEG39" s="119"/>
      <c r="OEH39" s="119"/>
      <c r="OEI39" s="119"/>
      <c r="OEJ39" s="119"/>
      <c r="OEK39" s="119"/>
      <c r="OEL39" s="119"/>
      <c r="OEM39" s="119"/>
      <c r="OEN39" s="119"/>
      <c r="OEO39" s="119"/>
      <c r="OEP39" s="119"/>
      <c r="OEQ39" s="119"/>
      <c r="OER39" s="119"/>
      <c r="OES39" s="119"/>
      <c r="OET39" s="119"/>
      <c r="OEU39" s="119"/>
      <c r="OEV39" s="119"/>
      <c r="OEW39" s="119"/>
      <c r="OEX39" s="119"/>
      <c r="OEY39" s="119"/>
      <c r="OEZ39" s="119"/>
      <c r="OFA39" s="119"/>
      <c r="OFB39" s="119"/>
      <c r="OFC39" s="119"/>
      <c r="OFD39" s="119"/>
      <c r="OFE39" s="119"/>
      <c r="OFF39" s="119"/>
      <c r="OFG39" s="119"/>
      <c r="OFH39" s="119"/>
      <c r="OFI39" s="119"/>
      <c r="OFJ39" s="119"/>
      <c r="OFK39" s="119"/>
      <c r="OFL39" s="119"/>
      <c r="OFM39" s="119"/>
      <c r="OFN39" s="119"/>
      <c r="OFO39" s="119"/>
      <c r="OFP39" s="119"/>
      <c r="OFQ39" s="119"/>
      <c r="OFR39" s="119"/>
      <c r="OFS39" s="119"/>
      <c r="OFT39" s="119"/>
      <c r="OFU39" s="119"/>
      <c r="OFV39" s="119"/>
      <c r="OFW39" s="119"/>
      <c r="OFX39" s="119"/>
      <c r="OFY39" s="119"/>
      <c r="OFZ39" s="119"/>
      <c r="OGA39" s="119"/>
      <c r="OGB39" s="119"/>
      <c r="OGC39" s="119"/>
      <c r="OGD39" s="119"/>
      <c r="OGE39" s="119"/>
      <c r="OGF39" s="119"/>
      <c r="OGG39" s="119"/>
      <c r="OGH39" s="119"/>
      <c r="OGI39" s="119"/>
      <c r="OGJ39" s="119"/>
      <c r="OGK39" s="119"/>
      <c r="OGL39" s="119"/>
      <c r="OGM39" s="119"/>
      <c r="OGN39" s="119"/>
      <c r="OGO39" s="119"/>
      <c r="OGP39" s="119"/>
      <c r="OGQ39" s="119"/>
      <c r="OGR39" s="119"/>
      <c r="OGS39" s="119"/>
      <c r="OGT39" s="119"/>
      <c r="OGU39" s="119"/>
      <c r="OGV39" s="119"/>
      <c r="OGW39" s="119"/>
      <c r="OGX39" s="119"/>
      <c r="OGY39" s="119"/>
      <c r="OGZ39" s="119"/>
      <c r="OHA39" s="119"/>
      <c r="OHB39" s="119"/>
      <c r="OHC39" s="119"/>
      <c r="OHD39" s="119"/>
      <c r="OHE39" s="119"/>
      <c r="OHF39" s="119"/>
      <c r="OHG39" s="119"/>
      <c r="OHH39" s="119"/>
      <c r="OHI39" s="119"/>
      <c r="OHJ39" s="119"/>
      <c r="OHK39" s="119"/>
      <c r="OHL39" s="119"/>
      <c r="OHM39" s="119"/>
      <c r="OHN39" s="119"/>
      <c r="OHO39" s="119"/>
      <c r="OHP39" s="119"/>
      <c r="OHQ39" s="119"/>
      <c r="OHR39" s="119"/>
      <c r="OHS39" s="119"/>
      <c r="OHT39" s="119"/>
      <c r="OHU39" s="119"/>
      <c r="OHV39" s="119"/>
      <c r="OHW39" s="119"/>
      <c r="OHX39" s="119"/>
      <c r="OHY39" s="119"/>
      <c r="OHZ39" s="119"/>
      <c r="OIA39" s="119"/>
      <c r="OIB39" s="119"/>
      <c r="OIC39" s="119"/>
      <c r="OID39" s="119"/>
      <c r="OIE39" s="119"/>
      <c r="OIF39" s="119"/>
      <c r="OIG39" s="119"/>
      <c r="OIH39" s="119"/>
      <c r="OII39" s="119"/>
      <c r="OIJ39" s="119"/>
      <c r="OIK39" s="119"/>
      <c r="OIL39" s="119"/>
      <c r="OIM39" s="119"/>
      <c r="OIN39" s="119"/>
      <c r="OIO39" s="119"/>
      <c r="OIP39" s="119"/>
      <c r="OIQ39" s="119"/>
      <c r="OIR39" s="119"/>
      <c r="OIS39" s="119"/>
      <c r="OIT39" s="119"/>
      <c r="OIU39" s="119"/>
      <c r="OIV39" s="119"/>
      <c r="OIW39" s="119"/>
      <c r="OIX39" s="119"/>
      <c r="OIY39" s="119"/>
      <c r="OIZ39" s="119"/>
      <c r="OJA39" s="119"/>
      <c r="OJB39" s="119"/>
      <c r="OJC39" s="119"/>
      <c r="OJD39" s="119"/>
      <c r="OJE39" s="119"/>
      <c r="OJF39" s="119"/>
      <c r="OJG39" s="119"/>
      <c r="OJH39" s="119"/>
      <c r="OJI39" s="119"/>
      <c r="OJJ39" s="119"/>
      <c r="OJK39" s="119"/>
      <c r="OJL39" s="119"/>
      <c r="OJM39" s="119"/>
      <c r="OJN39" s="119"/>
      <c r="OJO39" s="119"/>
      <c r="OJP39" s="119"/>
      <c r="OJQ39" s="119"/>
      <c r="OJR39" s="119"/>
      <c r="OJS39" s="119"/>
      <c r="OJT39" s="119"/>
      <c r="OJU39" s="119"/>
      <c r="OJV39" s="119"/>
      <c r="OJW39" s="119"/>
      <c r="OJX39" s="119"/>
      <c r="OJY39" s="119"/>
      <c r="OJZ39" s="119"/>
      <c r="OKA39" s="119"/>
      <c r="OKB39" s="119"/>
      <c r="OKC39" s="119"/>
      <c r="OKD39" s="119"/>
      <c r="OKE39" s="119"/>
      <c r="OKF39" s="119"/>
      <c r="OKG39" s="119"/>
      <c r="OKH39" s="119"/>
      <c r="OKI39" s="119"/>
      <c r="OKJ39" s="119"/>
      <c r="OKK39" s="119"/>
      <c r="OKL39" s="119"/>
      <c r="OKM39" s="119"/>
      <c r="OKN39" s="119"/>
      <c r="OKO39" s="119"/>
      <c r="OKP39" s="119"/>
      <c r="OKQ39" s="119"/>
      <c r="OKR39" s="119"/>
      <c r="OKS39" s="119"/>
      <c r="OKT39" s="119"/>
      <c r="OKU39" s="119"/>
      <c r="OKV39" s="119"/>
      <c r="OKW39" s="119"/>
      <c r="OKX39" s="119"/>
      <c r="OKY39" s="119"/>
      <c r="OKZ39" s="119"/>
      <c r="OLA39" s="119"/>
      <c r="OLB39" s="119"/>
      <c r="OLC39" s="119"/>
      <c r="OLD39" s="119"/>
      <c r="OLE39" s="119"/>
      <c r="OLF39" s="119"/>
      <c r="OLG39" s="119"/>
      <c r="OLH39" s="119"/>
      <c r="OLI39" s="119"/>
      <c r="OLJ39" s="119"/>
      <c r="OLK39" s="119"/>
      <c r="OLL39" s="119"/>
      <c r="OLM39" s="119"/>
      <c r="OLN39" s="119"/>
      <c r="OLO39" s="119"/>
      <c r="OLP39" s="119"/>
      <c r="OLQ39" s="119"/>
      <c r="OLR39" s="119"/>
      <c r="OLS39" s="119"/>
      <c r="OLT39" s="119"/>
      <c r="OLU39" s="119"/>
      <c r="OLV39" s="119"/>
      <c r="OLW39" s="119"/>
      <c r="OLX39" s="119"/>
      <c r="OLY39" s="119"/>
      <c r="OLZ39" s="119"/>
      <c r="OMA39" s="119"/>
      <c r="OMB39" s="119"/>
      <c r="OMC39" s="119"/>
      <c r="OMD39" s="119"/>
      <c r="OME39" s="119"/>
      <c r="OMF39" s="119"/>
      <c r="OMG39" s="119"/>
      <c r="OMH39" s="119"/>
      <c r="OMI39" s="119"/>
      <c r="OMJ39" s="119"/>
      <c r="OMK39" s="119"/>
      <c r="OML39" s="119"/>
      <c r="OMM39" s="119"/>
      <c r="OMN39" s="119"/>
      <c r="OMO39" s="119"/>
      <c r="OMP39" s="119"/>
      <c r="OMQ39" s="119"/>
      <c r="OMR39" s="119"/>
      <c r="OMS39" s="119"/>
      <c r="OMT39" s="119"/>
      <c r="OMU39" s="119"/>
      <c r="OMV39" s="119"/>
      <c r="OMW39" s="119"/>
      <c r="OMX39" s="119"/>
      <c r="OMY39" s="119"/>
      <c r="OMZ39" s="119"/>
      <c r="ONA39" s="119"/>
      <c r="ONB39" s="119"/>
      <c r="ONC39" s="119"/>
      <c r="OND39" s="119"/>
      <c r="ONE39" s="119"/>
      <c r="ONF39" s="119"/>
      <c r="ONG39" s="119"/>
      <c r="ONH39" s="119"/>
      <c r="ONI39" s="119"/>
      <c r="ONJ39" s="119"/>
      <c r="ONK39" s="119"/>
      <c r="ONL39" s="119"/>
      <c r="ONM39" s="119"/>
      <c r="ONN39" s="119"/>
      <c r="ONO39" s="119"/>
      <c r="ONP39" s="119"/>
      <c r="ONQ39" s="119"/>
      <c r="ONR39" s="119"/>
      <c r="ONS39" s="119"/>
      <c r="ONT39" s="119"/>
      <c r="ONU39" s="119"/>
      <c r="ONV39" s="119"/>
      <c r="ONW39" s="119"/>
      <c r="ONX39" s="119"/>
      <c r="ONY39" s="119"/>
      <c r="ONZ39" s="119"/>
      <c r="OOA39" s="119"/>
      <c r="OOB39" s="119"/>
      <c r="OOC39" s="119"/>
      <c r="OOD39" s="119"/>
      <c r="OOE39" s="119"/>
      <c r="OOF39" s="119"/>
      <c r="OOG39" s="119"/>
      <c r="OOH39" s="119"/>
      <c r="OOI39" s="119"/>
      <c r="OOJ39" s="119"/>
      <c r="OOK39" s="119"/>
      <c r="OOL39" s="119"/>
      <c r="OOM39" s="119"/>
      <c r="OON39" s="119"/>
      <c r="OOO39" s="119"/>
      <c r="OOP39" s="119"/>
      <c r="OOQ39" s="119"/>
      <c r="OOR39" s="119"/>
      <c r="OOS39" s="119"/>
      <c r="OOT39" s="119"/>
      <c r="OOU39" s="119"/>
      <c r="OOV39" s="119"/>
      <c r="OOW39" s="119"/>
      <c r="OOX39" s="119"/>
      <c r="OOY39" s="119"/>
      <c r="OOZ39" s="119"/>
      <c r="OPA39" s="119"/>
      <c r="OPB39" s="119"/>
      <c r="OPC39" s="119"/>
      <c r="OPD39" s="119"/>
      <c r="OPE39" s="119"/>
      <c r="OPF39" s="119"/>
      <c r="OPG39" s="119"/>
      <c r="OPH39" s="119"/>
      <c r="OPI39" s="119"/>
      <c r="OPJ39" s="119"/>
      <c r="OPK39" s="119"/>
      <c r="OPL39" s="119"/>
      <c r="OPM39" s="119"/>
      <c r="OPN39" s="119"/>
      <c r="OPO39" s="119"/>
      <c r="OPP39" s="119"/>
      <c r="OPQ39" s="119"/>
      <c r="OPR39" s="119"/>
      <c r="OPS39" s="119"/>
      <c r="OPT39" s="119"/>
      <c r="OPU39" s="119"/>
      <c r="OPV39" s="119"/>
      <c r="OPW39" s="119"/>
      <c r="OPX39" s="119"/>
      <c r="OPY39" s="119"/>
      <c r="OPZ39" s="119"/>
      <c r="OQA39" s="119"/>
      <c r="OQB39" s="119"/>
      <c r="OQC39" s="119"/>
      <c r="OQD39" s="119"/>
      <c r="OQE39" s="119"/>
      <c r="OQF39" s="119"/>
      <c r="OQG39" s="119"/>
      <c r="OQH39" s="119"/>
      <c r="OQI39" s="119"/>
      <c r="OQJ39" s="119"/>
      <c r="OQK39" s="119"/>
      <c r="OQL39" s="119"/>
      <c r="OQM39" s="119"/>
      <c r="OQN39" s="119"/>
      <c r="OQO39" s="119"/>
      <c r="OQP39" s="119"/>
      <c r="OQQ39" s="119"/>
      <c r="OQR39" s="119"/>
      <c r="OQS39" s="119"/>
      <c r="OQT39" s="119"/>
      <c r="OQU39" s="119"/>
      <c r="OQV39" s="119"/>
      <c r="OQW39" s="119"/>
      <c r="OQX39" s="119"/>
      <c r="OQY39" s="119"/>
      <c r="OQZ39" s="119"/>
      <c r="ORA39" s="119"/>
      <c r="ORB39" s="119"/>
      <c r="ORC39" s="119"/>
      <c r="ORD39" s="119"/>
      <c r="ORE39" s="119"/>
      <c r="ORF39" s="119"/>
      <c r="ORG39" s="119"/>
      <c r="ORH39" s="119"/>
      <c r="ORI39" s="119"/>
      <c r="ORJ39" s="119"/>
      <c r="ORK39" s="119"/>
      <c r="ORL39" s="119"/>
      <c r="ORM39" s="119"/>
      <c r="ORN39" s="119"/>
      <c r="ORO39" s="119"/>
      <c r="ORP39" s="119"/>
      <c r="ORQ39" s="119"/>
      <c r="ORR39" s="119"/>
      <c r="ORS39" s="119"/>
      <c r="ORT39" s="119"/>
      <c r="ORU39" s="119"/>
      <c r="ORV39" s="119"/>
      <c r="ORW39" s="119"/>
      <c r="ORX39" s="119"/>
      <c r="ORY39" s="119"/>
      <c r="ORZ39" s="119"/>
      <c r="OSA39" s="119"/>
      <c r="OSB39" s="119"/>
      <c r="OSC39" s="119"/>
      <c r="OSD39" s="119"/>
      <c r="OSE39" s="119"/>
      <c r="OSF39" s="119"/>
      <c r="OSG39" s="119"/>
      <c r="OSH39" s="119"/>
      <c r="OSI39" s="119"/>
      <c r="OSJ39" s="119"/>
      <c r="OSK39" s="119"/>
      <c r="OSL39" s="119"/>
      <c r="OSM39" s="119"/>
      <c r="OSN39" s="119"/>
      <c r="OSO39" s="119"/>
      <c r="OSP39" s="119"/>
      <c r="OSQ39" s="119"/>
      <c r="OSR39" s="119"/>
      <c r="OSS39" s="119"/>
      <c r="OST39" s="119"/>
      <c r="OSU39" s="119"/>
      <c r="OSV39" s="119"/>
      <c r="OSW39" s="119"/>
      <c r="OSX39" s="119"/>
      <c r="OSY39" s="119"/>
      <c r="OSZ39" s="119"/>
      <c r="OTA39" s="119"/>
      <c r="OTB39" s="119"/>
      <c r="OTC39" s="119"/>
      <c r="OTD39" s="119"/>
      <c r="OTE39" s="119"/>
      <c r="OTF39" s="119"/>
      <c r="OTG39" s="119"/>
      <c r="OTH39" s="119"/>
      <c r="OTI39" s="119"/>
      <c r="OTJ39" s="119"/>
      <c r="OTK39" s="119"/>
      <c r="OTL39" s="119"/>
      <c r="OTM39" s="119"/>
      <c r="OTN39" s="119"/>
      <c r="OTO39" s="119"/>
      <c r="OTP39" s="119"/>
      <c r="OTQ39" s="119"/>
      <c r="OTR39" s="119"/>
      <c r="OTS39" s="119"/>
      <c r="OTT39" s="119"/>
      <c r="OTU39" s="119"/>
      <c r="OTV39" s="119"/>
      <c r="OTW39" s="119"/>
      <c r="OTX39" s="119"/>
      <c r="OTY39" s="119"/>
      <c r="OTZ39" s="119"/>
      <c r="OUA39" s="119"/>
      <c r="OUB39" s="119"/>
      <c r="OUC39" s="119"/>
      <c r="OUD39" s="119"/>
      <c r="OUE39" s="119"/>
      <c r="OUF39" s="119"/>
      <c r="OUG39" s="119"/>
      <c r="OUH39" s="119"/>
      <c r="OUI39" s="119"/>
      <c r="OUJ39" s="119"/>
      <c r="OUK39" s="119"/>
      <c r="OUL39" s="119"/>
      <c r="OUM39" s="119"/>
      <c r="OUN39" s="119"/>
      <c r="OUO39" s="119"/>
      <c r="OUP39" s="119"/>
      <c r="OUQ39" s="119"/>
      <c r="OUR39" s="119"/>
      <c r="OUS39" s="119"/>
      <c r="OUT39" s="119"/>
      <c r="OUU39" s="119"/>
      <c r="OUV39" s="119"/>
      <c r="OUW39" s="119"/>
      <c r="OUX39" s="119"/>
      <c r="OUY39" s="119"/>
      <c r="OUZ39" s="119"/>
      <c r="OVA39" s="119"/>
      <c r="OVB39" s="119"/>
      <c r="OVC39" s="119"/>
      <c r="OVD39" s="119"/>
      <c r="OVE39" s="119"/>
      <c r="OVF39" s="119"/>
      <c r="OVG39" s="119"/>
      <c r="OVH39" s="119"/>
      <c r="OVI39" s="119"/>
      <c r="OVJ39" s="119"/>
      <c r="OVK39" s="119"/>
      <c r="OVL39" s="119"/>
      <c r="OVM39" s="119"/>
      <c r="OVN39" s="119"/>
      <c r="OVO39" s="119"/>
      <c r="OVP39" s="119"/>
      <c r="OVQ39" s="119"/>
      <c r="OVR39" s="119"/>
      <c r="OVS39" s="119"/>
      <c r="OVT39" s="119"/>
      <c r="OVU39" s="119"/>
      <c r="OVV39" s="119"/>
      <c r="OVW39" s="119"/>
      <c r="OVX39" s="119"/>
      <c r="OVY39" s="119"/>
      <c r="OVZ39" s="119"/>
      <c r="OWA39" s="119"/>
      <c r="OWB39" s="119"/>
      <c r="OWC39" s="119"/>
      <c r="OWD39" s="119"/>
      <c r="OWE39" s="119"/>
      <c r="OWF39" s="119"/>
      <c r="OWG39" s="119"/>
      <c r="OWH39" s="119"/>
      <c r="OWI39" s="119"/>
      <c r="OWJ39" s="119"/>
      <c r="OWK39" s="119"/>
      <c r="OWL39" s="119"/>
      <c r="OWM39" s="119"/>
      <c r="OWN39" s="119"/>
      <c r="OWO39" s="119"/>
      <c r="OWP39" s="119"/>
      <c r="OWQ39" s="119"/>
      <c r="OWR39" s="119"/>
      <c r="OWS39" s="119"/>
      <c r="OWT39" s="119"/>
      <c r="OWU39" s="119"/>
      <c r="OWV39" s="119"/>
      <c r="OWW39" s="119"/>
      <c r="OWX39" s="119"/>
      <c r="OWY39" s="119"/>
      <c r="OWZ39" s="119"/>
      <c r="OXA39" s="119"/>
      <c r="OXB39" s="119"/>
      <c r="OXC39" s="119"/>
      <c r="OXD39" s="119"/>
      <c r="OXE39" s="119"/>
      <c r="OXF39" s="119"/>
      <c r="OXG39" s="119"/>
      <c r="OXH39" s="119"/>
      <c r="OXI39" s="119"/>
      <c r="OXJ39" s="119"/>
      <c r="OXK39" s="119"/>
      <c r="OXL39" s="119"/>
      <c r="OXM39" s="119"/>
      <c r="OXN39" s="119"/>
      <c r="OXO39" s="119"/>
      <c r="OXP39" s="119"/>
      <c r="OXQ39" s="119"/>
      <c r="OXR39" s="119"/>
      <c r="OXS39" s="119"/>
      <c r="OXT39" s="119"/>
      <c r="OXU39" s="119"/>
      <c r="OXV39" s="119"/>
      <c r="OXW39" s="119"/>
      <c r="OXX39" s="119"/>
      <c r="OXY39" s="119"/>
      <c r="OXZ39" s="119"/>
      <c r="OYA39" s="119"/>
      <c r="OYB39" s="119"/>
      <c r="OYC39" s="119"/>
      <c r="OYD39" s="119"/>
      <c r="OYE39" s="119"/>
      <c r="OYF39" s="119"/>
      <c r="OYG39" s="119"/>
      <c r="OYH39" s="119"/>
      <c r="OYI39" s="119"/>
      <c r="OYJ39" s="119"/>
      <c r="OYK39" s="119"/>
      <c r="OYL39" s="119"/>
      <c r="OYM39" s="119"/>
      <c r="OYN39" s="119"/>
      <c r="OYO39" s="119"/>
      <c r="OYP39" s="119"/>
      <c r="OYQ39" s="119"/>
      <c r="OYR39" s="119"/>
      <c r="OYS39" s="119"/>
      <c r="OYT39" s="119"/>
      <c r="OYU39" s="119"/>
      <c r="OYV39" s="119"/>
      <c r="OYW39" s="119"/>
      <c r="OYX39" s="119"/>
      <c r="OYY39" s="119"/>
      <c r="OYZ39" s="119"/>
      <c r="OZA39" s="119"/>
      <c r="OZB39" s="119"/>
      <c r="OZC39" s="119"/>
      <c r="OZD39" s="119"/>
      <c r="OZE39" s="119"/>
      <c r="OZF39" s="119"/>
      <c r="OZG39" s="119"/>
      <c r="OZH39" s="119"/>
      <c r="OZI39" s="119"/>
      <c r="OZJ39" s="119"/>
      <c r="OZK39" s="119"/>
      <c r="OZL39" s="119"/>
      <c r="OZM39" s="119"/>
      <c r="OZN39" s="119"/>
      <c r="OZO39" s="119"/>
      <c r="OZP39" s="119"/>
      <c r="OZQ39" s="119"/>
      <c r="OZR39" s="119"/>
      <c r="OZS39" s="119"/>
      <c r="OZT39" s="119"/>
      <c r="OZU39" s="119"/>
      <c r="OZV39" s="119"/>
      <c r="OZW39" s="119"/>
      <c r="OZX39" s="119"/>
      <c r="OZY39" s="119"/>
      <c r="OZZ39" s="119"/>
      <c r="PAA39" s="119"/>
      <c r="PAB39" s="119"/>
      <c r="PAC39" s="119"/>
      <c r="PAD39" s="119"/>
      <c r="PAE39" s="119"/>
      <c r="PAF39" s="119"/>
      <c r="PAG39" s="119"/>
      <c r="PAH39" s="119"/>
      <c r="PAI39" s="119"/>
      <c r="PAJ39" s="119"/>
      <c r="PAK39" s="119"/>
      <c r="PAL39" s="119"/>
      <c r="PAM39" s="119"/>
      <c r="PAN39" s="119"/>
      <c r="PAO39" s="119"/>
      <c r="PAP39" s="119"/>
      <c r="PAQ39" s="119"/>
      <c r="PAR39" s="119"/>
      <c r="PAS39" s="119"/>
      <c r="PAT39" s="119"/>
      <c r="PAU39" s="119"/>
      <c r="PAV39" s="119"/>
      <c r="PAW39" s="119"/>
      <c r="PAX39" s="119"/>
      <c r="PAY39" s="119"/>
      <c r="PAZ39" s="119"/>
      <c r="PBA39" s="119"/>
      <c r="PBB39" s="119"/>
      <c r="PBC39" s="119"/>
      <c r="PBD39" s="119"/>
      <c r="PBE39" s="119"/>
      <c r="PBF39" s="119"/>
      <c r="PBG39" s="119"/>
      <c r="PBH39" s="119"/>
      <c r="PBI39" s="119"/>
      <c r="PBJ39" s="119"/>
      <c r="PBK39" s="119"/>
      <c r="PBL39" s="119"/>
      <c r="PBM39" s="119"/>
      <c r="PBN39" s="119"/>
      <c r="PBO39" s="119"/>
      <c r="PBP39" s="119"/>
      <c r="PBQ39" s="119"/>
      <c r="PBR39" s="119"/>
      <c r="PBS39" s="119"/>
      <c r="PBT39" s="119"/>
      <c r="PBU39" s="119"/>
      <c r="PBV39" s="119"/>
      <c r="PBW39" s="119"/>
      <c r="PBX39" s="119"/>
      <c r="PBY39" s="119"/>
      <c r="PBZ39" s="119"/>
      <c r="PCA39" s="119"/>
      <c r="PCB39" s="119"/>
      <c r="PCC39" s="119"/>
      <c r="PCD39" s="119"/>
      <c r="PCE39" s="119"/>
      <c r="PCF39" s="119"/>
      <c r="PCG39" s="119"/>
      <c r="PCH39" s="119"/>
      <c r="PCI39" s="119"/>
      <c r="PCJ39" s="119"/>
      <c r="PCK39" s="119"/>
      <c r="PCL39" s="119"/>
      <c r="PCM39" s="119"/>
      <c r="PCN39" s="119"/>
      <c r="PCO39" s="119"/>
      <c r="PCP39" s="119"/>
      <c r="PCQ39" s="119"/>
      <c r="PCR39" s="119"/>
      <c r="PCS39" s="119"/>
      <c r="PCT39" s="119"/>
      <c r="PCU39" s="119"/>
      <c r="PCV39" s="119"/>
      <c r="PCW39" s="119"/>
      <c r="PCX39" s="119"/>
      <c r="PCY39" s="119"/>
      <c r="PCZ39" s="119"/>
      <c r="PDA39" s="119"/>
      <c r="PDB39" s="119"/>
      <c r="PDC39" s="119"/>
      <c r="PDD39" s="119"/>
      <c r="PDE39" s="119"/>
      <c r="PDF39" s="119"/>
      <c r="PDG39" s="119"/>
      <c r="PDH39" s="119"/>
      <c r="PDI39" s="119"/>
      <c r="PDJ39" s="119"/>
      <c r="PDK39" s="119"/>
      <c r="PDL39" s="119"/>
      <c r="PDM39" s="119"/>
      <c r="PDN39" s="119"/>
      <c r="PDO39" s="119"/>
      <c r="PDP39" s="119"/>
      <c r="PDQ39" s="119"/>
      <c r="PDR39" s="119"/>
      <c r="PDS39" s="119"/>
      <c r="PDT39" s="119"/>
      <c r="PDU39" s="119"/>
      <c r="PDV39" s="119"/>
      <c r="PDW39" s="119"/>
      <c r="PDX39" s="119"/>
      <c r="PDY39" s="119"/>
      <c r="PDZ39" s="119"/>
      <c r="PEA39" s="119"/>
      <c r="PEB39" s="119"/>
      <c r="PEC39" s="119"/>
      <c r="PED39" s="119"/>
      <c r="PEE39" s="119"/>
      <c r="PEF39" s="119"/>
      <c r="PEG39" s="119"/>
      <c r="PEH39" s="119"/>
      <c r="PEI39" s="119"/>
      <c r="PEJ39" s="119"/>
      <c r="PEK39" s="119"/>
      <c r="PEL39" s="119"/>
      <c r="PEM39" s="119"/>
      <c r="PEN39" s="119"/>
      <c r="PEO39" s="119"/>
      <c r="PEP39" s="119"/>
      <c r="PEQ39" s="119"/>
      <c r="PER39" s="119"/>
      <c r="PES39" s="119"/>
      <c r="PET39" s="119"/>
      <c r="PEU39" s="119"/>
      <c r="PEV39" s="119"/>
      <c r="PEW39" s="119"/>
      <c r="PEX39" s="119"/>
      <c r="PEY39" s="119"/>
      <c r="PEZ39" s="119"/>
      <c r="PFA39" s="119"/>
      <c r="PFB39" s="119"/>
      <c r="PFC39" s="119"/>
      <c r="PFD39" s="119"/>
      <c r="PFE39" s="119"/>
      <c r="PFF39" s="119"/>
      <c r="PFG39" s="119"/>
      <c r="PFH39" s="119"/>
      <c r="PFI39" s="119"/>
      <c r="PFJ39" s="119"/>
      <c r="PFK39" s="119"/>
      <c r="PFL39" s="119"/>
      <c r="PFM39" s="119"/>
      <c r="PFN39" s="119"/>
      <c r="PFO39" s="119"/>
      <c r="PFP39" s="119"/>
      <c r="PFQ39" s="119"/>
      <c r="PFR39" s="119"/>
      <c r="PFS39" s="119"/>
      <c r="PFT39" s="119"/>
      <c r="PFU39" s="119"/>
      <c r="PFV39" s="119"/>
      <c r="PFW39" s="119"/>
      <c r="PFX39" s="119"/>
      <c r="PFY39" s="119"/>
      <c r="PFZ39" s="119"/>
      <c r="PGA39" s="119"/>
      <c r="PGB39" s="119"/>
      <c r="PGC39" s="119"/>
      <c r="PGD39" s="119"/>
      <c r="PGE39" s="119"/>
      <c r="PGF39" s="119"/>
      <c r="PGG39" s="119"/>
      <c r="PGH39" s="119"/>
      <c r="PGI39" s="119"/>
      <c r="PGJ39" s="119"/>
      <c r="PGK39" s="119"/>
      <c r="PGL39" s="119"/>
      <c r="PGM39" s="119"/>
      <c r="PGN39" s="119"/>
      <c r="PGO39" s="119"/>
      <c r="PGP39" s="119"/>
      <c r="PGQ39" s="119"/>
      <c r="PGR39" s="119"/>
      <c r="PGS39" s="119"/>
      <c r="PGT39" s="119"/>
      <c r="PGU39" s="119"/>
      <c r="PGV39" s="119"/>
      <c r="PGW39" s="119"/>
      <c r="PGX39" s="119"/>
      <c r="PGY39" s="119"/>
      <c r="PGZ39" s="119"/>
      <c r="PHA39" s="119"/>
      <c r="PHB39" s="119"/>
      <c r="PHC39" s="119"/>
      <c r="PHD39" s="119"/>
      <c r="PHE39" s="119"/>
      <c r="PHF39" s="119"/>
      <c r="PHG39" s="119"/>
      <c r="PHH39" s="119"/>
      <c r="PHI39" s="119"/>
      <c r="PHJ39" s="119"/>
      <c r="PHK39" s="119"/>
      <c r="PHL39" s="119"/>
      <c r="PHM39" s="119"/>
      <c r="PHN39" s="119"/>
      <c r="PHO39" s="119"/>
      <c r="PHP39" s="119"/>
      <c r="PHQ39" s="119"/>
      <c r="PHR39" s="119"/>
      <c r="PHS39" s="119"/>
      <c r="PHT39" s="119"/>
      <c r="PHU39" s="119"/>
      <c r="PHV39" s="119"/>
      <c r="PHW39" s="119"/>
      <c r="PHX39" s="119"/>
      <c r="PHY39" s="119"/>
      <c r="PHZ39" s="119"/>
      <c r="PIA39" s="119"/>
      <c r="PIB39" s="119"/>
      <c r="PIC39" s="119"/>
      <c r="PID39" s="119"/>
      <c r="PIE39" s="119"/>
      <c r="PIF39" s="119"/>
      <c r="PIG39" s="119"/>
      <c r="PIH39" s="119"/>
      <c r="PII39" s="119"/>
      <c r="PIJ39" s="119"/>
      <c r="PIK39" s="119"/>
      <c r="PIL39" s="119"/>
      <c r="PIM39" s="119"/>
      <c r="PIN39" s="119"/>
      <c r="PIO39" s="119"/>
      <c r="PIP39" s="119"/>
      <c r="PIQ39" s="119"/>
      <c r="PIR39" s="119"/>
      <c r="PIS39" s="119"/>
      <c r="PIT39" s="119"/>
      <c r="PIU39" s="119"/>
      <c r="PIV39" s="119"/>
      <c r="PIW39" s="119"/>
      <c r="PIX39" s="119"/>
      <c r="PIY39" s="119"/>
      <c r="PIZ39" s="119"/>
      <c r="PJA39" s="119"/>
      <c r="PJB39" s="119"/>
      <c r="PJC39" s="119"/>
      <c r="PJD39" s="119"/>
      <c r="PJE39" s="119"/>
      <c r="PJF39" s="119"/>
      <c r="PJG39" s="119"/>
      <c r="PJH39" s="119"/>
      <c r="PJI39" s="119"/>
      <c r="PJJ39" s="119"/>
      <c r="PJK39" s="119"/>
      <c r="PJL39" s="119"/>
      <c r="PJM39" s="119"/>
      <c r="PJN39" s="119"/>
      <c r="PJO39" s="119"/>
      <c r="PJP39" s="119"/>
      <c r="PJQ39" s="119"/>
      <c r="PJR39" s="119"/>
      <c r="PJS39" s="119"/>
      <c r="PJT39" s="119"/>
      <c r="PJU39" s="119"/>
      <c r="PJV39" s="119"/>
      <c r="PJW39" s="119"/>
      <c r="PJX39" s="119"/>
      <c r="PJY39" s="119"/>
      <c r="PJZ39" s="119"/>
      <c r="PKA39" s="119"/>
      <c r="PKB39" s="119"/>
      <c r="PKC39" s="119"/>
      <c r="PKD39" s="119"/>
      <c r="PKE39" s="119"/>
      <c r="PKF39" s="119"/>
      <c r="PKG39" s="119"/>
      <c r="PKH39" s="119"/>
      <c r="PKI39" s="119"/>
      <c r="PKJ39" s="119"/>
      <c r="PKK39" s="119"/>
      <c r="PKL39" s="119"/>
      <c r="PKM39" s="119"/>
      <c r="PKN39" s="119"/>
      <c r="PKO39" s="119"/>
      <c r="PKP39" s="119"/>
      <c r="PKQ39" s="119"/>
      <c r="PKR39" s="119"/>
      <c r="PKS39" s="119"/>
      <c r="PKT39" s="119"/>
      <c r="PKU39" s="119"/>
      <c r="PKV39" s="119"/>
      <c r="PKW39" s="119"/>
      <c r="PKX39" s="119"/>
      <c r="PKY39" s="119"/>
      <c r="PKZ39" s="119"/>
      <c r="PLA39" s="119"/>
      <c r="PLB39" s="119"/>
      <c r="PLC39" s="119"/>
      <c r="PLD39" s="119"/>
      <c r="PLE39" s="119"/>
      <c r="PLF39" s="119"/>
      <c r="PLG39" s="119"/>
      <c r="PLH39" s="119"/>
      <c r="PLI39" s="119"/>
      <c r="PLJ39" s="119"/>
      <c r="PLK39" s="119"/>
      <c r="PLL39" s="119"/>
      <c r="PLM39" s="119"/>
      <c r="PLN39" s="119"/>
      <c r="PLO39" s="119"/>
      <c r="PLP39" s="119"/>
      <c r="PLQ39" s="119"/>
      <c r="PLR39" s="119"/>
      <c r="PLS39" s="119"/>
      <c r="PLT39" s="119"/>
      <c r="PLU39" s="119"/>
      <c r="PLV39" s="119"/>
      <c r="PLW39" s="119"/>
      <c r="PLX39" s="119"/>
      <c r="PLY39" s="119"/>
      <c r="PLZ39" s="119"/>
      <c r="PMA39" s="119"/>
      <c r="PMB39" s="119"/>
      <c r="PMC39" s="119"/>
      <c r="PMD39" s="119"/>
      <c r="PME39" s="119"/>
      <c r="PMF39" s="119"/>
      <c r="PMG39" s="119"/>
      <c r="PMH39" s="119"/>
      <c r="PMI39" s="119"/>
      <c r="PMJ39" s="119"/>
      <c r="PMK39" s="119"/>
      <c r="PML39" s="119"/>
      <c r="PMM39" s="119"/>
      <c r="PMN39" s="119"/>
      <c r="PMO39" s="119"/>
      <c r="PMP39" s="119"/>
      <c r="PMQ39" s="119"/>
      <c r="PMR39" s="119"/>
      <c r="PMS39" s="119"/>
      <c r="PMT39" s="119"/>
      <c r="PMU39" s="119"/>
      <c r="PMV39" s="119"/>
      <c r="PMW39" s="119"/>
      <c r="PMX39" s="119"/>
      <c r="PMY39" s="119"/>
      <c r="PMZ39" s="119"/>
      <c r="PNA39" s="119"/>
      <c r="PNB39" s="119"/>
      <c r="PNC39" s="119"/>
      <c r="PND39" s="119"/>
      <c r="PNE39" s="119"/>
      <c r="PNF39" s="119"/>
      <c r="PNG39" s="119"/>
      <c r="PNH39" s="119"/>
      <c r="PNI39" s="119"/>
      <c r="PNJ39" s="119"/>
      <c r="PNK39" s="119"/>
      <c r="PNL39" s="119"/>
      <c r="PNM39" s="119"/>
      <c r="PNN39" s="119"/>
      <c r="PNO39" s="119"/>
      <c r="PNP39" s="119"/>
      <c r="PNQ39" s="119"/>
      <c r="PNR39" s="119"/>
      <c r="PNS39" s="119"/>
      <c r="PNT39" s="119"/>
      <c r="PNU39" s="119"/>
      <c r="PNV39" s="119"/>
      <c r="PNW39" s="119"/>
      <c r="PNX39" s="119"/>
      <c r="PNY39" s="119"/>
      <c r="PNZ39" s="119"/>
      <c r="POA39" s="119"/>
      <c r="POB39" s="119"/>
      <c r="POC39" s="119"/>
      <c r="POD39" s="119"/>
      <c r="POE39" s="119"/>
      <c r="POF39" s="119"/>
      <c r="POG39" s="119"/>
      <c r="POH39" s="119"/>
      <c r="POI39" s="119"/>
      <c r="POJ39" s="119"/>
      <c r="POK39" s="119"/>
      <c r="POL39" s="119"/>
      <c r="POM39" s="119"/>
      <c r="PON39" s="119"/>
      <c r="POO39" s="119"/>
      <c r="POP39" s="119"/>
      <c r="POQ39" s="119"/>
      <c r="POR39" s="119"/>
      <c r="POS39" s="119"/>
      <c r="POT39" s="119"/>
      <c r="POU39" s="119"/>
      <c r="POV39" s="119"/>
      <c r="POW39" s="119"/>
      <c r="POX39" s="119"/>
      <c r="POY39" s="119"/>
      <c r="POZ39" s="119"/>
      <c r="PPA39" s="119"/>
      <c r="PPB39" s="119"/>
      <c r="PPC39" s="119"/>
      <c r="PPD39" s="119"/>
      <c r="PPE39" s="119"/>
      <c r="PPF39" s="119"/>
      <c r="PPG39" s="119"/>
      <c r="PPH39" s="119"/>
      <c r="PPI39" s="119"/>
      <c r="PPJ39" s="119"/>
      <c r="PPK39" s="119"/>
      <c r="PPL39" s="119"/>
      <c r="PPM39" s="119"/>
      <c r="PPN39" s="119"/>
      <c r="PPO39" s="119"/>
      <c r="PPP39" s="119"/>
      <c r="PPQ39" s="119"/>
      <c r="PPR39" s="119"/>
      <c r="PPS39" s="119"/>
      <c r="PPT39" s="119"/>
      <c r="PPU39" s="119"/>
      <c r="PPV39" s="119"/>
      <c r="PPW39" s="119"/>
      <c r="PPX39" s="119"/>
      <c r="PPY39" s="119"/>
      <c r="PPZ39" s="119"/>
      <c r="PQA39" s="119"/>
      <c r="PQB39" s="119"/>
      <c r="PQC39" s="119"/>
      <c r="PQD39" s="119"/>
      <c r="PQE39" s="119"/>
      <c r="PQF39" s="119"/>
      <c r="PQG39" s="119"/>
      <c r="PQH39" s="119"/>
      <c r="PQI39" s="119"/>
      <c r="PQJ39" s="119"/>
      <c r="PQK39" s="119"/>
      <c r="PQL39" s="119"/>
      <c r="PQM39" s="119"/>
      <c r="PQN39" s="119"/>
      <c r="PQO39" s="119"/>
      <c r="PQP39" s="119"/>
      <c r="PQQ39" s="119"/>
      <c r="PQR39" s="119"/>
      <c r="PQS39" s="119"/>
      <c r="PQT39" s="119"/>
      <c r="PQU39" s="119"/>
      <c r="PQV39" s="119"/>
      <c r="PQW39" s="119"/>
      <c r="PQX39" s="119"/>
      <c r="PQY39" s="119"/>
      <c r="PQZ39" s="119"/>
      <c r="PRA39" s="119"/>
      <c r="PRB39" s="119"/>
      <c r="PRC39" s="119"/>
      <c r="PRD39" s="119"/>
      <c r="PRE39" s="119"/>
      <c r="PRF39" s="119"/>
      <c r="PRG39" s="119"/>
      <c r="PRH39" s="119"/>
      <c r="PRI39" s="119"/>
      <c r="PRJ39" s="119"/>
      <c r="PRK39" s="119"/>
      <c r="PRL39" s="119"/>
      <c r="PRM39" s="119"/>
      <c r="PRN39" s="119"/>
      <c r="PRO39" s="119"/>
      <c r="PRP39" s="119"/>
      <c r="PRQ39" s="119"/>
      <c r="PRR39" s="119"/>
      <c r="PRS39" s="119"/>
      <c r="PRT39" s="119"/>
      <c r="PRU39" s="119"/>
      <c r="PRV39" s="119"/>
      <c r="PRW39" s="119"/>
      <c r="PRX39" s="119"/>
      <c r="PRY39" s="119"/>
      <c r="PRZ39" s="119"/>
      <c r="PSA39" s="119"/>
      <c r="PSB39" s="119"/>
      <c r="PSC39" s="119"/>
      <c r="PSD39" s="119"/>
      <c r="PSE39" s="119"/>
      <c r="PSF39" s="119"/>
      <c r="PSG39" s="119"/>
      <c r="PSH39" s="119"/>
      <c r="PSI39" s="119"/>
      <c r="PSJ39" s="119"/>
      <c r="PSK39" s="119"/>
      <c r="PSL39" s="119"/>
      <c r="PSM39" s="119"/>
      <c r="PSN39" s="119"/>
      <c r="PSO39" s="119"/>
      <c r="PSP39" s="119"/>
      <c r="PSQ39" s="119"/>
      <c r="PSR39" s="119"/>
      <c r="PSS39" s="119"/>
      <c r="PST39" s="119"/>
      <c r="PSU39" s="119"/>
      <c r="PSV39" s="119"/>
      <c r="PSW39" s="119"/>
      <c r="PSX39" s="119"/>
      <c r="PSY39" s="119"/>
      <c r="PSZ39" s="119"/>
      <c r="PTA39" s="119"/>
      <c r="PTB39" s="119"/>
      <c r="PTC39" s="119"/>
      <c r="PTD39" s="119"/>
      <c r="PTE39" s="119"/>
      <c r="PTF39" s="119"/>
      <c r="PTG39" s="119"/>
      <c r="PTH39" s="119"/>
      <c r="PTI39" s="119"/>
      <c r="PTJ39" s="119"/>
      <c r="PTK39" s="119"/>
      <c r="PTL39" s="119"/>
      <c r="PTM39" s="119"/>
      <c r="PTN39" s="119"/>
      <c r="PTO39" s="119"/>
      <c r="PTP39" s="119"/>
      <c r="PTQ39" s="119"/>
      <c r="PTR39" s="119"/>
      <c r="PTS39" s="119"/>
      <c r="PTT39" s="119"/>
      <c r="PTU39" s="119"/>
      <c r="PTV39" s="119"/>
      <c r="PTW39" s="119"/>
      <c r="PTX39" s="119"/>
      <c r="PTY39" s="119"/>
      <c r="PTZ39" s="119"/>
      <c r="PUA39" s="119"/>
      <c r="PUB39" s="119"/>
      <c r="PUC39" s="119"/>
      <c r="PUD39" s="119"/>
      <c r="PUE39" s="119"/>
      <c r="PUF39" s="119"/>
      <c r="PUG39" s="119"/>
      <c r="PUH39" s="119"/>
      <c r="PUI39" s="119"/>
      <c r="PUJ39" s="119"/>
      <c r="PUK39" s="119"/>
      <c r="PUL39" s="119"/>
      <c r="PUM39" s="119"/>
      <c r="PUN39" s="119"/>
      <c r="PUO39" s="119"/>
      <c r="PUP39" s="119"/>
      <c r="PUQ39" s="119"/>
      <c r="PUR39" s="119"/>
      <c r="PUS39" s="119"/>
      <c r="PUT39" s="119"/>
      <c r="PUU39" s="119"/>
      <c r="PUV39" s="119"/>
      <c r="PUW39" s="119"/>
      <c r="PUX39" s="119"/>
      <c r="PUY39" s="119"/>
      <c r="PUZ39" s="119"/>
      <c r="PVA39" s="119"/>
      <c r="PVB39" s="119"/>
      <c r="PVC39" s="119"/>
      <c r="PVD39" s="119"/>
      <c r="PVE39" s="119"/>
      <c r="PVF39" s="119"/>
      <c r="PVG39" s="119"/>
      <c r="PVH39" s="119"/>
      <c r="PVI39" s="119"/>
      <c r="PVJ39" s="119"/>
      <c r="PVK39" s="119"/>
      <c r="PVL39" s="119"/>
      <c r="PVM39" s="119"/>
      <c r="PVN39" s="119"/>
      <c r="PVO39" s="119"/>
      <c r="PVP39" s="119"/>
      <c r="PVQ39" s="119"/>
      <c r="PVR39" s="119"/>
      <c r="PVS39" s="119"/>
      <c r="PVT39" s="119"/>
      <c r="PVU39" s="119"/>
      <c r="PVV39" s="119"/>
      <c r="PVW39" s="119"/>
      <c r="PVX39" s="119"/>
      <c r="PVY39" s="119"/>
      <c r="PVZ39" s="119"/>
      <c r="PWA39" s="119"/>
      <c r="PWB39" s="119"/>
      <c r="PWC39" s="119"/>
      <c r="PWD39" s="119"/>
      <c r="PWE39" s="119"/>
      <c r="PWF39" s="119"/>
      <c r="PWG39" s="119"/>
      <c r="PWH39" s="119"/>
      <c r="PWI39" s="119"/>
      <c r="PWJ39" s="119"/>
      <c r="PWK39" s="119"/>
      <c r="PWL39" s="119"/>
      <c r="PWM39" s="119"/>
      <c r="PWN39" s="119"/>
      <c r="PWO39" s="119"/>
      <c r="PWP39" s="119"/>
      <c r="PWQ39" s="119"/>
      <c r="PWR39" s="119"/>
      <c r="PWS39" s="119"/>
      <c r="PWT39" s="119"/>
      <c r="PWU39" s="119"/>
      <c r="PWV39" s="119"/>
      <c r="PWW39" s="119"/>
      <c r="PWX39" s="119"/>
      <c r="PWY39" s="119"/>
      <c r="PWZ39" s="119"/>
      <c r="PXA39" s="119"/>
      <c r="PXB39" s="119"/>
      <c r="PXC39" s="119"/>
      <c r="PXD39" s="119"/>
      <c r="PXE39" s="119"/>
      <c r="PXF39" s="119"/>
      <c r="PXG39" s="119"/>
      <c r="PXH39" s="119"/>
      <c r="PXI39" s="119"/>
      <c r="PXJ39" s="119"/>
      <c r="PXK39" s="119"/>
      <c r="PXL39" s="119"/>
      <c r="PXM39" s="119"/>
      <c r="PXN39" s="119"/>
      <c r="PXO39" s="119"/>
      <c r="PXP39" s="119"/>
      <c r="PXQ39" s="119"/>
      <c r="PXR39" s="119"/>
      <c r="PXS39" s="119"/>
      <c r="PXT39" s="119"/>
      <c r="PXU39" s="119"/>
      <c r="PXV39" s="119"/>
      <c r="PXW39" s="119"/>
      <c r="PXX39" s="119"/>
      <c r="PXY39" s="119"/>
      <c r="PXZ39" s="119"/>
      <c r="PYA39" s="119"/>
      <c r="PYB39" s="119"/>
      <c r="PYC39" s="119"/>
      <c r="PYD39" s="119"/>
      <c r="PYE39" s="119"/>
      <c r="PYF39" s="119"/>
      <c r="PYG39" s="119"/>
      <c r="PYH39" s="119"/>
      <c r="PYI39" s="119"/>
      <c r="PYJ39" s="119"/>
      <c r="PYK39" s="119"/>
      <c r="PYL39" s="119"/>
      <c r="PYM39" s="119"/>
      <c r="PYN39" s="119"/>
      <c r="PYO39" s="119"/>
      <c r="PYP39" s="119"/>
      <c r="PYQ39" s="119"/>
      <c r="PYR39" s="119"/>
      <c r="PYS39" s="119"/>
      <c r="PYT39" s="119"/>
      <c r="PYU39" s="119"/>
      <c r="PYV39" s="119"/>
      <c r="PYW39" s="119"/>
      <c r="PYX39" s="119"/>
      <c r="PYY39" s="119"/>
      <c r="PYZ39" s="119"/>
      <c r="PZA39" s="119"/>
      <c r="PZB39" s="119"/>
      <c r="PZC39" s="119"/>
      <c r="PZD39" s="119"/>
      <c r="PZE39" s="119"/>
      <c r="PZF39" s="119"/>
      <c r="PZG39" s="119"/>
      <c r="PZH39" s="119"/>
      <c r="PZI39" s="119"/>
      <c r="PZJ39" s="119"/>
      <c r="PZK39" s="119"/>
      <c r="PZL39" s="119"/>
      <c r="PZM39" s="119"/>
      <c r="PZN39" s="119"/>
      <c r="PZO39" s="119"/>
      <c r="PZP39" s="119"/>
      <c r="PZQ39" s="119"/>
      <c r="PZR39" s="119"/>
      <c r="PZS39" s="119"/>
      <c r="PZT39" s="119"/>
      <c r="PZU39" s="119"/>
      <c r="PZV39" s="119"/>
      <c r="PZW39" s="119"/>
      <c r="PZX39" s="119"/>
      <c r="PZY39" s="119"/>
      <c r="PZZ39" s="119"/>
      <c r="QAA39" s="119"/>
      <c r="QAB39" s="119"/>
      <c r="QAC39" s="119"/>
      <c r="QAD39" s="119"/>
      <c r="QAE39" s="119"/>
      <c r="QAF39" s="119"/>
      <c r="QAG39" s="119"/>
      <c r="QAH39" s="119"/>
      <c r="QAI39" s="119"/>
      <c r="QAJ39" s="119"/>
      <c r="QAK39" s="119"/>
      <c r="QAL39" s="119"/>
      <c r="QAM39" s="119"/>
      <c r="QAN39" s="119"/>
      <c r="QAO39" s="119"/>
      <c r="QAP39" s="119"/>
      <c r="QAQ39" s="119"/>
      <c r="QAR39" s="119"/>
      <c r="QAS39" s="119"/>
      <c r="QAT39" s="119"/>
      <c r="QAU39" s="119"/>
      <c r="QAV39" s="119"/>
      <c r="QAW39" s="119"/>
      <c r="QAX39" s="119"/>
      <c r="QAY39" s="119"/>
      <c r="QAZ39" s="119"/>
      <c r="QBA39" s="119"/>
      <c r="QBB39" s="119"/>
      <c r="QBC39" s="119"/>
      <c r="QBD39" s="119"/>
      <c r="QBE39" s="119"/>
      <c r="QBF39" s="119"/>
      <c r="QBG39" s="119"/>
      <c r="QBH39" s="119"/>
      <c r="QBI39" s="119"/>
      <c r="QBJ39" s="119"/>
      <c r="QBK39" s="119"/>
      <c r="QBL39" s="119"/>
      <c r="QBM39" s="119"/>
      <c r="QBN39" s="119"/>
      <c r="QBO39" s="119"/>
      <c r="QBP39" s="119"/>
      <c r="QBQ39" s="119"/>
      <c r="QBR39" s="119"/>
      <c r="QBS39" s="119"/>
      <c r="QBT39" s="119"/>
      <c r="QBU39" s="119"/>
      <c r="QBV39" s="119"/>
      <c r="QBW39" s="119"/>
      <c r="QBX39" s="119"/>
      <c r="QBY39" s="119"/>
      <c r="QBZ39" s="119"/>
      <c r="QCA39" s="119"/>
      <c r="QCB39" s="119"/>
      <c r="QCC39" s="119"/>
      <c r="QCD39" s="119"/>
      <c r="QCE39" s="119"/>
      <c r="QCF39" s="119"/>
      <c r="QCG39" s="119"/>
      <c r="QCH39" s="119"/>
      <c r="QCI39" s="119"/>
      <c r="QCJ39" s="119"/>
      <c r="QCK39" s="119"/>
      <c r="QCL39" s="119"/>
      <c r="QCM39" s="119"/>
      <c r="QCN39" s="119"/>
      <c r="QCO39" s="119"/>
      <c r="QCP39" s="119"/>
      <c r="QCQ39" s="119"/>
      <c r="QCR39" s="119"/>
      <c r="QCS39" s="119"/>
      <c r="QCT39" s="119"/>
      <c r="QCU39" s="119"/>
      <c r="QCV39" s="119"/>
      <c r="QCW39" s="119"/>
      <c r="QCX39" s="119"/>
      <c r="QCY39" s="119"/>
      <c r="QCZ39" s="119"/>
      <c r="QDA39" s="119"/>
      <c r="QDB39" s="119"/>
      <c r="QDC39" s="119"/>
      <c r="QDD39" s="119"/>
      <c r="QDE39" s="119"/>
      <c r="QDF39" s="119"/>
      <c r="QDG39" s="119"/>
      <c r="QDH39" s="119"/>
      <c r="QDI39" s="119"/>
      <c r="QDJ39" s="119"/>
      <c r="QDK39" s="119"/>
      <c r="QDL39" s="119"/>
      <c r="QDM39" s="119"/>
      <c r="QDN39" s="119"/>
      <c r="QDO39" s="119"/>
      <c r="QDP39" s="119"/>
      <c r="QDQ39" s="119"/>
      <c r="QDR39" s="119"/>
      <c r="QDS39" s="119"/>
      <c r="QDT39" s="119"/>
      <c r="QDU39" s="119"/>
      <c r="QDV39" s="119"/>
      <c r="QDW39" s="119"/>
      <c r="QDX39" s="119"/>
      <c r="QDY39" s="119"/>
      <c r="QDZ39" s="119"/>
      <c r="QEA39" s="119"/>
      <c r="QEB39" s="119"/>
      <c r="QEC39" s="119"/>
      <c r="QED39" s="119"/>
      <c r="QEE39" s="119"/>
      <c r="QEF39" s="119"/>
      <c r="QEG39" s="119"/>
      <c r="QEH39" s="119"/>
      <c r="QEI39" s="119"/>
      <c r="QEJ39" s="119"/>
      <c r="QEK39" s="119"/>
      <c r="QEL39" s="119"/>
      <c r="QEM39" s="119"/>
      <c r="QEN39" s="119"/>
      <c r="QEO39" s="119"/>
      <c r="QEP39" s="119"/>
      <c r="QEQ39" s="119"/>
      <c r="QER39" s="119"/>
      <c r="QES39" s="119"/>
      <c r="QET39" s="119"/>
      <c r="QEU39" s="119"/>
      <c r="QEV39" s="119"/>
      <c r="QEW39" s="119"/>
      <c r="QEX39" s="119"/>
      <c r="QEY39" s="119"/>
      <c r="QEZ39" s="119"/>
      <c r="QFA39" s="119"/>
      <c r="QFB39" s="119"/>
      <c r="QFC39" s="119"/>
      <c r="QFD39" s="119"/>
      <c r="QFE39" s="119"/>
      <c r="QFF39" s="119"/>
      <c r="QFG39" s="119"/>
      <c r="QFH39" s="119"/>
      <c r="QFI39" s="119"/>
      <c r="QFJ39" s="119"/>
      <c r="QFK39" s="119"/>
      <c r="QFL39" s="119"/>
      <c r="QFM39" s="119"/>
      <c r="QFN39" s="119"/>
      <c r="QFO39" s="119"/>
      <c r="QFP39" s="119"/>
      <c r="QFQ39" s="119"/>
      <c r="QFR39" s="119"/>
      <c r="QFS39" s="119"/>
      <c r="QFT39" s="119"/>
      <c r="QFU39" s="119"/>
      <c r="QFV39" s="119"/>
      <c r="QFW39" s="119"/>
      <c r="QFX39" s="119"/>
      <c r="QFY39" s="119"/>
      <c r="QFZ39" s="119"/>
      <c r="QGA39" s="119"/>
      <c r="QGB39" s="119"/>
      <c r="QGC39" s="119"/>
      <c r="QGD39" s="119"/>
      <c r="QGE39" s="119"/>
      <c r="QGF39" s="119"/>
      <c r="QGG39" s="119"/>
      <c r="QGH39" s="119"/>
      <c r="QGI39" s="119"/>
      <c r="QGJ39" s="119"/>
      <c r="QGK39" s="119"/>
      <c r="QGL39" s="119"/>
      <c r="QGM39" s="119"/>
      <c r="QGN39" s="119"/>
      <c r="QGO39" s="119"/>
      <c r="QGP39" s="119"/>
      <c r="QGQ39" s="119"/>
      <c r="QGR39" s="119"/>
      <c r="QGS39" s="119"/>
      <c r="QGT39" s="119"/>
      <c r="QGU39" s="119"/>
      <c r="QGV39" s="119"/>
      <c r="QGW39" s="119"/>
      <c r="QGX39" s="119"/>
      <c r="QGY39" s="119"/>
      <c r="QGZ39" s="119"/>
      <c r="QHA39" s="119"/>
      <c r="QHB39" s="119"/>
      <c r="QHC39" s="119"/>
      <c r="QHD39" s="119"/>
      <c r="QHE39" s="119"/>
      <c r="QHF39" s="119"/>
      <c r="QHG39" s="119"/>
      <c r="QHH39" s="119"/>
      <c r="QHI39" s="119"/>
      <c r="QHJ39" s="119"/>
      <c r="QHK39" s="119"/>
      <c r="QHL39" s="119"/>
      <c r="QHM39" s="119"/>
      <c r="QHN39" s="119"/>
      <c r="QHO39" s="119"/>
      <c r="QHP39" s="119"/>
      <c r="QHQ39" s="119"/>
      <c r="QHR39" s="119"/>
      <c r="QHS39" s="119"/>
      <c r="QHT39" s="119"/>
      <c r="QHU39" s="119"/>
      <c r="QHV39" s="119"/>
      <c r="QHW39" s="119"/>
      <c r="QHX39" s="119"/>
      <c r="QHY39" s="119"/>
      <c r="QHZ39" s="119"/>
      <c r="QIA39" s="119"/>
      <c r="QIB39" s="119"/>
      <c r="QIC39" s="119"/>
      <c r="QID39" s="119"/>
      <c r="QIE39" s="119"/>
      <c r="QIF39" s="119"/>
      <c r="QIG39" s="119"/>
      <c r="QIH39" s="119"/>
      <c r="QII39" s="119"/>
      <c r="QIJ39" s="119"/>
      <c r="QIK39" s="119"/>
      <c r="QIL39" s="119"/>
      <c r="QIM39" s="119"/>
      <c r="QIN39" s="119"/>
      <c r="QIO39" s="119"/>
      <c r="QIP39" s="119"/>
      <c r="QIQ39" s="119"/>
      <c r="QIR39" s="119"/>
      <c r="QIS39" s="119"/>
      <c r="QIT39" s="119"/>
      <c r="QIU39" s="119"/>
      <c r="QIV39" s="119"/>
      <c r="QIW39" s="119"/>
      <c r="QIX39" s="119"/>
      <c r="QIY39" s="119"/>
      <c r="QIZ39" s="119"/>
      <c r="QJA39" s="119"/>
      <c r="QJB39" s="119"/>
      <c r="QJC39" s="119"/>
      <c r="QJD39" s="119"/>
      <c r="QJE39" s="119"/>
      <c r="QJF39" s="119"/>
      <c r="QJG39" s="119"/>
      <c r="QJH39" s="119"/>
      <c r="QJI39" s="119"/>
      <c r="QJJ39" s="119"/>
      <c r="QJK39" s="119"/>
      <c r="QJL39" s="119"/>
      <c r="QJM39" s="119"/>
      <c r="QJN39" s="119"/>
      <c r="QJO39" s="119"/>
      <c r="QJP39" s="119"/>
      <c r="QJQ39" s="119"/>
      <c r="QJR39" s="119"/>
      <c r="QJS39" s="119"/>
      <c r="QJT39" s="119"/>
      <c r="QJU39" s="119"/>
      <c r="QJV39" s="119"/>
      <c r="QJW39" s="119"/>
      <c r="QJX39" s="119"/>
      <c r="QJY39" s="119"/>
      <c r="QJZ39" s="119"/>
      <c r="QKA39" s="119"/>
      <c r="QKB39" s="119"/>
      <c r="QKC39" s="119"/>
      <c r="QKD39" s="119"/>
      <c r="QKE39" s="119"/>
      <c r="QKF39" s="119"/>
      <c r="QKG39" s="119"/>
      <c r="QKH39" s="119"/>
      <c r="QKI39" s="119"/>
      <c r="QKJ39" s="119"/>
      <c r="QKK39" s="119"/>
      <c r="QKL39" s="119"/>
      <c r="QKM39" s="119"/>
      <c r="QKN39" s="119"/>
      <c r="QKO39" s="119"/>
      <c r="QKP39" s="119"/>
      <c r="QKQ39" s="119"/>
      <c r="QKR39" s="119"/>
      <c r="QKS39" s="119"/>
      <c r="QKT39" s="119"/>
      <c r="QKU39" s="119"/>
      <c r="QKV39" s="119"/>
      <c r="QKW39" s="119"/>
      <c r="QKX39" s="119"/>
      <c r="QKY39" s="119"/>
      <c r="QKZ39" s="119"/>
      <c r="QLA39" s="119"/>
      <c r="QLB39" s="119"/>
      <c r="QLC39" s="119"/>
      <c r="QLD39" s="119"/>
      <c r="QLE39" s="119"/>
      <c r="QLF39" s="119"/>
      <c r="QLG39" s="119"/>
      <c r="QLH39" s="119"/>
      <c r="QLI39" s="119"/>
      <c r="QLJ39" s="119"/>
      <c r="QLK39" s="119"/>
      <c r="QLL39" s="119"/>
      <c r="QLM39" s="119"/>
      <c r="QLN39" s="119"/>
      <c r="QLO39" s="119"/>
      <c r="QLP39" s="119"/>
      <c r="QLQ39" s="119"/>
      <c r="QLR39" s="119"/>
      <c r="QLS39" s="119"/>
      <c r="QLT39" s="119"/>
      <c r="QLU39" s="119"/>
      <c r="QLV39" s="119"/>
      <c r="QLW39" s="119"/>
      <c r="QLX39" s="119"/>
      <c r="QLY39" s="119"/>
      <c r="QLZ39" s="119"/>
      <c r="QMA39" s="119"/>
      <c r="QMB39" s="119"/>
      <c r="QMC39" s="119"/>
      <c r="QMD39" s="119"/>
      <c r="QME39" s="119"/>
      <c r="QMF39" s="119"/>
      <c r="QMG39" s="119"/>
      <c r="QMH39" s="119"/>
      <c r="QMI39" s="119"/>
      <c r="QMJ39" s="119"/>
      <c r="QMK39" s="119"/>
      <c r="QML39" s="119"/>
      <c r="QMM39" s="119"/>
      <c r="QMN39" s="119"/>
      <c r="QMO39" s="119"/>
      <c r="QMP39" s="119"/>
      <c r="QMQ39" s="119"/>
      <c r="QMR39" s="119"/>
      <c r="QMS39" s="119"/>
      <c r="QMT39" s="119"/>
      <c r="QMU39" s="119"/>
      <c r="QMV39" s="119"/>
      <c r="QMW39" s="119"/>
      <c r="QMX39" s="119"/>
      <c r="QMY39" s="119"/>
      <c r="QMZ39" s="119"/>
      <c r="QNA39" s="119"/>
      <c r="QNB39" s="119"/>
      <c r="QNC39" s="119"/>
      <c r="QND39" s="119"/>
      <c r="QNE39" s="119"/>
      <c r="QNF39" s="119"/>
      <c r="QNG39" s="119"/>
      <c r="QNH39" s="119"/>
      <c r="QNI39" s="119"/>
      <c r="QNJ39" s="119"/>
      <c r="QNK39" s="119"/>
      <c r="QNL39" s="119"/>
      <c r="QNM39" s="119"/>
      <c r="QNN39" s="119"/>
      <c r="QNO39" s="119"/>
      <c r="QNP39" s="119"/>
      <c r="QNQ39" s="119"/>
      <c r="QNR39" s="119"/>
      <c r="QNS39" s="119"/>
      <c r="QNT39" s="119"/>
      <c r="QNU39" s="119"/>
      <c r="QNV39" s="119"/>
      <c r="QNW39" s="119"/>
      <c r="QNX39" s="119"/>
      <c r="QNY39" s="119"/>
      <c r="QNZ39" s="119"/>
      <c r="QOA39" s="119"/>
      <c r="QOB39" s="119"/>
      <c r="QOC39" s="119"/>
      <c r="QOD39" s="119"/>
      <c r="QOE39" s="119"/>
      <c r="QOF39" s="119"/>
      <c r="QOG39" s="119"/>
      <c r="QOH39" s="119"/>
      <c r="QOI39" s="119"/>
      <c r="QOJ39" s="119"/>
      <c r="QOK39" s="119"/>
      <c r="QOL39" s="119"/>
      <c r="QOM39" s="119"/>
      <c r="QON39" s="119"/>
      <c r="QOO39" s="119"/>
      <c r="QOP39" s="119"/>
      <c r="QOQ39" s="119"/>
      <c r="QOR39" s="119"/>
      <c r="QOS39" s="119"/>
      <c r="QOT39" s="119"/>
      <c r="QOU39" s="119"/>
      <c r="QOV39" s="119"/>
      <c r="QOW39" s="119"/>
      <c r="QOX39" s="119"/>
      <c r="QOY39" s="119"/>
      <c r="QOZ39" s="119"/>
      <c r="QPA39" s="119"/>
      <c r="QPB39" s="119"/>
      <c r="QPC39" s="119"/>
      <c r="QPD39" s="119"/>
      <c r="QPE39" s="119"/>
      <c r="QPF39" s="119"/>
      <c r="QPG39" s="119"/>
      <c r="QPH39" s="119"/>
      <c r="QPI39" s="119"/>
      <c r="QPJ39" s="119"/>
      <c r="QPK39" s="119"/>
      <c r="QPL39" s="119"/>
      <c r="QPM39" s="119"/>
      <c r="QPN39" s="119"/>
      <c r="QPO39" s="119"/>
      <c r="QPP39" s="119"/>
      <c r="QPQ39" s="119"/>
      <c r="QPR39" s="119"/>
      <c r="QPS39" s="119"/>
      <c r="QPT39" s="119"/>
      <c r="QPU39" s="119"/>
      <c r="QPV39" s="119"/>
      <c r="QPW39" s="119"/>
      <c r="QPX39" s="119"/>
      <c r="QPY39" s="119"/>
      <c r="QPZ39" s="119"/>
      <c r="QQA39" s="119"/>
      <c r="QQB39" s="119"/>
      <c r="QQC39" s="119"/>
      <c r="QQD39" s="119"/>
      <c r="QQE39" s="119"/>
      <c r="QQF39" s="119"/>
      <c r="QQG39" s="119"/>
      <c r="QQH39" s="119"/>
      <c r="QQI39" s="119"/>
      <c r="QQJ39" s="119"/>
      <c r="QQK39" s="119"/>
      <c r="QQL39" s="119"/>
      <c r="QQM39" s="119"/>
      <c r="QQN39" s="119"/>
      <c r="QQO39" s="119"/>
      <c r="QQP39" s="119"/>
      <c r="QQQ39" s="119"/>
      <c r="QQR39" s="119"/>
      <c r="QQS39" s="119"/>
      <c r="QQT39" s="119"/>
      <c r="QQU39" s="119"/>
      <c r="QQV39" s="119"/>
      <c r="QQW39" s="119"/>
      <c r="QQX39" s="119"/>
      <c r="QQY39" s="119"/>
      <c r="QQZ39" s="119"/>
      <c r="QRA39" s="119"/>
      <c r="QRB39" s="119"/>
      <c r="QRC39" s="119"/>
      <c r="QRD39" s="119"/>
      <c r="QRE39" s="119"/>
      <c r="QRF39" s="119"/>
      <c r="QRG39" s="119"/>
      <c r="QRH39" s="119"/>
      <c r="QRI39" s="119"/>
      <c r="QRJ39" s="119"/>
      <c r="QRK39" s="119"/>
      <c r="QRL39" s="119"/>
      <c r="QRM39" s="119"/>
      <c r="QRN39" s="119"/>
      <c r="QRO39" s="119"/>
      <c r="QRP39" s="119"/>
      <c r="QRQ39" s="119"/>
      <c r="QRR39" s="119"/>
      <c r="QRS39" s="119"/>
      <c r="QRT39" s="119"/>
      <c r="QRU39" s="119"/>
      <c r="QRV39" s="119"/>
      <c r="QRW39" s="119"/>
      <c r="QRX39" s="119"/>
      <c r="QRY39" s="119"/>
      <c r="QRZ39" s="119"/>
      <c r="QSA39" s="119"/>
      <c r="QSB39" s="119"/>
      <c r="QSC39" s="119"/>
      <c r="QSD39" s="119"/>
      <c r="QSE39" s="119"/>
      <c r="QSF39" s="119"/>
      <c r="QSG39" s="119"/>
      <c r="QSH39" s="119"/>
      <c r="QSI39" s="119"/>
      <c r="QSJ39" s="119"/>
      <c r="QSK39" s="119"/>
      <c r="QSL39" s="119"/>
      <c r="QSM39" s="119"/>
      <c r="QSN39" s="119"/>
      <c r="QSO39" s="119"/>
      <c r="QSP39" s="119"/>
      <c r="QSQ39" s="119"/>
      <c r="QSR39" s="119"/>
      <c r="QSS39" s="119"/>
      <c r="QST39" s="119"/>
      <c r="QSU39" s="119"/>
      <c r="QSV39" s="119"/>
      <c r="QSW39" s="119"/>
      <c r="QSX39" s="119"/>
      <c r="QSY39" s="119"/>
      <c r="QSZ39" s="119"/>
      <c r="QTA39" s="119"/>
      <c r="QTB39" s="119"/>
      <c r="QTC39" s="119"/>
      <c r="QTD39" s="119"/>
      <c r="QTE39" s="119"/>
      <c r="QTF39" s="119"/>
      <c r="QTG39" s="119"/>
      <c r="QTH39" s="119"/>
      <c r="QTI39" s="119"/>
      <c r="QTJ39" s="119"/>
      <c r="QTK39" s="119"/>
      <c r="QTL39" s="119"/>
      <c r="QTM39" s="119"/>
      <c r="QTN39" s="119"/>
      <c r="QTO39" s="119"/>
      <c r="QTP39" s="119"/>
      <c r="QTQ39" s="119"/>
      <c r="QTR39" s="119"/>
      <c r="QTS39" s="119"/>
      <c r="QTT39" s="119"/>
      <c r="QTU39" s="119"/>
      <c r="QTV39" s="119"/>
      <c r="QTW39" s="119"/>
      <c r="QTX39" s="119"/>
      <c r="QTY39" s="119"/>
      <c r="QTZ39" s="119"/>
      <c r="QUA39" s="119"/>
      <c r="QUB39" s="119"/>
      <c r="QUC39" s="119"/>
      <c r="QUD39" s="119"/>
      <c r="QUE39" s="119"/>
      <c r="QUF39" s="119"/>
      <c r="QUG39" s="119"/>
      <c r="QUH39" s="119"/>
      <c r="QUI39" s="119"/>
      <c r="QUJ39" s="119"/>
      <c r="QUK39" s="119"/>
      <c r="QUL39" s="119"/>
      <c r="QUM39" s="119"/>
      <c r="QUN39" s="119"/>
      <c r="QUO39" s="119"/>
      <c r="QUP39" s="119"/>
      <c r="QUQ39" s="119"/>
      <c r="QUR39" s="119"/>
      <c r="QUS39" s="119"/>
      <c r="QUT39" s="119"/>
      <c r="QUU39" s="119"/>
      <c r="QUV39" s="119"/>
      <c r="QUW39" s="119"/>
      <c r="QUX39" s="119"/>
      <c r="QUY39" s="119"/>
      <c r="QUZ39" s="119"/>
      <c r="QVA39" s="119"/>
      <c r="QVB39" s="119"/>
      <c r="QVC39" s="119"/>
      <c r="QVD39" s="119"/>
      <c r="QVE39" s="119"/>
      <c r="QVF39" s="119"/>
      <c r="QVG39" s="119"/>
      <c r="QVH39" s="119"/>
      <c r="QVI39" s="119"/>
      <c r="QVJ39" s="119"/>
      <c r="QVK39" s="119"/>
      <c r="QVL39" s="119"/>
      <c r="QVM39" s="119"/>
      <c r="QVN39" s="119"/>
      <c r="QVO39" s="119"/>
      <c r="QVP39" s="119"/>
      <c r="QVQ39" s="119"/>
      <c r="QVR39" s="119"/>
      <c r="QVS39" s="119"/>
      <c r="QVT39" s="119"/>
      <c r="QVU39" s="119"/>
      <c r="QVV39" s="119"/>
      <c r="QVW39" s="119"/>
      <c r="QVX39" s="119"/>
      <c r="QVY39" s="119"/>
      <c r="QVZ39" s="119"/>
      <c r="QWA39" s="119"/>
      <c r="QWB39" s="119"/>
      <c r="QWC39" s="119"/>
      <c r="QWD39" s="119"/>
      <c r="QWE39" s="119"/>
      <c r="QWF39" s="119"/>
      <c r="QWG39" s="119"/>
      <c r="QWH39" s="119"/>
      <c r="QWI39" s="119"/>
      <c r="QWJ39" s="119"/>
      <c r="QWK39" s="119"/>
      <c r="QWL39" s="119"/>
      <c r="QWM39" s="119"/>
      <c r="QWN39" s="119"/>
      <c r="QWO39" s="119"/>
      <c r="QWP39" s="119"/>
      <c r="QWQ39" s="119"/>
      <c r="QWR39" s="119"/>
      <c r="QWS39" s="119"/>
      <c r="QWT39" s="119"/>
      <c r="QWU39" s="119"/>
      <c r="QWV39" s="119"/>
      <c r="QWW39" s="119"/>
      <c r="QWX39" s="119"/>
      <c r="QWY39" s="119"/>
      <c r="QWZ39" s="119"/>
      <c r="QXA39" s="119"/>
      <c r="QXB39" s="119"/>
      <c r="QXC39" s="119"/>
      <c r="QXD39" s="119"/>
      <c r="QXE39" s="119"/>
      <c r="QXF39" s="119"/>
      <c r="QXG39" s="119"/>
      <c r="QXH39" s="119"/>
      <c r="QXI39" s="119"/>
      <c r="QXJ39" s="119"/>
      <c r="QXK39" s="119"/>
      <c r="QXL39" s="119"/>
      <c r="QXM39" s="119"/>
      <c r="QXN39" s="119"/>
      <c r="QXO39" s="119"/>
      <c r="QXP39" s="119"/>
      <c r="QXQ39" s="119"/>
      <c r="QXR39" s="119"/>
      <c r="QXS39" s="119"/>
      <c r="QXT39" s="119"/>
      <c r="QXU39" s="119"/>
      <c r="QXV39" s="119"/>
      <c r="QXW39" s="119"/>
      <c r="QXX39" s="119"/>
      <c r="QXY39" s="119"/>
      <c r="QXZ39" s="119"/>
      <c r="QYA39" s="119"/>
      <c r="QYB39" s="119"/>
      <c r="QYC39" s="119"/>
      <c r="QYD39" s="119"/>
      <c r="QYE39" s="119"/>
      <c r="QYF39" s="119"/>
      <c r="QYG39" s="119"/>
      <c r="QYH39" s="119"/>
      <c r="QYI39" s="119"/>
      <c r="QYJ39" s="119"/>
      <c r="QYK39" s="119"/>
      <c r="QYL39" s="119"/>
      <c r="QYM39" s="119"/>
      <c r="QYN39" s="119"/>
      <c r="QYO39" s="119"/>
      <c r="QYP39" s="119"/>
      <c r="QYQ39" s="119"/>
      <c r="QYR39" s="119"/>
      <c r="QYS39" s="119"/>
      <c r="QYT39" s="119"/>
      <c r="QYU39" s="119"/>
      <c r="QYV39" s="119"/>
      <c r="QYW39" s="119"/>
      <c r="QYX39" s="119"/>
      <c r="QYY39" s="119"/>
      <c r="QYZ39" s="119"/>
      <c r="QZA39" s="119"/>
      <c r="QZB39" s="119"/>
      <c r="QZC39" s="119"/>
      <c r="QZD39" s="119"/>
      <c r="QZE39" s="119"/>
      <c r="QZF39" s="119"/>
      <c r="QZG39" s="119"/>
      <c r="QZH39" s="119"/>
      <c r="QZI39" s="119"/>
      <c r="QZJ39" s="119"/>
      <c r="QZK39" s="119"/>
      <c r="QZL39" s="119"/>
      <c r="QZM39" s="119"/>
      <c r="QZN39" s="119"/>
      <c r="QZO39" s="119"/>
      <c r="QZP39" s="119"/>
      <c r="QZQ39" s="119"/>
      <c r="QZR39" s="119"/>
      <c r="QZS39" s="119"/>
      <c r="QZT39" s="119"/>
      <c r="QZU39" s="119"/>
      <c r="QZV39" s="119"/>
      <c r="QZW39" s="119"/>
      <c r="QZX39" s="119"/>
      <c r="QZY39" s="119"/>
      <c r="QZZ39" s="119"/>
      <c r="RAA39" s="119"/>
      <c r="RAB39" s="119"/>
      <c r="RAC39" s="119"/>
      <c r="RAD39" s="119"/>
      <c r="RAE39" s="119"/>
      <c r="RAF39" s="119"/>
      <c r="RAG39" s="119"/>
      <c r="RAH39" s="119"/>
      <c r="RAI39" s="119"/>
      <c r="RAJ39" s="119"/>
      <c r="RAK39" s="119"/>
      <c r="RAL39" s="119"/>
      <c r="RAM39" s="119"/>
      <c r="RAN39" s="119"/>
      <c r="RAO39" s="119"/>
      <c r="RAP39" s="119"/>
      <c r="RAQ39" s="119"/>
      <c r="RAR39" s="119"/>
      <c r="RAS39" s="119"/>
      <c r="RAT39" s="119"/>
      <c r="RAU39" s="119"/>
      <c r="RAV39" s="119"/>
      <c r="RAW39" s="119"/>
      <c r="RAX39" s="119"/>
      <c r="RAY39" s="119"/>
      <c r="RAZ39" s="119"/>
      <c r="RBA39" s="119"/>
      <c r="RBB39" s="119"/>
      <c r="RBC39" s="119"/>
      <c r="RBD39" s="119"/>
      <c r="RBE39" s="119"/>
      <c r="RBF39" s="119"/>
      <c r="RBG39" s="119"/>
      <c r="RBH39" s="119"/>
      <c r="RBI39" s="119"/>
      <c r="RBJ39" s="119"/>
      <c r="RBK39" s="119"/>
      <c r="RBL39" s="119"/>
      <c r="RBM39" s="119"/>
      <c r="RBN39" s="119"/>
      <c r="RBO39" s="119"/>
      <c r="RBP39" s="119"/>
      <c r="RBQ39" s="119"/>
      <c r="RBR39" s="119"/>
      <c r="RBS39" s="119"/>
      <c r="RBT39" s="119"/>
      <c r="RBU39" s="119"/>
      <c r="RBV39" s="119"/>
      <c r="RBW39" s="119"/>
      <c r="RBX39" s="119"/>
      <c r="RBY39" s="119"/>
      <c r="RBZ39" s="119"/>
      <c r="RCA39" s="119"/>
      <c r="RCB39" s="119"/>
      <c r="RCC39" s="119"/>
      <c r="RCD39" s="119"/>
      <c r="RCE39" s="119"/>
      <c r="RCF39" s="119"/>
      <c r="RCG39" s="119"/>
      <c r="RCH39" s="119"/>
      <c r="RCI39" s="119"/>
      <c r="RCJ39" s="119"/>
      <c r="RCK39" s="119"/>
      <c r="RCL39" s="119"/>
      <c r="RCM39" s="119"/>
      <c r="RCN39" s="119"/>
      <c r="RCO39" s="119"/>
      <c r="RCP39" s="119"/>
      <c r="RCQ39" s="119"/>
      <c r="RCR39" s="119"/>
      <c r="RCS39" s="119"/>
      <c r="RCT39" s="119"/>
      <c r="RCU39" s="119"/>
      <c r="RCV39" s="119"/>
      <c r="RCW39" s="119"/>
      <c r="RCX39" s="119"/>
      <c r="RCY39" s="119"/>
      <c r="RCZ39" s="119"/>
      <c r="RDA39" s="119"/>
      <c r="RDB39" s="119"/>
      <c r="RDC39" s="119"/>
      <c r="RDD39" s="119"/>
      <c r="RDE39" s="119"/>
      <c r="RDF39" s="119"/>
      <c r="RDG39" s="119"/>
      <c r="RDH39" s="119"/>
      <c r="RDI39" s="119"/>
      <c r="RDJ39" s="119"/>
      <c r="RDK39" s="119"/>
      <c r="RDL39" s="119"/>
      <c r="RDM39" s="119"/>
      <c r="RDN39" s="119"/>
      <c r="RDO39" s="119"/>
      <c r="RDP39" s="119"/>
      <c r="RDQ39" s="119"/>
      <c r="RDR39" s="119"/>
      <c r="RDS39" s="119"/>
      <c r="RDT39" s="119"/>
      <c r="RDU39" s="119"/>
      <c r="RDV39" s="119"/>
      <c r="RDW39" s="119"/>
      <c r="RDX39" s="119"/>
      <c r="RDY39" s="119"/>
      <c r="RDZ39" s="119"/>
      <c r="REA39" s="119"/>
      <c r="REB39" s="119"/>
      <c r="REC39" s="119"/>
      <c r="RED39" s="119"/>
      <c r="REE39" s="119"/>
      <c r="REF39" s="119"/>
      <c r="REG39" s="119"/>
      <c r="REH39" s="119"/>
      <c r="REI39" s="119"/>
      <c r="REJ39" s="119"/>
      <c r="REK39" s="119"/>
      <c r="REL39" s="119"/>
      <c r="REM39" s="119"/>
      <c r="REN39" s="119"/>
      <c r="REO39" s="119"/>
      <c r="REP39" s="119"/>
      <c r="REQ39" s="119"/>
      <c r="RER39" s="119"/>
      <c r="RES39" s="119"/>
      <c r="RET39" s="119"/>
      <c r="REU39" s="119"/>
      <c r="REV39" s="119"/>
      <c r="REW39" s="119"/>
      <c r="REX39" s="119"/>
      <c r="REY39" s="119"/>
      <c r="REZ39" s="119"/>
      <c r="RFA39" s="119"/>
      <c r="RFB39" s="119"/>
      <c r="RFC39" s="119"/>
      <c r="RFD39" s="119"/>
      <c r="RFE39" s="119"/>
      <c r="RFF39" s="119"/>
      <c r="RFG39" s="119"/>
      <c r="RFH39" s="119"/>
      <c r="RFI39" s="119"/>
      <c r="RFJ39" s="119"/>
      <c r="RFK39" s="119"/>
      <c r="RFL39" s="119"/>
      <c r="RFM39" s="119"/>
      <c r="RFN39" s="119"/>
      <c r="RFO39" s="119"/>
      <c r="RFP39" s="119"/>
      <c r="RFQ39" s="119"/>
      <c r="RFR39" s="119"/>
      <c r="RFS39" s="119"/>
      <c r="RFT39" s="119"/>
      <c r="RFU39" s="119"/>
      <c r="RFV39" s="119"/>
      <c r="RFW39" s="119"/>
      <c r="RFX39" s="119"/>
      <c r="RFY39" s="119"/>
      <c r="RFZ39" s="119"/>
      <c r="RGA39" s="119"/>
      <c r="RGB39" s="119"/>
      <c r="RGC39" s="119"/>
      <c r="RGD39" s="119"/>
      <c r="RGE39" s="119"/>
      <c r="RGF39" s="119"/>
      <c r="RGG39" s="119"/>
      <c r="RGH39" s="119"/>
      <c r="RGI39" s="119"/>
      <c r="RGJ39" s="119"/>
      <c r="RGK39" s="119"/>
      <c r="RGL39" s="119"/>
      <c r="RGM39" s="119"/>
      <c r="RGN39" s="119"/>
      <c r="RGO39" s="119"/>
      <c r="RGP39" s="119"/>
      <c r="RGQ39" s="119"/>
      <c r="RGR39" s="119"/>
      <c r="RGS39" s="119"/>
      <c r="RGT39" s="119"/>
      <c r="RGU39" s="119"/>
      <c r="RGV39" s="119"/>
      <c r="RGW39" s="119"/>
      <c r="RGX39" s="119"/>
      <c r="RGY39" s="119"/>
      <c r="RGZ39" s="119"/>
      <c r="RHA39" s="119"/>
      <c r="RHB39" s="119"/>
      <c r="RHC39" s="119"/>
      <c r="RHD39" s="119"/>
      <c r="RHE39" s="119"/>
      <c r="RHF39" s="119"/>
      <c r="RHG39" s="119"/>
      <c r="RHH39" s="119"/>
      <c r="RHI39" s="119"/>
      <c r="RHJ39" s="119"/>
      <c r="RHK39" s="119"/>
      <c r="RHL39" s="119"/>
      <c r="RHM39" s="119"/>
      <c r="RHN39" s="119"/>
      <c r="RHO39" s="119"/>
      <c r="RHP39" s="119"/>
      <c r="RHQ39" s="119"/>
      <c r="RHR39" s="119"/>
      <c r="RHS39" s="119"/>
      <c r="RHT39" s="119"/>
      <c r="RHU39" s="119"/>
      <c r="RHV39" s="119"/>
      <c r="RHW39" s="119"/>
      <c r="RHX39" s="119"/>
      <c r="RHY39" s="119"/>
      <c r="RHZ39" s="119"/>
      <c r="RIA39" s="119"/>
      <c r="RIB39" s="119"/>
      <c r="RIC39" s="119"/>
      <c r="RID39" s="119"/>
      <c r="RIE39" s="119"/>
      <c r="RIF39" s="119"/>
      <c r="RIG39" s="119"/>
      <c r="RIH39" s="119"/>
      <c r="RII39" s="119"/>
      <c r="RIJ39" s="119"/>
      <c r="RIK39" s="119"/>
      <c r="RIL39" s="119"/>
      <c r="RIM39" s="119"/>
      <c r="RIN39" s="119"/>
      <c r="RIO39" s="119"/>
      <c r="RIP39" s="119"/>
      <c r="RIQ39" s="119"/>
      <c r="RIR39" s="119"/>
      <c r="RIS39" s="119"/>
      <c r="RIT39" s="119"/>
      <c r="RIU39" s="119"/>
      <c r="RIV39" s="119"/>
      <c r="RIW39" s="119"/>
      <c r="RIX39" s="119"/>
      <c r="RIY39" s="119"/>
      <c r="RIZ39" s="119"/>
      <c r="RJA39" s="119"/>
      <c r="RJB39" s="119"/>
      <c r="RJC39" s="119"/>
      <c r="RJD39" s="119"/>
      <c r="RJE39" s="119"/>
      <c r="RJF39" s="119"/>
      <c r="RJG39" s="119"/>
      <c r="RJH39" s="119"/>
      <c r="RJI39" s="119"/>
      <c r="RJJ39" s="119"/>
      <c r="RJK39" s="119"/>
      <c r="RJL39" s="119"/>
      <c r="RJM39" s="119"/>
      <c r="RJN39" s="119"/>
      <c r="RJO39" s="119"/>
      <c r="RJP39" s="119"/>
      <c r="RJQ39" s="119"/>
      <c r="RJR39" s="119"/>
      <c r="RJS39" s="119"/>
      <c r="RJT39" s="119"/>
      <c r="RJU39" s="119"/>
      <c r="RJV39" s="119"/>
      <c r="RJW39" s="119"/>
      <c r="RJX39" s="119"/>
      <c r="RJY39" s="119"/>
      <c r="RJZ39" s="119"/>
      <c r="RKA39" s="119"/>
      <c r="RKB39" s="119"/>
      <c r="RKC39" s="119"/>
      <c r="RKD39" s="119"/>
      <c r="RKE39" s="119"/>
      <c r="RKF39" s="119"/>
      <c r="RKG39" s="119"/>
      <c r="RKH39" s="119"/>
      <c r="RKI39" s="119"/>
      <c r="RKJ39" s="119"/>
      <c r="RKK39" s="119"/>
      <c r="RKL39" s="119"/>
      <c r="RKM39" s="119"/>
      <c r="RKN39" s="119"/>
      <c r="RKO39" s="119"/>
      <c r="RKP39" s="119"/>
      <c r="RKQ39" s="119"/>
      <c r="RKR39" s="119"/>
      <c r="RKS39" s="119"/>
      <c r="RKT39" s="119"/>
      <c r="RKU39" s="119"/>
      <c r="RKV39" s="119"/>
      <c r="RKW39" s="119"/>
      <c r="RKX39" s="119"/>
      <c r="RKY39" s="119"/>
      <c r="RKZ39" s="119"/>
      <c r="RLA39" s="119"/>
      <c r="RLB39" s="119"/>
      <c r="RLC39" s="119"/>
      <c r="RLD39" s="119"/>
      <c r="RLE39" s="119"/>
      <c r="RLF39" s="119"/>
      <c r="RLG39" s="119"/>
      <c r="RLH39" s="119"/>
      <c r="RLI39" s="119"/>
      <c r="RLJ39" s="119"/>
      <c r="RLK39" s="119"/>
      <c r="RLL39" s="119"/>
      <c r="RLM39" s="119"/>
      <c r="RLN39" s="119"/>
      <c r="RLO39" s="119"/>
      <c r="RLP39" s="119"/>
      <c r="RLQ39" s="119"/>
      <c r="RLR39" s="119"/>
      <c r="RLS39" s="119"/>
      <c r="RLT39" s="119"/>
      <c r="RLU39" s="119"/>
      <c r="RLV39" s="119"/>
      <c r="RLW39" s="119"/>
      <c r="RLX39" s="119"/>
      <c r="RLY39" s="119"/>
      <c r="RLZ39" s="119"/>
      <c r="RMA39" s="119"/>
      <c r="RMB39" s="119"/>
      <c r="RMC39" s="119"/>
      <c r="RMD39" s="119"/>
      <c r="RME39" s="119"/>
      <c r="RMF39" s="119"/>
      <c r="RMG39" s="119"/>
      <c r="RMH39" s="119"/>
      <c r="RMI39" s="119"/>
      <c r="RMJ39" s="119"/>
      <c r="RMK39" s="119"/>
      <c r="RML39" s="119"/>
      <c r="RMM39" s="119"/>
      <c r="RMN39" s="119"/>
      <c r="RMO39" s="119"/>
      <c r="RMP39" s="119"/>
      <c r="RMQ39" s="119"/>
      <c r="RMR39" s="119"/>
      <c r="RMS39" s="119"/>
      <c r="RMT39" s="119"/>
      <c r="RMU39" s="119"/>
      <c r="RMV39" s="119"/>
      <c r="RMW39" s="119"/>
      <c r="RMX39" s="119"/>
      <c r="RMY39" s="119"/>
      <c r="RMZ39" s="119"/>
      <c r="RNA39" s="119"/>
      <c r="RNB39" s="119"/>
      <c r="RNC39" s="119"/>
      <c r="RND39" s="119"/>
      <c r="RNE39" s="119"/>
      <c r="RNF39" s="119"/>
      <c r="RNG39" s="119"/>
      <c r="RNH39" s="119"/>
      <c r="RNI39" s="119"/>
      <c r="RNJ39" s="119"/>
      <c r="RNK39" s="119"/>
      <c r="RNL39" s="119"/>
      <c r="RNM39" s="119"/>
      <c r="RNN39" s="119"/>
      <c r="RNO39" s="119"/>
      <c r="RNP39" s="119"/>
      <c r="RNQ39" s="119"/>
      <c r="RNR39" s="119"/>
      <c r="RNS39" s="119"/>
      <c r="RNT39" s="119"/>
      <c r="RNU39" s="119"/>
      <c r="RNV39" s="119"/>
      <c r="RNW39" s="119"/>
      <c r="RNX39" s="119"/>
      <c r="RNY39" s="119"/>
      <c r="RNZ39" s="119"/>
      <c r="ROA39" s="119"/>
      <c r="ROB39" s="119"/>
      <c r="ROC39" s="119"/>
      <c r="ROD39" s="119"/>
      <c r="ROE39" s="119"/>
      <c r="ROF39" s="119"/>
      <c r="ROG39" s="119"/>
      <c r="ROH39" s="119"/>
      <c r="ROI39" s="119"/>
      <c r="ROJ39" s="119"/>
      <c r="ROK39" s="119"/>
      <c r="ROL39" s="119"/>
      <c r="ROM39" s="119"/>
      <c r="RON39" s="119"/>
      <c r="ROO39" s="119"/>
      <c r="ROP39" s="119"/>
      <c r="ROQ39" s="119"/>
      <c r="ROR39" s="119"/>
      <c r="ROS39" s="119"/>
      <c r="ROT39" s="119"/>
      <c r="ROU39" s="119"/>
      <c r="ROV39" s="119"/>
      <c r="ROW39" s="119"/>
      <c r="ROX39" s="119"/>
      <c r="ROY39" s="119"/>
      <c r="ROZ39" s="119"/>
      <c r="RPA39" s="119"/>
      <c r="RPB39" s="119"/>
      <c r="RPC39" s="119"/>
      <c r="RPD39" s="119"/>
      <c r="RPE39" s="119"/>
      <c r="RPF39" s="119"/>
      <c r="RPG39" s="119"/>
      <c r="RPH39" s="119"/>
      <c r="RPI39" s="119"/>
      <c r="RPJ39" s="119"/>
      <c r="RPK39" s="119"/>
      <c r="RPL39" s="119"/>
      <c r="RPM39" s="119"/>
      <c r="RPN39" s="119"/>
      <c r="RPO39" s="119"/>
      <c r="RPP39" s="119"/>
      <c r="RPQ39" s="119"/>
      <c r="RPR39" s="119"/>
      <c r="RPS39" s="119"/>
      <c r="RPT39" s="119"/>
      <c r="RPU39" s="119"/>
      <c r="RPV39" s="119"/>
      <c r="RPW39" s="119"/>
      <c r="RPX39" s="119"/>
      <c r="RPY39" s="119"/>
      <c r="RPZ39" s="119"/>
      <c r="RQA39" s="119"/>
      <c r="RQB39" s="119"/>
      <c r="RQC39" s="119"/>
      <c r="RQD39" s="119"/>
      <c r="RQE39" s="119"/>
      <c r="RQF39" s="119"/>
      <c r="RQG39" s="119"/>
      <c r="RQH39" s="119"/>
      <c r="RQI39" s="119"/>
      <c r="RQJ39" s="119"/>
      <c r="RQK39" s="119"/>
      <c r="RQL39" s="119"/>
      <c r="RQM39" s="119"/>
      <c r="RQN39" s="119"/>
      <c r="RQO39" s="119"/>
      <c r="RQP39" s="119"/>
      <c r="RQQ39" s="119"/>
      <c r="RQR39" s="119"/>
      <c r="RQS39" s="119"/>
      <c r="RQT39" s="119"/>
      <c r="RQU39" s="119"/>
      <c r="RQV39" s="119"/>
      <c r="RQW39" s="119"/>
      <c r="RQX39" s="119"/>
      <c r="RQY39" s="119"/>
      <c r="RQZ39" s="119"/>
      <c r="RRA39" s="119"/>
      <c r="RRB39" s="119"/>
      <c r="RRC39" s="119"/>
      <c r="RRD39" s="119"/>
      <c r="RRE39" s="119"/>
      <c r="RRF39" s="119"/>
      <c r="RRG39" s="119"/>
      <c r="RRH39" s="119"/>
      <c r="RRI39" s="119"/>
      <c r="RRJ39" s="119"/>
      <c r="RRK39" s="119"/>
      <c r="RRL39" s="119"/>
      <c r="RRM39" s="119"/>
      <c r="RRN39" s="119"/>
      <c r="RRO39" s="119"/>
      <c r="RRP39" s="119"/>
      <c r="RRQ39" s="119"/>
      <c r="RRR39" s="119"/>
      <c r="RRS39" s="119"/>
      <c r="RRT39" s="119"/>
      <c r="RRU39" s="119"/>
      <c r="RRV39" s="119"/>
      <c r="RRW39" s="119"/>
      <c r="RRX39" s="119"/>
      <c r="RRY39" s="119"/>
      <c r="RRZ39" s="119"/>
      <c r="RSA39" s="119"/>
      <c r="RSB39" s="119"/>
      <c r="RSC39" s="119"/>
      <c r="RSD39" s="119"/>
      <c r="RSE39" s="119"/>
      <c r="RSF39" s="119"/>
      <c r="RSG39" s="119"/>
      <c r="RSH39" s="119"/>
      <c r="RSI39" s="119"/>
      <c r="RSJ39" s="119"/>
      <c r="RSK39" s="119"/>
      <c r="RSL39" s="119"/>
      <c r="RSM39" s="119"/>
      <c r="RSN39" s="119"/>
      <c r="RSO39" s="119"/>
      <c r="RSP39" s="119"/>
      <c r="RSQ39" s="119"/>
      <c r="RSR39" s="119"/>
      <c r="RSS39" s="119"/>
      <c r="RST39" s="119"/>
      <c r="RSU39" s="119"/>
      <c r="RSV39" s="119"/>
      <c r="RSW39" s="119"/>
      <c r="RSX39" s="119"/>
      <c r="RSY39" s="119"/>
      <c r="RSZ39" s="119"/>
      <c r="RTA39" s="119"/>
      <c r="RTB39" s="119"/>
      <c r="RTC39" s="119"/>
      <c r="RTD39" s="119"/>
      <c r="RTE39" s="119"/>
      <c r="RTF39" s="119"/>
      <c r="RTG39" s="119"/>
      <c r="RTH39" s="119"/>
      <c r="RTI39" s="119"/>
      <c r="RTJ39" s="119"/>
      <c r="RTK39" s="119"/>
      <c r="RTL39" s="119"/>
      <c r="RTM39" s="119"/>
      <c r="RTN39" s="119"/>
      <c r="RTO39" s="119"/>
      <c r="RTP39" s="119"/>
      <c r="RTQ39" s="119"/>
      <c r="RTR39" s="119"/>
      <c r="RTS39" s="119"/>
      <c r="RTT39" s="119"/>
      <c r="RTU39" s="119"/>
      <c r="RTV39" s="119"/>
      <c r="RTW39" s="119"/>
      <c r="RTX39" s="119"/>
      <c r="RTY39" s="119"/>
      <c r="RTZ39" s="119"/>
      <c r="RUA39" s="119"/>
      <c r="RUB39" s="119"/>
      <c r="RUC39" s="119"/>
      <c r="RUD39" s="119"/>
      <c r="RUE39" s="119"/>
      <c r="RUF39" s="119"/>
      <c r="RUG39" s="119"/>
      <c r="RUH39" s="119"/>
      <c r="RUI39" s="119"/>
      <c r="RUJ39" s="119"/>
      <c r="RUK39" s="119"/>
      <c r="RUL39" s="119"/>
      <c r="RUM39" s="119"/>
      <c r="RUN39" s="119"/>
      <c r="RUO39" s="119"/>
      <c r="RUP39" s="119"/>
      <c r="RUQ39" s="119"/>
      <c r="RUR39" s="119"/>
      <c r="RUS39" s="119"/>
      <c r="RUT39" s="119"/>
      <c r="RUU39" s="119"/>
      <c r="RUV39" s="119"/>
      <c r="RUW39" s="119"/>
      <c r="RUX39" s="119"/>
      <c r="RUY39" s="119"/>
      <c r="RUZ39" s="119"/>
      <c r="RVA39" s="119"/>
      <c r="RVB39" s="119"/>
      <c r="RVC39" s="119"/>
      <c r="RVD39" s="119"/>
      <c r="RVE39" s="119"/>
      <c r="RVF39" s="119"/>
      <c r="RVG39" s="119"/>
      <c r="RVH39" s="119"/>
      <c r="RVI39" s="119"/>
      <c r="RVJ39" s="119"/>
      <c r="RVK39" s="119"/>
      <c r="RVL39" s="119"/>
      <c r="RVM39" s="119"/>
      <c r="RVN39" s="119"/>
      <c r="RVO39" s="119"/>
      <c r="RVP39" s="119"/>
      <c r="RVQ39" s="119"/>
      <c r="RVR39" s="119"/>
      <c r="RVS39" s="119"/>
      <c r="RVT39" s="119"/>
      <c r="RVU39" s="119"/>
      <c r="RVV39" s="119"/>
      <c r="RVW39" s="119"/>
      <c r="RVX39" s="119"/>
      <c r="RVY39" s="119"/>
      <c r="RVZ39" s="119"/>
      <c r="RWA39" s="119"/>
      <c r="RWB39" s="119"/>
      <c r="RWC39" s="119"/>
      <c r="RWD39" s="119"/>
      <c r="RWE39" s="119"/>
      <c r="RWF39" s="119"/>
      <c r="RWG39" s="119"/>
      <c r="RWH39" s="119"/>
      <c r="RWI39" s="119"/>
      <c r="RWJ39" s="119"/>
      <c r="RWK39" s="119"/>
      <c r="RWL39" s="119"/>
      <c r="RWM39" s="119"/>
      <c r="RWN39" s="119"/>
      <c r="RWO39" s="119"/>
      <c r="RWP39" s="119"/>
      <c r="RWQ39" s="119"/>
      <c r="RWR39" s="119"/>
      <c r="RWS39" s="119"/>
      <c r="RWT39" s="119"/>
      <c r="RWU39" s="119"/>
      <c r="RWV39" s="119"/>
      <c r="RWW39" s="119"/>
      <c r="RWX39" s="119"/>
      <c r="RWY39" s="119"/>
      <c r="RWZ39" s="119"/>
      <c r="RXA39" s="119"/>
      <c r="RXB39" s="119"/>
      <c r="RXC39" s="119"/>
      <c r="RXD39" s="119"/>
      <c r="RXE39" s="119"/>
      <c r="RXF39" s="119"/>
      <c r="RXG39" s="119"/>
      <c r="RXH39" s="119"/>
      <c r="RXI39" s="119"/>
      <c r="RXJ39" s="119"/>
      <c r="RXK39" s="119"/>
      <c r="RXL39" s="119"/>
      <c r="RXM39" s="119"/>
      <c r="RXN39" s="119"/>
      <c r="RXO39" s="119"/>
      <c r="RXP39" s="119"/>
      <c r="RXQ39" s="119"/>
      <c r="RXR39" s="119"/>
      <c r="RXS39" s="119"/>
      <c r="RXT39" s="119"/>
      <c r="RXU39" s="119"/>
      <c r="RXV39" s="119"/>
      <c r="RXW39" s="119"/>
      <c r="RXX39" s="119"/>
      <c r="RXY39" s="119"/>
      <c r="RXZ39" s="119"/>
      <c r="RYA39" s="119"/>
      <c r="RYB39" s="119"/>
      <c r="RYC39" s="119"/>
      <c r="RYD39" s="119"/>
      <c r="RYE39" s="119"/>
      <c r="RYF39" s="119"/>
      <c r="RYG39" s="119"/>
      <c r="RYH39" s="119"/>
      <c r="RYI39" s="119"/>
      <c r="RYJ39" s="119"/>
      <c r="RYK39" s="119"/>
      <c r="RYL39" s="119"/>
      <c r="RYM39" s="119"/>
      <c r="RYN39" s="119"/>
      <c r="RYO39" s="119"/>
      <c r="RYP39" s="119"/>
      <c r="RYQ39" s="119"/>
      <c r="RYR39" s="119"/>
      <c r="RYS39" s="119"/>
      <c r="RYT39" s="119"/>
      <c r="RYU39" s="119"/>
      <c r="RYV39" s="119"/>
      <c r="RYW39" s="119"/>
      <c r="RYX39" s="119"/>
      <c r="RYY39" s="119"/>
      <c r="RYZ39" s="119"/>
      <c r="RZA39" s="119"/>
      <c r="RZB39" s="119"/>
      <c r="RZC39" s="119"/>
      <c r="RZD39" s="119"/>
      <c r="RZE39" s="119"/>
      <c r="RZF39" s="119"/>
      <c r="RZG39" s="119"/>
      <c r="RZH39" s="119"/>
      <c r="RZI39" s="119"/>
      <c r="RZJ39" s="119"/>
      <c r="RZK39" s="119"/>
      <c r="RZL39" s="119"/>
      <c r="RZM39" s="119"/>
      <c r="RZN39" s="119"/>
      <c r="RZO39" s="119"/>
      <c r="RZP39" s="119"/>
      <c r="RZQ39" s="119"/>
      <c r="RZR39" s="119"/>
      <c r="RZS39" s="119"/>
      <c r="RZT39" s="119"/>
      <c r="RZU39" s="119"/>
      <c r="RZV39" s="119"/>
      <c r="RZW39" s="119"/>
      <c r="RZX39" s="119"/>
      <c r="RZY39" s="119"/>
      <c r="RZZ39" s="119"/>
      <c r="SAA39" s="119"/>
      <c r="SAB39" s="119"/>
      <c r="SAC39" s="119"/>
      <c r="SAD39" s="119"/>
      <c r="SAE39" s="119"/>
      <c r="SAF39" s="119"/>
      <c r="SAG39" s="119"/>
      <c r="SAH39" s="119"/>
      <c r="SAI39" s="119"/>
      <c r="SAJ39" s="119"/>
      <c r="SAK39" s="119"/>
      <c r="SAL39" s="119"/>
      <c r="SAM39" s="119"/>
      <c r="SAN39" s="119"/>
      <c r="SAO39" s="119"/>
      <c r="SAP39" s="119"/>
      <c r="SAQ39" s="119"/>
      <c r="SAR39" s="119"/>
      <c r="SAS39" s="119"/>
      <c r="SAT39" s="119"/>
      <c r="SAU39" s="119"/>
      <c r="SAV39" s="119"/>
      <c r="SAW39" s="119"/>
      <c r="SAX39" s="119"/>
      <c r="SAY39" s="119"/>
      <c r="SAZ39" s="119"/>
      <c r="SBA39" s="119"/>
      <c r="SBB39" s="119"/>
      <c r="SBC39" s="119"/>
      <c r="SBD39" s="119"/>
      <c r="SBE39" s="119"/>
      <c r="SBF39" s="119"/>
      <c r="SBG39" s="119"/>
      <c r="SBH39" s="119"/>
      <c r="SBI39" s="119"/>
      <c r="SBJ39" s="119"/>
      <c r="SBK39" s="119"/>
      <c r="SBL39" s="119"/>
      <c r="SBM39" s="119"/>
      <c r="SBN39" s="119"/>
      <c r="SBO39" s="119"/>
      <c r="SBP39" s="119"/>
      <c r="SBQ39" s="119"/>
      <c r="SBR39" s="119"/>
      <c r="SBS39" s="119"/>
      <c r="SBT39" s="119"/>
      <c r="SBU39" s="119"/>
      <c r="SBV39" s="119"/>
      <c r="SBW39" s="119"/>
      <c r="SBX39" s="119"/>
      <c r="SBY39" s="119"/>
      <c r="SBZ39" s="119"/>
      <c r="SCA39" s="119"/>
      <c r="SCB39" s="119"/>
      <c r="SCC39" s="119"/>
      <c r="SCD39" s="119"/>
      <c r="SCE39" s="119"/>
      <c r="SCF39" s="119"/>
      <c r="SCG39" s="119"/>
      <c r="SCH39" s="119"/>
      <c r="SCI39" s="119"/>
      <c r="SCJ39" s="119"/>
      <c r="SCK39" s="119"/>
      <c r="SCL39" s="119"/>
      <c r="SCM39" s="119"/>
      <c r="SCN39" s="119"/>
      <c r="SCO39" s="119"/>
      <c r="SCP39" s="119"/>
      <c r="SCQ39" s="119"/>
      <c r="SCR39" s="119"/>
      <c r="SCS39" s="119"/>
      <c r="SCT39" s="119"/>
      <c r="SCU39" s="119"/>
      <c r="SCV39" s="119"/>
      <c r="SCW39" s="119"/>
      <c r="SCX39" s="119"/>
      <c r="SCY39" s="119"/>
      <c r="SCZ39" s="119"/>
      <c r="SDA39" s="119"/>
      <c r="SDB39" s="119"/>
      <c r="SDC39" s="119"/>
      <c r="SDD39" s="119"/>
      <c r="SDE39" s="119"/>
      <c r="SDF39" s="119"/>
      <c r="SDG39" s="119"/>
      <c r="SDH39" s="119"/>
      <c r="SDI39" s="119"/>
      <c r="SDJ39" s="119"/>
      <c r="SDK39" s="119"/>
      <c r="SDL39" s="119"/>
      <c r="SDM39" s="119"/>
      <c r="SDN39" s="119"/>
      <c r="SDO39" s="119"/>
      <c r="SDP39" s="119"/>
      <c r="SDQ39" s="119"/>
      <c r="SDR39" s="119"/>
      <c r="SDS39" s="119"/>
      <c r="SDT39" s="119"/>
      <c r="SDU39" s="119"/>
      <c r="SDV39" s="119"/>
      <c r="SDW39" s="119"/>
      <c r="SDX39" s="119"/>
      <c r="SDY39" s="119"/>
      <c r="SDZ39" s="119"/>
      <c r="SEA39" s="119"/>
      <c r="SEB39" s="119"/>
      <c r="SEC39" s="119"/>
      <c r="SED39" s="119"/>
      <c r="SEE39" s="119"/>
      <c r="SEF39" s="119"/>
      <c r="SEG39" s="119"/>
      <c r="SEH39" s="119"/>
      <c r="SEI39" s="119"/>
      <c r="SEJ39" s="119"/>
      <c r="SEK39" s="119"/>
      <c r="SEL39" s="119"/>
      <c r="SEM39" s="119"/>
      <c r="SEN39" s="119"/>
      <c r="SEO39" s="119"/>
      <c r="SEP39" s="119"/>
      <c r="SEQ39" s="119"/>
      <c r="SER39" s="119"/>
      <c r="SES39" s="119"/>
      <c r="SET39" s="119"/>
      <c r="SEU39" s="119"/>
      <c r="SEV39" s="119"/>
      <c r="SEW39" s="119"/>
      <c r="SEX39" s="119"/>
      <c r="SEY39" s="119"/>
      <c r="SEZ39" s="119"/>
      <c r="SFA39" s="119"/>
      <c r="SFB39" s="119"/>
      <c r="SFC39" s="119"/>
      <c r="SFD39" s="119"/>
      <c r="SFE39" s="119"/>
      <c r="SFF39" s="119"/>
      <c r="SFG39" s="119"/>
      <c r="SFH39" s="119"/>
      <c r="SFI39" s="119"/>
      <c r="SFJ39" s="119"/>
      <c r="SFK39" s="119"/>
      <c r="SFL39" s="119"/>
      <c r="SFM39" s="119"/>
      <c r="SFN39" s="119"/>
      <c r="SFO39" s="119"/>
      <c r="SFP39" s="119"/>
      <c r="SFQ39" s="119"/>
      <c r="SFR39" s="119"/>
      <c r="SFS39" s="119"/>
      <c r="SFT39" s="119"/>
      <c r="SFU39" s="119"/>
      <c r="SFV39" s="119"/>
      <c r="SFW39" s="119"/>
      <c r="SFX39" s="119"/>
      <c r="SFY39" s="119"/>
      <c r="SFZ39" s="119"/>
      <c r="SGA39" s="119"/>
      <c r="SGB39" s="119"/>
      <c r="SGC39" s="119"/>
      <c r="SGD39" s="119"/>
      <c r="SGE39" s="119"/>
      <c r="SGF39" s="119"/>
      <c r="SGG39" s="119"/>
      <c r="SGH39" s="119"/>
      <c r="SGI39" s="119"/>
      <c r="SGJ39" s="119"/>
      <c r="SGK39" s="119"/>
      <c r="SGL39" s="119"/>
      <c r="SGM39" s="119"/>
      <c r="SGN39" s="119"/>
      <c r="SGO39" s="119"/>
      <c r="SGP39" s="119"/>
      <c r="SGQ39" s="119"/>
      <c r="SGR39" s="119"/>
      <c r="SGS39" s="119"/>
      <c r="SGT39" s="119"/>
      <c r="SGU39" s="119"/>
      <c r="SGV39" s="119"/>
      <c r="SGW39" s="119"/>
      <c r="SGX39" s="119"/>
      <c r="SGY39" s="119"/>
      <c r="SGZ39" s="119"/>
      <c r="SHA39" s="119"/>
      <c r="SHB39" s="119"/>
      <c r="SHC39" s="119"/>
      <c r="SHD39" s="119"/>
      <c r="SHE39" s="119"/>
      <c r="SHF39" s="119"/>
      <c r="SHG39" s="119"/>
      <c r="SHH39" s="119"/>
      <c r="SHI39" s="119"/>
      <c r="SHJ39" s="119"/>
      <c r="SHK39" s="119"/>
      <c r="SHL39" s="119"/>
      <c r="SHM39" s="119"/>
      <c r="SHN39" s="119"/>
      <c r="SHO39" s="119"/>
      <c r="SHP39" s="119"/>
      <c r="SHQ39" s="119"/>
      <c r="SHR39" s="119"/>
      <c r="SHS39" s="119"/>
      <c r="SHT39" s="119"/>
      <c r="SHU39" s="119"/>
      <c r="SHV39" s="119"/>
      <c r="SHW39" s="119"/>
      <c r="SHX39" s="119"/>
      <c r="SHY39" s="119"/>
      <c r="SHZ39" s="119"/>
      <c r="SIA39" s="119"/>
      <c r="SIB39" s="119"/>
      <c r="SIC39" s="119"/>
      <c r="SID39" s="119"/>
      <c r="SIE39" s="119"/>
      <c r="SIF39" s="119"/>
      <c r="SIG39" s="119"/>
      <c r="SIH39" s="119"/>
      <c r="SII39" s="119"/>
      <c r="SIJ39" s="119"/>
      <c r="SIK39" s="119"/>
      <c r="SIL39" s="119"/>
      <c r="SIM39" s="119"/>
      <c r="SIN39" s="119"/>
      <c r="SIO39" s="119"/>
      <c r="SIP39" s="119"/>
      <c r="SIQ39" s="119"/>
      <c r="SIR39" s="119"/>
      <c r="SIS39" s="119"/>
      <c r="SIT39" s="119"/>
      <c r="SIU39" s="119"/>
      <c r="SIV39" s="119"/>
      <c r="SIW39" s="119"/>
      <c r="SIX39" s="119"/>
      <c r="SIY39" s="119"/>
      <c r="SIZ39" s="119"/>
      <c r="SJA39" s="119"/>
      <c r="SJB39" s="119"/>
      <c r="SJC39" s="119"/>
      <c r="SJD39" s="119"/>
      <c r="SJE39" s="119"/>
      <c r="SJF39" s="119"/>
      <c r="SJG39" s="119"/>
      <c r="SJH39" s="119"/>
      <c r="SJI39" s="119"/>
      <c r="SJJ39" s="119"/>
      <c r="SJK39" s="119"/>
      <c r="SJL39" s="119"/>
      <c r="SJM39" s="119"/>
      <c r="SJN39" s="119"/>
      <c r="SJO39" s="119"/>
      <c r="SJP39" s="119"/>
      <c r="SJQ39" s="119"/>
      <c r="SJR39" s="119"/>
      <c r="SJS39" s="119"/>
      <c r="SJT39" s="119"/>
      <c r="SJU39" s="119"/>
      <c r="SJV39" s="119"/>
      <c r="SJW39" s="119"/>
      <c r="SJX39" s="119"/>
      <c r="SJY39" s="119"/>
      <c r="SJZ39" s="119"/>
      <c r="SKA39" s="119"/>
      <c r="SKB39" s="119"/>
      <c r="SKC39" s="119"/>
      <c r="SKD39" s="119"/>
      <c r="SKE39" s="119"/>
      <c r="SKF39" s="119"/>
      <c r="SKG39" s="119"/>
      <c r="SKH39" s="119"/>
      <c r="SKI39" s="119"/>
      <c r="SKJ39" s="119"/>
      <c r="SKK39" s="119"/>
      <c r="SKL39" s="119"/>
      <c r="SKM39" s="119"/>
      <c r="SKN39" s="119"/>
      <c r="SKO39" s="119"/>
      <c r="SKP39" s="119"/>
      <c r="SKQ39" s="119"/>
      <c r="SKR39" s="119"/>
      <c r="SKS39" s="119"/>
      <c r="SKT39" s="119"/>
      <c r="SKU39" s="119"/>
      <c r="SKV39" s="119"/>
      <c r="SKW39" s="119"/>
      <c r="SKX39" s="119"/>
      <c r="SKY39" s="119"/>
      <c r="SKZ39" s="119"/>
      <c r="SLA39" s="119"/>
      <c r="SLB39" s="119"/>
      <c r="SLC39" s="119"/>
      <c r="SLD39" s="119"/>
      <c r="SLE39" s="119"/>
      <c r="SLF39" s="119"/>
      <c r="SLG39" s="119"/>
      <c r="SLH39" s="119"/>
      <c r="SLI39" s="119"/>
      <c r="SLJ39" s="119"/>
      <c r="SLK39" s="119"/>
      <c r="SLL39" s="119"/>
      <c r="SLM39" s="119"/>
      <c r="SLN39" s="119"/>
      <c r="SLO39" s="119"/>
      <c r="SLP39" s="119"/>
      <c r="SLQ39" s="119"/>
      <c r="SLR39" s="119"/>
      <c r="SLS39" s="119"/>
      <c r="SLT39" s="119"/>
      <c r="SLU39" s="119"/>
      <c r="SLV39" s="119"/>
      <c r="SLW39" s="119"/>
      <c r="SLX39" s="119"/>
      <c r="SLY39" s="119"/>
      <c r="SLZ39" s="119"/>
      <c r="SMA39" s="119"/>
      <c r="SMB39" s="119"/>
      <c r="SMC39" s="119"/>
      <c r="SMD39" s="119"/>
      <c r="SME39" s="119"/>
      <c r="SMF39" s="119"/>
      <c r="SMG39" s="119"/>
      <c r="SMH39" s="119"/>
      <c r="SMI39" s="119"/>
      <c r="SMJ39" s="119"/>
      <c r="SMK39" s="119"/>
      <c r="SML39" s="119"/>
      <c r="SMM39" s="119"/>
      <c r="SMN39" s="119"/>
      <c r="SMO39" s="119"/>
      <c r="SMP39" s="119"/>
      <c r="SMQ39" s="119"/>
      <c r="SMR39" s="119"/>
      <c r="SMS39" s="119"/>
      <c r="SMT39" s="119"/>
      <c r="SMU39" s="119"/>
      <c r="SMV39" s="119"/>
      <c r="SMW39" s="119"/>
      <c r="SMX39" s="119"/>
      <c r="SMY39" s="119"/>
      <c r="SMZ39" s="119"/>
      <c r="SNA39" s="119"/>
      <c r="SNB39" s="119"/>
      <c r="SNC39" s="119"/>
      <c r="SND39" s="119"/>
      <c r="SNE39" s="119"/>
      <c r="SNF39" s="119"/>
      <c r="SNG39" s="119"/>
      <c r="SNH39" s="119"/>
      <c r="SNI39" s="119"/>
      <c r="SNJ39" s="119"/>
      <c r="SNK39" s="119"/>
      <c r="SNL39" s="119"/>
      <c r="SNM39" s="119"/>
      <c r="SNN39" s="119"/>
      <c r="SNO39" s="119"/>
      <c r="SNP39" s="119"/>
      <c r="SNQ39" s="119"/>
      <c r="SNR39" s="119"/>
      <c r="SNS39" s="119"/>
      <c r="SNT39" s="119"/>
      <c r="SNU39" s="119"/>
      <c r="SNV39" s="119"/>
      <c r="SNW39" s="119"/>
      <c r="SNX39" s="119"/>
      <c r="SNY39" s="119"/>
      <c r="SNZ39" s="119"/>
      <c r="SOA39" s="119"/>
      <c r="SOB39" s="119"/>
      <c r="SOC39" s="119"/>
      <c r="SOD39" s="119"/>
      <c r="SOE39" s="119"/>
      <c r="SOF39" s="119"/>
      <c r="SOG39" s="119"/>
      <c r="SOH39" s="119"/>
      <c r="SOI39" s="119"/>
      <c r="SOJ39" s="119"/>
      <c r="SOK39" s="119"/>
      <c r="SOL39" s="119"/>
      <c r="SOM39" s="119"/>
      <c r="SON39" s="119"/>
      <c r="SOO39" s="119"/>
      <c r="SOP39" s="119"/>
      <c r="SOQ39" s="119"/>
      <c r="SOR39" s="119"/>
      <c r="SOS39" s="119"/>
      <c r="SOT39" s="119"/>
      <c r="SOU39" s="119"/>
      <c r="SOV39" s="119"/>
      <c r="SOW39" s="119"/>
      <c r="SOX39" s="119"/>
      <c r="SOY39" s="119"/>
      <c r="SOZ39" s="119"/>
      <c r="SPA39" s="119"/>
      <c r="SPB39" s="119"/>
      <c r="SPC39" s="119"/>
      <c r="SPD39" s="119"/>
      <c r="SPE39" s="119"/>
      <c r="SPF39" s="119"/>
      <c r="SPG39" s="119"/>
      <c r="SPH39" s="119"/>
      <c r="SPI39" s="119"/>
      <c r="SPJ39" s="119"/>
      <c r="SPK39" s="119"/>
      <c r="SPL39" s="119"/>
      <c r="SPM39" s="119"/>
      <c r="SPN39" s="119"/>
      <c r="SPO39" s="119"/>
      <c r="SPP39" s="119"/>
      <c r="SPQ39" s="119"/>
      <c r="SPR39" s="119"/>
      <c r="SPS39" s="119"/>
      <c r="SPT39" s="119"/>
      <c r="SPU39" s="119"/>
      <c r="SPV39" s="119"/>
      <c r="SPW39" s="119"/>
      <c r="SPX39" s="119"/>
      <c r="SPY39" s="119"/>
      <c r="SPZ39" s="119"/>
      <c r="SQA39" s="119"/>
      <c r="SQB39" s="119"/>
      <c r="SQC39" s="119"/>
      <c r="SQD39" s="119"/>
      <c r="SQE39" s="119"/>
      <c r="SQF39" s="119"/>
      <c r="SQG39" s="119"/>
      <c r="SQH39" s="119"/>
      <c r="SQI39" s="119"/>
      <c r="SQJ39" s="119"/>
      <c r="SQK39" s="119"/>
      <c r="SQL39" s="119"/>
      <c r="SQM39" s="119"/>
      <c r="SQN39" s="119"/>
      <c r="SQO39" s="119"/>
      <c r="SQP39" s="119"/>
      <c r="SQQ39" s="119"/>
      <c r="SQR39" s="119"/>
      <c r="SQS39" s="119"/>
      <c r="SQT39" s="119"/>
      <c r="SQU39" s="119"/>
      <c r="SQV39" s="119"/>
      <c r="SQW39" s="119"/>
      <c r="SQX39" s="119"/>
      <c r="SQY39" s="119"/>
      <c r="SQZ39" s="119"/>
      <c r="SRA39" s="119"/>
      <c r="SRB39" s="119"/>
      <c r="SRC39" s="119"/>
      <c r="SRD39" s="119"/>
      <c r="SRE39" s="119"/>
      <c r="SRF39" s="119"/>
      <c r="SRG39" s="119"/>
      <c r="SRH39" s="119"/>
      <c r="SRI39" s="119"/>
      <c r="SRJ39" s="119"/>
      <c r="SRK39" s="119"/>
      <c r="SRL39" s="119"/>
      <c r="SRM39" s="119"/>
      <c r="SRN39" s="119"/>
      <c r="SRO39" s="119"/>
      <c r="SRP39" s="119"/>
      <c r="SRQ39" s="119"/>
      <c r="SRR39" s="119"/>
      <c r="SRS39" s="119"/>
      <c r="SRT39" s="119"/>
      <c r="SRU39" s="119"/>
      <c r="SRV39" s="119"/>
      <c r="SRW39" s="119"/>
      <c r="SRX39" s="119"/>
      <c r="SRY39" s="119"/>
      <c r="SRZ39" s="119"/>
      <c r="SSA39" s="119"/>
      <c r="SSB39" s="119"/>
      <c r="SSC39" s="119"/>
      <c r="SSD39" s="119"/>
      <c r="SSE39" s="119"/>
      <c r="SSF39" s="119"/>
      <c r="SSG39" s="119"/>
      <c r="SSH39" s="119"/>
      <c r="SSI39" s="119"/>
      <c r="SSJ39" s="119"/>
      <c r="SSK39" s="119"/>
      <c r="SSL39" s="119"/>
      <c r="SSM39" s="119"/>
      <c r="SSN39" s="119"/>
      <c r="SSO39" s="119"/>
      <c r="SSP39" s="119"/>
      <c r="SSQ39" s="119"/>
      <c r="SSR39" s="119"/>
      <c r="SSS39" s="119"/>
      <c r="SST39" s="119"/>
      <c r="SSU39" s="119"/>
      <c r="SSV39" s="119"/>
      <c r="SSW39" s="119"/>
      <c r="SSX39" s="119"/>
      <c r="SSY39" s="119"/>
      <c r="SSZ39" s="119"/>
      <c r="STA39" s="119"/>
      <c r="STB39" s="119"/>
      <c r="STC39" s="119"/>
      <c r="STD39" s="119"/>
      <c r="STE39" s="119"/>
      <c r="STF39" s="119"/>
      <c r="STG39" s="119"/>
      <c r="STH39" s="119"/>
      <c r="STI39" s="119"/>
      <c r="STJ39" s="119"/>
      <c r="STK39" s="119"/>
      <c r="STL39" s="119"/>
      <c r="STM39" s="119"/>
      <c r="STN39" s="119"/>
      <c r="STO39" s="119"/>
      <c r="STP39" s="119"/>
      <c r="STQ39" s="119"/>
      <c r="STR39" s="119"/>
      <c r="STS39" s="119"/>
      <c r="STT39" s="119"/>
      <c r="STU39" s="119"/>
      <c r="STV39" s="119"/>
      <c r="STW39" s="119"/>
      <c r="STX39" s="119"/>
      <c r="STY39" s="119"/>
      <c r="STZ39" s="119"/>
      <c r="SUA39" s="119"/>
      <c r="SUB39" s="119"/>
      <c r="SUC39" s="119"/>
      <c r="SUD39" s="119"/>
      <c r="SUE39" s="119"/>
      <c r="SUF39" s="119"/>
      <c r="SUG39" s="119"/>
      <c r="SUH39" s="119"/>
      <c r="SUI39" s="119"/>
      <c r="SUJ39" s="119"/>
      <c r="SUK39" s="119"/>
      <c r="SUL39" s="119"/>
      <c r="SUM39" s="119"/>
      <c r="SUN39" s="119"/>
      <c r="SUO39" s="119"/>
      <c r="SUP39" s="119"/>
      <c r="SUQ39" s="119"/>
      <c r="SUR39" s="119"/>
      <c r="SUS39" s="119"/>
      <c r="SUT39" s="119"/>
      <c r="SUU39" s="119"/>
      <c r="SUV39" s="119"/>
      <c r="SUW39" s="119"/>
      <c r="SUX39" s="119"/>
      <c r="SUY39" s="119"/>
      <c r="SUZ39" s="119"/>
      <c r="SVA39" s="119"/>
      <c r="SVB39" s="119"/>
      <c r="SVC39" s="119"/>
      <c r="SVD39" s="119"/>
      <c r="SVE39" s="119"/>
      <c r="SVF39" s="119"/>
      <c r="SVG39" s="119"/>
      <c r="SVH39" s="119"/>
      <c r="SVI39" s="119"/>
      <c r="SVJ39" s="119"/>
      <c r="SVK39" s="119"/>
      <c r="SVL39" s="119"/>
      <c r="SVM39" s="119"/>
      <c r="SVN39" s="119"/>
      <c r="SVO39" s="119"/>
      <c r="SVP39" s="119"/>
      <c r="SVQ39" s="119"/>
      <c r="SVR39" s="119"/>
      <c r="SVS39" s="119"/>
      <c r="SVT39" s="119"/>
      <c r="SVU39" s="119"/>
      <c r="SVV39" s="119"/>
      <c r="SVW39" s="119"/>
      <c r="SVX39" s="119"/>
      <c r="SVY39" s="119"/>
      <c r="SVZ39" s="119"/>
      <c r="SWA39" s="119"/>
      <c r="SWB39" s="119"/>
      <c r="SWC39" s="119"/>
      <c r="SWD39" s="119"/>
      <c r="SWE39" s="119"/>
      <c r="SWF39" s="119"/>
      <c r="SWG39" s="119"/>
      <c r="SWH39" s="119"/>
      <c r="SWI39" s="119"/>
      <c r="SWJ39" s="119"/>
      <c r="SWK39" s="119"/>
      <c r="SWL39" s="119"/>
      <c r="SWM39" s="119"/>
      <c r="SWN39" s="119"/>
      <c r="SWO39" s="119"/>
      <c r="SWP39" s="119"/>
      <c r="SWQ39" s="119"/>
      <c r="SWR39" s="119"/>
      <c r="SWS39" s="119"/>
      <c r="SWT39" s="119"/>
      <c r="SWU39" s="119"/>
      <c r="SWV39" s="119"/>
      <c r="SWW39" s="119"/>
      <c r="SWX39" s="119"/>
      <c r="SWY39" s="119"/>
      <c r="SWZ39" s="119"/>
      <c r="SXA39" s="119"/>
      <c r="SXB39" s="119"/>
      <c r="SXC39" s="119"/>
      <c r="SXD39" s="119"/>
      <c r="SXE39" s="119"/>
      <c r="SXF39" s="119"/>
      <c r="SXG39" s="119"/>
      <c r="SXH39" s="119"/>
      <c r="SXI39" s="119"/>
      <c r="SXJ39" s="119"/>
      <c r="SXK39" s="119"/>
      <c r="SXL39" s="119"/>
      <c r="SXM39" s="119"/>
      <c r="SXN39" s="119"/>
      <c r="SXO39" s="119"/>
      <c r="SXP39" s="119"/>
      <c r="SXQ39" s="119"/>
      <c r="SXR39" s="119"/>
      <c r="SXS39" s="119"/>
      <c r="SXT39" s="119"/>
      <c r="SXU39" s="119"/>
      <c r="SXV39" s="119"/>
      <c r="SXW39" s="119"/>
      <c r="SXX39" s="119"/>
      <c r="SXY39" s="119"/>
      <c r="SXZ39" s="119"/>
      <c r="SYA39" s="119"/>
      <c r="SYB39" s="119"/>
      <c r="SYC39" s="119"/>
      <c r="SYD39" s="119"/>
      <c r="SYE39" s="119"/>
      <c r="SYF39" s="119"/>
      <c r="SYG39" s="119"/>
      <c r="SYH39" s="119"/>
      <c r="SYI39" s="119"/>
      <c r="SYJ39" s="119"/>
      <c r="SYK39" s="119"/>
      <c r="SYL39" s="119"/>
      <c r="SYM39" s="119"/>
      <c r="SYN39" s="119"/>
      <c r="SYO39" s="119"/>
      <c r="SYP39" s="119"/>
      <c r="SYQ39" s="119"/>
      <c r="SYR39" s="119"/>
      <c r="SYS39" s="119"/>
      <c r="SYT39" s="119"/>
      <c r="SYU39" s="119"/>
      <c r="SYV39" s="119"/>
      <c r="SYW39" s="119"/>
      <c r="SYX39" s="119"/>
      <c r="SYY39" s="119"/>
      <c r="SYZ39" s="119"/>
      <c r="SZA39" s="119"/>
      <c r="SZB39" s="119"/>
      <c r="SZC39" s="119"/>
      <c r="SZD39" s="119"/>
      <c r="SZE39" s="119"/>
      <c r="SZF39" s="119"/>
      <c r="SZG39" s="119"/>
      <c r="SZH39" s="119"/>
      <c r="SZI39" s="119"/>
      <c r="SZJ39" s="119"/>
      <c r="SZK39" s="119"/>
      <c r="SZL39" s="119"/>
      <c r="SZM39" s="119"/>
      <c r="SZN39" s="119"/>
      <c r="SZO39" s="119"/>
      <c r="SZP39" s="119"/>
      <c r="SZQ39" s="119"/>
      <c r="SZR39" s="119"/>
      <c r="SZS39" s="119"/>
      <c r="SZT39" s="119"/>
      <c r="SZU39" s="119"/>
      <c r="SZV39" s="119"/>
      <c r="SZW39" s="119"/>
      <c r="SZX39" s="119"/>
      <c r="SZY39" s="119"/>
      <c r="SZZ39" s="119"/>
      <c r="TAA39" s="119"/>
      <c r="TAB39" s="119"/>
      <c r="TAC39" s="119"/>
      <c r="TAD39" s="119"/>
      <c r="TAE39" s="119"/>
      <c r="TAF39" s="119"/>
      <c r="TAG39" s="119"/>
      <c r="TAH39" s="119"/>
      <c r="TAI39" s="119"/>
      <c r="TAJ39" s="119"/>
      <c r="TAK39" s="119"/>
      <c r="TAL39" s="119"/>
      <c r="TAM39" s="119"/>
      <c r="TAN39" s="119"/>
      <c r="TAO39" s="119"/>
      <c r="TAP39" s="119"/>
      <c r="TAQ39" s="119"/>
      <c r="TAR39" s="119"/>
      <c r="TAS39" s="119"/>
      <c r="TAT39" s="119"/>
      <c r="TAU39" s="119"/>
      <c r="TAV39" s="119"/>
      <c r="TAW39" s="119"/>
      <c r="TAX39" s="119"/>
      <c r="TAY39" s="119"/>
      <c r="TAZ39" s="119"/>
      <c r="TBA39" s="119"/>
      <c r="TBB39" s="119"/>
      <c r="TBC39" s="119"/>
      <c r="TBD39" s="119"/>
      <c r="TBE39" s="119"/>
      <c r="TBF39" s="119"/>
      <c r="TBG39" s="119"/>
      <c r="TBH39" s="119"/>
      <c r="TBI39" s="119"/>
      <c r="TBJ39" s="119"/>
      <c r="TBK39" s="119"/>
      <c r="TBL39" s="119"/>
      <c r="TBM39" s="119"/>
      <c r="TBN39" s="119"/>
      <c r="TBO39" s="119"/>
      <c r="TBP39" s="119"/>
      <c r="TBQ39" s="119"/>
      <c r="TBR39" s="119"/>
      <c r="TBS39" s="119"/>
      <c r="TBT39" s="119"/>
      <c r="TBU39" s="119"/>
      <c r="TBV39" s="119"/>
      <c r="TBW39" s="119"/>
      <c r="TBX39" s="119"/>
      <c r="TBY39" s="119"/>
      <c r="TBZ39" s="119"/>
      <c r="TCA39" s="119"/>
      <c r="TCB39" s="119"/>
      <c r="TCC39" s="119"/>
      <c r="TCD39" s="119"/>
      <c r="TCE39" s="119"/>
      <c r="TCF39" s="119"/>
      <c r="TCG39" s="119"/>
      <c r="TCH39" s="119"/>
      <c r="TCI39" s="119"/>
      <c r="TCJ39" s="119"/>
      <c r="TCK39" s="119"/>
      <c r="TCL39" s="119"/>
      <c r="TCM39" s="119"/>
      <c r="TCN39" s="119"/>
      <c r="TCO39" s="119"/>
      <c r="TCP39" s="119"/>
      <c r="TCQ39" s="119"/>
      <c r="TCR39" s="119"/>
      <c r="TCS39" s="119"/>
      <c r="TCT39" s="119"/>
      <c r="TCU39" s="119"/>
      <c r="TCV39" s="119"/>
      <c r="TCW39" s="119"/>
      <c r="TCX39" s="119"/>
      <c r="TCY39" s="119"/>
      <c r="TCZ39" s="119"/>
      <c r="TDA39" s="119"/>
      <c r="TDB39" s="119"/>
      <c r="TDC39" s="119"/>
      <c r="TDD39" s="119"/>
      <c r="TDE39" s="119"/>
      <c r="TDF39" s="119"/>
      <c r="TDG39" s="119"/>
      <c r="TDH39" s="119"/>
      <c r="TDI39" s="119"/>
      <c r="TDJ39" s="119"/>
      <c r="TDK39" s="119"/>
      <c r="TDL39" s="119"/>
      <c r="TDM39" s="119"/>
      <c r="TDN39" s="119"/>
      <c r="TDO39" s="119"/>
      <c r="TDP39" s="119"/>
      <c r="TDQ39" s="119"/>
      <c r="TDR39" s="119"/>
      <c r="TDS39" s="119"/>
      <c r="TDT39" s="119"/>
      <c r="TDU39" s="119"/>
      <c r="TDV39" s="119"/>
      <c r="TDW39" s="119"/>
      <c r="TDX39" s="119"/>
      <c r="TDY39" s="119"/>
      <c r="TDZ39" s="119"/>
      <c r="TEA39" s="119"/>
      <c r="TEB39" s="119"/>
      <c r="TEC39" s="119"/>
      <c r="TED39" s="119"/>
      <c r="TEE39" s="119"/>
      <c r="TEF39" s="119"/>
      <c r="TEG39" s="119"/>
      <c r="TEH39" s="119"/>
      <c r="TEI39" s="119"/>
      <c r="TEJ39" s="119"/>
      <c r="TEK39" s="119"/>
      <c r="TEL39" s="119"/>
      <c r="TEM39" s="119"/>
      <c r="TEN39" s="119"/>
      <c r="TEO39" s="119"/>
      <c r="TEP39" s="119"/>
      <c r="TEQ39" s="119"/>
      <c r="TER39" s="119"/>
      <c r="TES39" s="119"/>
      <c r="TET39" s="119"/>
      <c r="TEU39" s="119"/>
      <c r="TEV39" s="119"/>
      <c r="TEW39" s="119"/>
      <c r="TEX39" s="119"/>
      <c r="TEY39" s="119"/>
      <c r="TEZ39" s="119"/>
      <c r="TFA39" s="119"/>
      <c r="TFB39" s="119"/>
      <c r="TFC39" s="119"/>
      <c r="TFD39" s="119"/>
      <c r="TFE39" s="119"/>
      <c r="TFF39" s="119"/>
      <c r="TFG39" s="119"/>
      <c r="TFH39" s="119"/>
      <c r="TFI39" s="119"/>
      <c r="TFJ39" s="119"/>
      <c r="TFK39" s="119"/>
      <c r="TFL39" s="119"/>
      <c r="TFM39" s="119"/>
      <c r="TFN39" s="119"/>
      <c r="TFO39" s="119"/>
      <c r="TFP39" s="119"/>
      <c r="TFQ39" s="119"/>
      <c r="TFR39" s="119"/>
      <c r="TFS39" s="119"/>
      <c r="TFT39" s="119"/>
      <c r="TFU39" s="119"/>
      <c r="TFV39" s="119"/>
      <c r="TFW39" s="119"/>
      <c r="TFX39" s="119"/>
      <c r="TFY39" s="119"/>
      <c r="TFZ39" s="119"/>
      <c r="TGA39" s="119"/>
      <c r="TGB39" s="119"/>
      <c r="TGC39" s="119"/>
      <c r="TGD39" s="119"/>
      <c r="TGE39" s="119"/>
      <c r="TGF39" s="119"/>
      <c r="TGG39" s="119"/>
      <c r="TGH39" s="119"/>
      <c r="TGI39" s="119"/>
      <c r="TGJ39" s="119"/>
      <c r="TGK39" s="119"/>
      <c r="TGL39" s="119"/>
      <c r="TGM39" s="119"/>
      <c r="TGN39" s="119"/>
      <c r="TGO39" s="119"/>
      <c r="TGP39" s="119"/>
      <c r="TGQ39" s="119"/>
      <c r="TGR39" s="119"/>
      <c r="TGS39" s="119"/>
      <c r="TGT39" s="119"/>
      <c r="TGU39" s="119"/>
      <c r="TGV39" s="119"/>
      <c r="TGW39" s="119"/>
      <c r="TGX39" s="119"/>
      <c r="TGY39" s="119"/>
      <c r="TGZ39" s="119"/>
      <c r="THA39" s="119"/>
      <c r="THB39" s="119"/>
      <c r="THC39" s="119"/>
      <c r="THD39" s="119"/>
      <c r="THE39" s="119"/>
      <c r="THF39" s="119"/>
      <c r="THG39" s="119"/>
      <c r="THH39" s="119"/>
      <c r="THI39" s="119"/>
      <c r="THJ39" s="119"/>
      <c r="THK39" s="119"/>
      <c r="THL39" s="119"/>
      <c r="THM39" s="119"/>
      <c r="THN39" s="119"/>
      <c r="THO39" s="119"/>
      <c r="THP39" s="119"/>
      <c r="THQ39" s="119"/>
      <c r="THR39" s="119"/>
      <c r="THS39" s="119"/>
      <c r="THT39" s="119"/>
      <c r="THU39" s="119"/>
      <c r="THV39" s="119"/>
      <c r="THW39" s="119"/>
      <c r="THX39" s="119"/>
      <c r="THY39" s="119"/>
      <c r="THZ39" s="119"/>
      <c r="TIA39" s="119"/>
      <c r="TIB39" s="119"/>
      <c r="TIC39" s="119"/>
      <c r="TID39" s="119"/>
      <c r="TIE39" s="119"/>
      <c r="TIF39" s="119"/>
      <c r="TIG39" s="119"/>
      <c r="TIH39" s="119"/>
      <c r="TII39" s="119"/>
      <c r="TIJ39" s="119"/>
      <c r="TIK39" s="119"/>
      <c r="TIL39" s="119"/>
      <c r="TIM39" s="119"/>
      <c r="TIN39" s="119"/>
      <c r="TIO39" s="119"/>
      <c r="TIP39" s="119"/>
      <c r="TIQ39" s="119"/>
      <c r="TIR39" s="119"/>
      <c r="TIS39" s="119"/>
      <c r="TIT39" s="119"/>
      <c r="TIU39" s="119"/>
      <c r="TIV39" s="119"/>
      <c r="TIW39" s="119"/>
      <c r="TIX39" s="119"/>
      <c r="TIY39" s="119"/>
      <c r="TIZ39" s="119"/>
      <c r="TJA39" s="119"/>
      <c r="TJB39" s="119"/>
      <c r="TJC39" s="119"/>
      <c r="TJD39" s="119"/>
      <c r="TJE39" s="119"/>
      <c r="TJF39" s="119"/>
      <c r="TJG39" s="119"/>
      <c r="TJH39" s="119"/>
      <c r="TJI39" s="119"/>
      <c r="TJJ39" s="119"/>
      <c r="TJK39" s="119"/>
      <c r="TJL39" s="119"/>
      <c r="TJM39" s="119"/>
      <c r="TJN39" s="119"/>
      <c r="TJO39" s="119"/>
      <c r="TJP39" s="119"/>
      <c r="TJQ39" s="119"/>
      <c r="TJR39" s="119"/>
      <c r="TJS39" s="119"/>
      <c r="TJT39" s="119"/>
      <c r="TJU39" s="119"/>
      <c r="TJV39" s="119"/>
      <c r="TJW39" s="119"/>
      <c r="TJX39" s="119"/>
      <c r="TJY39" s="119"/>
      <c r="TJZ39" s="119"/>
      <c r="TKA39" s="119"/>
      <c r="TKB39" s="119"/>
      <c r="TKC39" s="119"/>
      <c r="TKD39" s="119"/>
      <c r="TKE39" s="119"/>
      <c r="TKF39" s="119"/>
      <c r="TKG39" s="119"/>
      <c r="TKH39" s="119"/>
      <c r="TKI39" s="119"/>
      <c r="TKJ39" s="119"/>
      <c r="TKK39" s="119"/>
      <c r="TKL39" s="119"/>
      <c r="TKM39" s="119"/>
      <c r="TKN39" s="119"/>
      <c r="TKO39" s="119"/>
      <c r="TKP39" s="119"/>
      <c r="TKQ39" s="119"/>
      <c r="TKR39" s="119"/>
      <c r="TKS39" s="119"/>
      <c r="TKT39" s="119"/>
      <c r="TKU39" s="119"/>
      <c r="TKV39" s="119"/>
      <c r="TKW39" s="119"/>
      <c r="TKX39" s="119"/>
      <c r="TKY39" s="119"/>
      <c r="TKZ39" s="119"/>
      <c r="TLA39" s="119"/>
      <c r="TLB39" s="119"/>
      <c r="TLC39" s="119"/>
      <c r="TLD39" s="119"/>
      <c r="TLE39" s="119"/>
      <c r="TLF39" s="119"/>
      <c r="TLG39" s="119"/>
      <c r="TLH39" s="119"/>
      <c r="TLI39" s="119"/>
      <c r="TLJ39" s="119"/>
      <c r="TLK39" s="119"/>
      <c r="TLL39" s="119"/>
      <c r="TLM39" s="119"/>
      <c r="TLN39" s="119"/>
      <c r="TLO39" s="119"/>
      <c r="TLP39" s="119"/>
      <c r="TLQ39" s="119"/>
      <c r="TLR39" s="119"/>
      <c r="TLS39" s="119"/>
      <c r="TLT39" s="119"/>
      <c r="TLU39" s="119"/>
      <c r="TLV39" s="119"/>
      <c r="TLW39" s="119"/>
      <c r="TLX39" s="119"/>
      <c r="TLY39" s="119"/>
      <c r="TLZ39" s="119"/>
      <c r="TMA39" s="119"/>
      <c r="TMB39" s="119"/>
      <c r="TMC39" s="119"/>
      <c r="TMD39" s="119"/>
      <c r="TME39" s="119"/>
      <c r="TMF39" s="119"/>
      <c r="TMG39" s="119"/>
      <c r="TMH39" s="119"/>
      <c r="TMI39" s="119"/>
      <c r="TMJ39" s="119"/>
      <c r="TMK39" s="119"/>
      <c r="TML39" s="119"/>
      <c r="TMM39" s="119"/>
      <c r="TMN39" s="119"/>
      <c r="TMO39" s="119"/>
      <c r="TMP39" s="119"/>
      <c r="TMQ39" s="119"/>
      <c r="TMR39" s="119"/>
      <c r="TMS39" s="119"/>
      <c r="TMT39" s="119"/>
      <c r="TMU39" s="119"/>
      <c r="TMV39" s="119"/>
      <c r="TMW39" s="119"/>
      <c r="TMX39" s="119"/>
      <c r="TMY39" s="119"/>
      <c r="TMZ39" s="119"/>
      <c r="TNA39" s="119"/>
      <c r="TNB39" s="119"/>
      <c r="TNC39" s="119"/>
      <c r="TND39" s="119"/>
      <c r="TNE39" s="119"/>
      <c r="TNF39" s="119"/>
      <c r="TNG39" s="119"/>
      <c r="TNH39" s="119"/>
      <c r="TNI39" s="119"/>
      <c r="TNJ39" s="119"/>
      <c r="TNK39" s="119"/>
      <c r="TNL39" s="119"/>
      <c r="TNM39" s="119"/>
      <c r="TNN39" s="119"/>
      <c r="TNO39" s="119"/>
      <c r="TNP39" s="119"/>
      <c r="TNQ39" s="119"/>
      <c r="TNR39" s="119"/>
      <c r="TNS39" s="119"/>
      <c r="TNT39" s="119"/>
      <c r="TNU39" s="119"/>
      <c r="TNV39" s="119"/>
      <c r="TNW39" s="119"/>
      <c r="TNX39" s="119"/>
      <c r="TNY39" s="119"/>
      <c r="TNZ39" s="119"/>
      <c r="TOA39" s="119"/>
      <c r="TOB39" s="119"/>
      <c r="TOC39" s="119"/>
      <c r="TOD39" s="119"/>
      <c r="TOE39" s="119"/>
      <c r="TOF39" s="119"/>
      <c r="TOG39" s="119"/>
      <c r="TOH39" s="119"/>
      <c r="TOI39" s="119"/>
      <c r="TOJ39" s="119"/>
      <c r="TOK39" s="119"/>
      <c r="TOL39" s="119"/>
      <c r="TOM39" s="119"/>
      <c r="TON39" s="119"/>
      <c r="TOO39" s="119"/>
      <c r="TOP39" s="119"/>
      <c r="TOQ39" s="119"/>
      <c r="TOR39" s="119"/>
      <c r="TOS39" s="119"/>
      <c r="TOT39" s="119"/>
      <c r="TOU39" s="119"/>
      <c r="TOV39" s="119"/>
      <c r="TOW39" s="119"/>
      <c r="TOX39" s="119"/>
      <c r="TOY39" s="119"/>
      <c r="TOZ39" s="119"/>
      <c r="TPA39" s="119"/>
      <c r="TPB39" s="119"/>
      <c r="TPC39" s="119"/>
      <c r="TPD39" s="119"/>
      <c r="TPE39" s="119"/>
      <c r="TPF39" s="119"/>
      <c r="TPG39" s="119"/>
      <c r="TPH39" s="119"/>
      <c r="TPI39" s="119"/>
      <c r="TPJ39" s="119"/>
      <c r="TPK39" s="119"/>
      <c r="TPL39" s="119"/>
      <c r="TPM39" s="119"/>
      <c r="TPN39" s="119"/>
      <c r="TPO39" s="119"/>
      <c r="TPP39" s="119"/>
      <c r="TPQ39" s="119"/>
      <c r="TPR39" s="119"/>
      <c r="TPS39" s="119"/>
      <c r="TPT39" s="119"/>
      <c r="TPU39" s="119"/>
      <c r="TPV39" s="119"/>
      <c r="TPW39" s="119"/>
      <c r="TPX39" s="119"/>
      <c r="TPY39" s="119"/>
      <c r="TPZ39" s="119"/>
      <c r="TQA39" s="119"/>
      <c r="TQB39" s="119"/>
      <c r="TQC39" s="119"/>
      <c r="TQD39" s="119"/>
      <c r="TQE39" s="119"/>
      <c r="TQF39" s="119"/>
      <c r="TQG39" s="119"/>
      <c r="TQH39" s="119"/>
      <c r="TQI39" s="119"/>
      <c r="TQJ39" s="119"/>
      <c r="TQK39" s="119"/>
      <c r="TQL39" s="119"/>
      <c r="TQM39" s="119"/>
      <c r="TQN39" s="119"/>
      <c r="TQO39" s="119"/>
      <c r="TQP39" s="119"/>
      <c r="TQQ39" s="119"/>
      <c r="TQR39" s="119"/>
      <c r="TQS39" s="119"/>
      <c r="TQT39" s="119"/>
      <c r="TQU39" s="119"/>
      <c r="TQV39" s="119"/>
      <c r="TQW39" s="119"/>
      <c r="TQX39" s="119"/>
      <c r="TQY39" s="119"/>
      <c r="TQZ39" s="119"/>
      <c r="TRA39" s="119"/>
      <c r="TRB39" s="119"/>
      <c r="TRC39" s="119"/>
      <c r="TRD39" s="119"/>
      <c r="TRE39" s="119"/>
      <c r="TRF39" s="119"/>
      <c r="TRG39" s="119"/>
      <c r="TRH39" s="119"/>
      <c r="TRI39" s="119"/>
      <c r="TRJ39" s="119"/>
      <c r="TRK39" s="119"/>
      <c r="TRL39" s="119"/>
      <c r="TRM39" s="119"/>
      <c r="TRN39" s="119"/>
      <c r="TRO39" s="119"/>
      <c r="TRP39" s="119"/>
      <c r="TRQ39" s="119"/>
      <c r="TRR39" s="119"/>
      <c r="TRS39" s="119"/>
      <c r="TRT39" s="119"/>
      <c r="TRU39" s="119"/>
      <c r="TRV39" s="119"/>
      <c r="TRW39" s="119"/>
      <c r="TRX39" s="119"/>
      <c r="TRY39" s="119"/>
      <c r="TRZ39" s="119"/>
      <c r="TSA39" s="119"/>
      <c r="TSB39" s="119"/>
      <c r="TSC39" s="119"/>
      <c r="TSD39" s="119"/>
      <c r="TSE39" s="119"/>
      <c r="TSF39" s="119"/>
      <c r="TSG39" s="119"/>
      <c r="TSH39" s="119"/>
      <c r="TSI39" s="119"/>
      <c r="TSJ39" s="119"/>
      <c r="TSK39" s="119"/>
      <c r="TSL39" s="119"/>
      <c r="TSM39" s="119"/>
      <c r="TSN39" s="119"/>
      <c r="TSO39" s="119"/>
      <c r="TSP39" s="119"/>
      <c r="TSQ39" s="119"/>
      <c r="TSR39" s="119"/>
      <c r="TSS39" s="119"/>
      <c r="TST39" s="119"/>
      <c r="TSU39" s="119"/>
      <c r="TSV39" s="119"/>
      <c r="TSW39" s="119"/>
      <c r="TSX39" s="119"/>
      <c r="TSY39" s="119"/>
      <c r="TSZ39" s="119"/>
      <c r="TTA39" s="119"/>
      <c r="TTB39" s="119"/>
      <c r="TTC39" s="119"/>
      <c r="TTD39" s="119"/>
      <c r="TTE39" s="119"/>
      <c r="TTF39" s="119"/>
      <c r="TTG39" s="119"/>
      <c r="TTH39" s="119"/>
      <c r="TTI39" s="119"/>
      <c r="TTJ39" s="119"/>
      <c r="TTK39" s="119"/>
      <c r="TTL39" s="119"/>
      <c r="TTM39" s="119"/>
      <c r="TTN39" s="119"/>
      <c r="TTO39" s="119"/>
      <c r="TTP39" s="119"/>
      <c r="TTQ39" s="119"/>
      <c r="TTR39" s="119"/>
      <c r="TTS39" s="119"/>
      <c r="TTT39" s="119"/>
      <c r="TTU39" s="119"/>
      <c r="TTV39" s="119"/>
      <c r="TTW39" s="119"/>
      <c r="TTX39" s="119"/>
      <c r="TTY39" s="119"/>
      <c r="TTZ39" s="119"/>
      <c r="TUA39" s="119"/>
      <c r="TUB39" s="119"/>
      <c r="TUC39" s="119"/>
      <c r="TUD39" s="119"/>
      <c r="TUE39" s="119"/>
      <c r="TUF39" s="119"/>
      <c r="TUG39" s="119"/>
      <c r="TUH39" s="119"/>
      <c r="TUI39" s="119"/>
      <c r="TUJ39" s="119"/>
      <c r="TUK39" s="119"/>
      <c r="TUL39" s="119"/>
      <c r="TUM39" s="119"/>
      <c r="TUN39" s="119"/>
      <c r="TUO39" s="119"/>
      <c r="TUP39" s="119"/>
      <c r="TUQ39" s="119"/>
      <c r="TUR39" s="119"/>
      <c r="TUS39" s="119"/>
      <c r="TUT39" s="119"/>
      <c r="TUU39" s="119"/>
      <c r="TUV39" s="119"/>
      <c r="TUW39" s="119"/>
      <c r="TUX39" s="119"/>
      <c r="TUY39" s="119"/>
      <c r="TUZ39" s="119"/>
      <c r="TVA39" s="119"/>
      <c r="TVB39" s="119"/>
      <c r="TVC39" s="119"/>
      <c r="TVD39" s="119"/>
      <c r="TVE39" s="119"/>
      <c r="TVF39" s="119"/>
      <c r="TVG39" s="119"/>
      <c r="TVH39" s="119"/>
      <c r="TVI39" s="119"/>
      <c r="TVJ39" s="119"/>
      <c r="TVK39" s="119"/>
      <c r="TVL39" s="119"/>
      <c r="TVM39" s="119"/>
      <c r="TVN39" s="119"/>
      <c r="TVO39" s="119"/>
      <c r="TVP39" s="119"/>
      <c r="TVQ39" s="119"/>
      <c r="TVR39" s="119"/>
      <c r="TVS39" s="119"/>
      <c r="TVT39" s="119"/>
      <c r="TVU39" s="119"/>
      <c r="TVV39" s="119"/>
      <c r="TVW39" s="119"/>
      <c r="TVX39" s="119"/>
      <c r="TVY39" s="119"/>
      <c r="TVZ39" s="119"/>
      <c r="TWA39" s="119"/>
      <c r="TWB39" s="119"/>
      <c r="TWC39" s="119"/>
      <c r="TWD39" s="119"/>
      <c r="TWE39" s="119"/>
      <c r="TWF39" s="119"/>
      <c r="TWG39" s="119"/>
      <c r="TWH39" s="119"/>
      <c r="TWI39" s="119"/>
      <c r="TWJ39" s="119"/>
      <c r="TWK39" s="119"/>
      <c r="TWL39" s="119"/>
      <c r="TWM39" s="119"/>
      <c r="TWN39" s="119"/>
      <c r="TWO39" s="119"/>
      <c r="TWP39" s="119"/>
      <c r="TWQ39" s="119"/>
      <c r="TWR39" s="119"/>
      <c r="TWS39" s="119"/>
      <c r="TWT39" s="119"/>
      <c r="TWU39" s="119"/>
      <c r="TWV39" s="119"/>
      <c r="TWW39" s="119"/>
      <c r="TWX39" s="119"/>
      <c r="TWY39" s="119"/>
      <c r="TWZ39" s="119"/>
      <c r="TXA39" s="119"/>
      <c r="TXB39" s="119"/>
      <c r="TXC39" s="119"/>
      <c r="TXD39" s="119"/>
      <c r="TXE39" s="119"/>
      <c r="TXF39" s="119"/>
      <c r="TXG39" s="119"/>
      <c r="TXH39" s="119"/>
      <c r="TXI39" s="119"/>
      <c r="TXJ39" s="119"/>
      <c r="TXK39" s="119"/>
      <c r="TXL39" s="119"/>
      <c r="TXM39" s="119"/>
      <c r="TXN39" s="119"/>
      <c r="TXO39" s="119"/>
      <c r="TXP39" s="119"/>
      <c r="TXQ39" s="119"/>
      <c r="TXR39" s="119"/>
      <c r="TXS39" s="119"/>
      <c r="TXT39" s="119"/>
      <c r="TXU39" s="119"/>
      <c r="TXV39" s="119"/>
      <c r="TXW39" s="119"/>
      <c r="TXX39" s="119"/>
      <c r="TXY39" s="119"/>
      <c r="TXZ39" s="119"/>
      <c r="TYA39" s="119"/>
      <c r="TYB39" s="119"/>
      <c r="TYC39" s="119"/>
      <c r="TYD39" s="119"/>
      <c r="TYE39" s="119"/>
      <c r="TYF39" s="119"/>
      <c r="TYG39" s="119"/>
      <c r="TYH39" s="119"/>
      <c r="TYI39" s="119"/>
      <c r="TYJ39" s="119"/>
      <c r="TYK39" s="119"/>
      <c r="TYL39" s="119"/>
      <c r="TYM39" s="119"/>
      <c r="TYN39" s="119"/>
      <c r="TYO39" s="119"/>
      <c r="TYP39" s="119"/>
      <c r="TYQ39" s="119"/>
      <c r="TYR39" s="119"/>
      <c r="TYS39" s="119"/>
      <c r="TYT39" s="119"/>
      <c r="TYU39" s="119"/>
      <c r="TYV39" s="119"/>
      <c r="TYW39" s="119"/>
      <c r="TYX39" s="119"/>
      <c r="TYY39" s="119"/>
      <c r="TYZ39" s="119"/>
      <c r="TZA39" s="119"/>
      <c r="TZB39" s="119"/>
      <c r="TZC39" s="119"/>
      <c r="TZD39" s="119"/>
      <c r="TZE39" s="119"/>
      <c r="TZF39" s="119"/>
      <c r="TZG39" s="119"/>
      <c r="TZH39" s="119"/>
      <c r="TZI39" s="119"/>
      <c r="TZJ39" s="119"/>
      <c r="TZK39" s="119"/>
      <c r="TZL39" s="119"/>
      <c r="TZM39" s="119"/>
      <c r="TZN39" s="119"/>
      <c r="TZO39" s="119"/>
      <c r="TZP39" s="119"/>
      <c r="TZQ39" s="119"/>
      <c r="TZR39" s="119"/>
      <c r="TZS39" s="119"/>
      <c r="TZT39" s="119"/>
      <c r="TZU39" s="119"/>
      <c r="TZV39" s="119"/>
      <c r="TZW39" s="119"/>
      <c r="TZX39" s="119"/>
      <c r="TZY39" s="119"/>
      <c r="TZZ39" s="119"/>
      <c r="UAA39" s="119"/>
      <c r="UAB39" s="119"/>
      <c r="UAC39" s="119"/>
      <c r="UAD39" s="119"/>
      <c r="UAE39" s="119"/>
      <c r="UAF39" s="119"/>
      <c r="UAG39" s="119"/>
      <c r="UAH39" s="119"/>
      <c r="UAI39" s="119"/>
      <c r="UAJ39" s="119"/>
      <c r="UAK39" s="119"/>
      <c r="UAL39" s="119"/>
      <c r="UAM39" s="119"/>
      <c r="UAN39" s="119"/>
      <c r="UAO39" s="119"/>
      <c r="UAP39" s="119"/>
      <c r="UAQ39" s="119"/>
      <c r="UAR39" s="119"/>
      <c r="UAS39" s="119"/>
      <c r="UAT39" s="119"/>
      <c r="UAU39" s="119"/>
      <c r="UAV39" s="119"/>
      <c r="UAW39" s="119"/>
      <c r="UAX39" s="119"/>
      <c r="UAY39" s="119"/>
      <c r="UAZ39" s="119"/>
      <c r="UBA39" s="119"/>
      <c r="UBB39" s="119"/>
      <c r="UBC39" s="119"/>
      <c r="UBD39" s="119"/>
      <c r="UBE39" s="119"/>
      <c r="UBF39" s="119"/>
      <c r="UBG39" s="119"/>
      <c r="UBH39" s="119"/>
      <c r="UBI39" s="119"/>
      <c r="UBJ39" s="119"/>
      <c r="UBK39" s="119"/>
      <c r="UBL39" s="119"/>
      <c r="UBM39" s="119"/>
      <c r="UBN39" s="119"/>
      <c r="UBO39" s="119"/>
      <c r="UBP39" s="119"/>
      <c r="UBQ39" s="119"/>
      <c r="UBR39" s="119"/>
      <c r="UBS39" s="119"/>
      <c r="UBT39" s="119"/>
      <c r="UBU39" s="119"/>
      <c r="UBV39" s="119"/>
      <c r="UBW39" s="119"/>
      <c r="UBX39" s="119"/>
      <c r="UBY39" s="119"/>
      <c r="UBZ39" s="119"/>
      <c r="UCA39" s="119"/>
      <c r="UCB39" s="119"/>
      <c r="UCC39" s="119"/>
      <c r="UCD39" s="119"/>
      <c r="UCE39" s="119"/>
      <c r="UCF39" s="119"/>
      <c r="UCG39" s="119"/>
      <c r="UCH39" s="119"/>
      <c r="UCI39" s="119"/>
      <c r="UCJ39" s="119"/>
      <c r="UCK39" s="119"/>
      <c r="UCL39" s="119"/>
      <c r="UCM39" s="119"/>
      <c r="UCN39" s="119"/>
      <c r="UCO39" s="119"/>
      <c r="UCP39" s="119"/>
      <c r="UCQ39" s="119"/>
      <c r="UCR39" s="119"/>
      <c r="UCS39" s="119"/>
      <c r="UCT39" s="119"/>
      <c r="UCU39" s="119"/>
      <c r="UCV39" s="119"/>
      <c r="UCW39" s="119"/>
      <c r="UCX39" s="119"/>
      <c r="UCY39" s="119"/>
      <c r="UCZ39" s="119"/>
      <c r="UDA39" s="119"/>
      <c r="UDB39" s="119"/>
      <c r="UDC39" s="119"/>
      <c r="UDD39" s="119"/>
      <c r="UDE39" s="119"/>
      <c r="UDF39" s="119"/>
      <c r="UDG39" s="119"/>
      <c r="UDH39" s="119"/>
      <c r="UDI39" s="119"/>
      <c r="UDJ39" s="119"/>
      <c r="UDK39" s="119"/>
      <c r="UDL39" s="119"/>
      <c r="UDM39" s="119"/>
      <c r="UDN39" s="119"/>
      <c r="UDO39" s="119"/>
      <c r="UDP39" s="119"/>
      <c r="UDQ39" s="119"/>
      <c r="UDR39" s="119"/>
      <c r="UDS39" s="119"/>
      <c r="UDT39" s="119"/>
      <c r="UDU39" s="119"/>
      <c r="UDV39" s="119"/>
      <c r="UDW39" s="119"/>
      <c r="UDX39" s="119"/>
      <c r="UDY39" s="119"/>
      <c r="UDZ39" s="119"/>
      <c r="UEA39" s="119"/>
      <c r="UEB39" s="119"/>
      <c r="UEC39" s="119"/>
      <c r="UED39" s="119"/>
      <c r="UEE39" s="119"/>
      <c r="UEF39" s="119"/>
      <c r="UEG39" s="119"/>
      <c r="UEH39" s="119"/>
      <c r="UEI39" s="119"/>
      <c r="UEJ39" s="119"/>
      <c r="UEK39" s="119"/>
      <c r="UEL39" s="119"/>
      <c r="UEM39" s="119"/>
      <c r="UEN39" s="119"/>
      <c r="UEO39" s="119"/>
      <c r="UEP39" s="119"/>
      <c r="UEQ39" s="119"/>
      <c r="UER39" s="119"/>
      <c r="UES39" s="119"/>
      <c r="UET39" s="119"/>
      <c r="UEU39" s="119"/>
      <c r="UEV39" s="119"/>
      <c r="UEW39" s="119"/>
      <c r="UEX39" s="119"/>
      <c r="UEY39" s="119"/>
      <c r="UEZ39" s="119"/>
      <c r="UFA39" s="119"/>
      <c r="UFB39" s="119"/>
      <c r="UFC39" s="119"/>
      <c r="UFD39" s="119"/>
      <c r="UFE39" s="119"/>
      <c r="UFF39" s="119"/>
      <c r="UFG39" s="119"/>
      <c r="UFH39" s="119"/>
      <c r="UFI39" s="119"/>
      <c r="UFJ39" s="119"/>
      <c r="UFK39" s="119"/>
      <c r="UFL39" s="119"/>
      <c r="UFM39" s="119"/>
      <c r="UFN39" s="119"/>
      <c r="UFO39" s="119"/>
      <c r="UFP39" s="119"/>
      <c r="UFQ39" s="119"/>
      <c r="UFR39" s="119"/>
      <c r="UFS39" s="119"/>
      <c r="UFT39" s="119"/>
      <c r="UFU39" s="119"/>
      <c r="UFV39" s="119"/>
      <c r="UFW39" s="119"/>
      <c r="UFX39" s="119"/>
      <c r="UFY39" s="119"/>
      <c r="UFZ39" s="119"/>
      <c r="UGA39" s="119"/>
      <c r="UGB39" s="119"/>
      <c r="UGC39" s="119"/>
      <c r="UGD39" s="119"/>
      <c r="UGE39" s="119"/>
      <c r="UGF39" s="119"/>
      <c r="UGG39" s="119"/>
      <c r="UGH39" s="119"/>
      <c r="UGI39" s="119"/>
      <c r="UGJ39" s="119"/>
      <c r="UGK39" s="119"/>
      <c r="UGL39" s="119"/>
      <c r="UGM39" s="119"/>
      <c r="UGN39" s="119"/>
      <c r="UGO39" s="119"/>
      <c r="UGP39" s="119"/>
      <c r="UGQ39" s="119"/>
      <c r="UGR39" s="119"/>
      <c r="UGS39" s="119"/>
      <c r="UGT39" s="119"/>
      <c r="UGU39" s="119"/>
      <c r="UGV39" s="119"/>
      <c r="UGW39" s="119"/>
      <c r="UGX39" s="119"/>
      <c r="UGY39" s="119"/>
      <c r="UGZ39" s="119"/>
      <c r="UHA39" s="119"/>
      <c r="UHB39" s="119"/>
      <c r="UHC39" s="119"/>
      <c r="UHD39" s="119"/>
      <c r="UHE39" s="119"/>
      <c r="UHF39" s="119"/>
      <c r="UHG39" s="119"/>
      <c r="UHH39" s="119"/>
      <c r="UHI39" s="119"/>
      <c r="UHJ39" s="119"/>
      <c r="UHK39" s="119"/>
      <c r="UHL39" s="119"/>
      <c r="UHM39" s="119"/>
      <c r="UHN39" s="119"/>
      <c r="UHO39" s="119"/>
      <c r="UHP39" s="119"/>
      <c r="UHQ39" s="119"/>
      <c r="UHR39" s="119"/>
      <c r="UHS39" s="119"/>
      <c r="UHT39" s="119"/>
      <c r="UHU39" s="119"/>
      <c r="UHV39" s="119"/>
      <c r="UHW39" s="119"/>
      <c r="UHX39" s="119"/>
      <c r="UHY39" s="119"/>
      <c r="UHZ39" s="119"/>
      <c r="UIA39" s="119"/>
      <c r="UIB39" s="119"/>
      <c r="UIC39" s="119"/>
      <c r="UID39" s="119"/>
      <c r="UIE39" s="119"/>
      <c r="UIF39" s="119"/>
      <c r="UIG39" s="119"/>
      <c r="UIH39" s="119"/>
      <c r="UII39" s="119"/>
      <c r="UIJ39" s="119"/>
      <c r="UIK39" s="119"/>
      <c r="UIL39" s="119"/>
      <c r="UIM39" s="119"/>
      <c r="UIN39" s="119"/>
      <c r="UIO39" s="119"/>
      <c r="UIP39" s="119"/>
      <c r="UIQ39" s="119"/>
      <c r="UIR39" s="119"/>
      <c r="UIS39" s="119"/>
      <c r="UIT39" s="119"/>
      <c r="UIU39" s="119"/>
      <c r="UIV39" s="119"/>
      <c r="UIW39" s="119"/>
      <c r="UIX39" s="119"/>
      <c r="UIY39" s="119"/>
      <c r="UIZ39" s="119"/>
      <c r="UJA39" s="119"/>
      <c r="UJB39" s="119"/>
      <c r="UJC39" s="119"/>
      <c r="UJD39" s="119"/>
      <c r="UJE39" s="119"/>
      <c r="UJF39" s="119"/>
      <c r="UJG39" s="119"/>
      <c r="UJH39" s="119"/>
      <c r="UJI39" s="119"/>
      <c r="UJJ39" s="119"/>
      <c r="UJK39" s="119"/>
      <c r="UJL39" s="119"/>
      <c r="UJM39" s="119"/>
      <c r="UJN39" s="119"/>
      <c r="UJO39" s="119"/>
      <c r="UJP39" s="119"/>
      <c r="UJQ39" s="119"/>
      <c r="UJR39" s="119"/>
      <c r="UJS39" s="119"/>
      <c r="UJT39" s="119"/>
      <c r="UJU39" s="119"/>
      <c r="UJV39" s="119"/>
      <c r="UJW39" s="119"/>
      <c r="UJX39" s="119"/>
      <c r="UJY39" s="119"/>
      <c r="UJZ39" s="119"/>
      <c r="UKA39" s="119"/>
      <c r="UKB39" s="119"/>
      <c r="UKC39" s="119"/>
      <c r="UKD39" s="119"/>
      <c r="UKE39" s="119"/>
      <c r="UKF39" s="119"/>
      <c r="UKG39" s="119"/>
      <c r="UKH39" s="119"/>
      <c r="UKI39" s="119"/>
      <c r="UKJ39" s="119"/>
      <c r="UKK39" s="119"/>
      <c r="UKL39" s="119"/>
      <c r="UKM39" s="119"/>
      <c r="UKN39" s="119"/>
      <c r="UKO39" s="119"/>
      <c r="UKP39" s="119"/>
      <c r="UKQ39" s="119"/>
      <c r="UKR39" s="119"/>
      <c r="UKS39" s="119"/>
      <c r="UKT39" s="119"/>
      <c r="UKU39" s="119"/>
      <c r="UKV39" s="119"/>
      <c r="UKW39" s="119"/>
      <c r="UKX39" s="119"/>
      <c r="UKY39" s="119"/>
      <c r="UKZ39" s="119"/>
      <c r="ULA39" s="119"/>
      <c r="ULB39" s="119"/>
      <c r="ULC39" s="119"/>
      <c r="ULD39" s="119"/>
      <c r="ULE39" s="119"/>
      <c r="ULF39" s="119"/>
      <c r="ULG39" s="119"/>
      <c r="ULH39" s="119"/>
      <c r="ULI39" s="119"/>
      <c r="ULJ39" s="119"/>
      <c r="ULK39" s="119"/>
      <c r="ULL39" s="119"/>
      <c r="ULM39" s="119"/>
      <c r="ULN39" s="119"/>
      <c r="ULO39" s="119"/>
      <c r="ULP39" s="119"/>
      <c r="ULQ39" s="119"/>
      <c r="ULR39" s="119"/>
      <c r="ULS39" s="119"/>
      <c r="ULT39" s="119"/>
      <c r="ULU39" s="119"/>
      <c r="ULV39" s="119"/>
      <c r="ULW39" s="119"/>
      <c r="ULX39" s="119"/>
      <c r="ULY39" s="119"/>
      <c r="ULZ39" s="119"/>
      <c r="UMA39" s="119"/>
      <c r="UMB39" s="119"/>
      <c r="UMC39" s="119"/>
      <c r="UMD39" s="119"/>
      <c r="UME39" s="119"/>
      <c r="UMF39" s="119"/>
      <c r="UMG39" s="119"/>
      <c r="UMH39" s="119"/>
      <c r="UMI39" s="119"/>
      <c r="UMJ39" s="119"/>
      <c r="UMK39" s="119"/>
      <c r="UML39" s="119"/>
      <c r="UMM39" s="119"/>
      <c r="UMN39" s="119"/>
      <c r="UMO39" s="119"/>
      <c r="UMP39" s="119"/>
      <c r="UMQ39" s="119"/>
      <c r="UMR39" s="119"/>
      <c r="UMS39" s="119"/>
      <c r="UMT39" s="119"/>
      <c r="UMU39" s="119"/>
      <c r="UMV39" s="119"/>
      <c r="UMW39" s="119"/>
      <c r="UMX39" s="119"/>
      <c r="UMY39" s="119"/>
      <c r="UMZ39" s="119"/>
      <c r="UNA39" s="119"/>
      <c r="UNB39" s="119"/>
      <c r="UNC39" s="119"/>
      <c r="UND39" s="119"/>
      <c r="UNE39" s="119"/>
      <c r="UNF39" s="119"/>
      <c r="UNG39" s="119"/>
      <c r="UNH39" s="119"/>
      <c r="UNI39" s="119"/>
      <c r="UNJ39" s="119"/>
      <c r="UNK39" s="119"/>
      <c r="UNL39" s="119"/>
      <c r="UNM39" s="119"/>
      <c r="UNN39" s="119"/>
      <c r="UNO39" s="119"/>
      <c r="UNP39" s="119"/>
      <c r="UNQ39" s="119"/>
      <c r="UNR39" s="119"/>
      <c r="UNS39" s="119"/>
      <c r="UNT39" s="119"/>
      <c r="UNU39" s="119"/>
      <c r="UNV39" s="119"/>
      <c r="UNW39" s="119"/>
      <c r="UNX39" s="119"/>
      <c r="UNY39" s="119"/>
      <c r="UNZ39" s="119"/>
      <c r="UOA39" s="119"/>
      <c r="UOB39" s="119"/>
      <c r="UOC39" s="119"/>
      <c r="UOD39" s="119"/>
      <c r="UOE39" s="119"/>
      <c r="UOF39" s="119"/>
      <c r="UOG39" s="119"/>
      <c r="UOH39" s="119"/>
      <c r="UOI39" s="119"/>
      <c r="UOJ39" s="119"/>
      <c r="UOK39" s="119"/>
      <c r="UOL39" s="119"/>
      <c r="UOM39" s="119"/>
      <c r="UON39" s="119"/>
      <c r="UOO39" s="119"/>
      <c r="UOP39" s="119"/>
      <c r="UOQ39" s="119"/>
      <c r="UOR39" s="119"/>
      <c r="UOS39" s="119"/>
      <c r="UOT39" s="119"/>
      <c r="UOU39" s="119"/>
      <c r="UOV39" s="119"/>
      <c r="UOW39" s="119"/>
      <c r="UOX39" s="119"/>
      <c r="UOY39" s="119"/>
      <c r="UOZ39" s="119"/>
      <c r="UPA39" s="119"/>
      <c r="UPB39" s="119"/>
      <c r="UPC39" s="119"/>
      <c r="UPD39" s="119"/>
      <c r="UPE39" s="119"/>
      <c r="UPF39" s="119"/>
      <c r="UPG39" s="119"/>
      <c r="UPH39" s="119"/>
      <c r="UPI39" s="119"/>
      <c r="UPJ39" s="119"/>
      <c r="UPK39" s="119"/>
      <c r="UPL39" s="119"/>
      <c r="UPM39" s="119"/>
      <c r="UPN39" s="119"/>
      <c r="UPO39" s="119"/>
      <c r="UPP39" s="119"/>
      <c r="UPQ39" s="119"/>
      <c r="UPR39" s="119"/>
      <c r="UPS39" s="119"/>
      <c r="UPT39" s="119"/>
      <c r="UPU39" s="119"/>
      <c r="UPV39" s="119"/>
      <c r="UPW39" s="119"/>
      <c r="UPX39" s="119"/>
      <c r="UPY39" s="119"/>
      <c r="UPZ39" s="119"/>
      <c r="UQA39" s="119"/>
      <c r="UQB39" s="119"/>
      <c r="UQC39" s="119"/>
      <c r="UQD39" s="119"/>
      <c r="UQE39" s="119"/>
      <c r="UQF39" s="119"/>
      <c r="UQG39" s="119"/>
      <c r="UQH39" s="119"/>
      <c r="UQI39" s="119"/>
      <c r="UQJ39" s="119"/>
      <c r="UQK39" s="119"/>
      <c r="UQL39" s="119"/>
      <c r="UQM39" s="119"/>
      <c r="UQN39" s="119"/>
      <c r="UQO39" s="119"/>
      <c r="UQP39" s="119"/>
      <c r="UQQ39" s="119"/>
      <c r="UQR39" s="119"/>
      <c r="UQS39" s="119"/>
      <c r="UQT39" s="119"/>
      <c r="UQU39" s="119"/>
      <c r="UQV39" s="119"/>
      <c r="UQW39" s="119"/>
      <c r="UQX39" s="119"/>
      <c r="UQY39" s="119"/>
      <c r="UQZ39" s="119"/>
      <c r="URA39" s="119"/>
      <c r="URB39" s="119"/>
      <c r="URC39" s="119"/>
      <c r="URD39" s="119"/>
      <c r="URE39" s="119"/>
      <c r="URF39" s="119"/>
      <c r="URG39" s="119"/>
      <c r="URH39" s="119"/>
      <c r="URI39" s="119"/>
      <c r="URJ39" s="119"/>
      <c r="URK39" s="119"/>
      <c r="URL39" s="119"/>
      <c r="URM39" s="119"/>
      <c r="URN39" s="119"/>
      <c r="URO39" s="119"/>
      <c r="URP39" s="119"/>
      <c r="URQ39" s="119"/>
      <c r="URR39" s="119"/>
      <c r="URS39" s="119"/>
      <c r="URT39" s="119"/>
      <c r="URU39" s="119"/>
      <c r="URV39" s="119"/>
      <c r="URW39" s="119"/>
      <c r="URX39" s="119"/>
      <c r="URY39" s="119"/>
      <c r="URZ39" s="119"/>
      <c r="USA39" s="119"/>
      <c r="USB39" s="119"/>
      <c r="USC39" s="119"/>
      <c r="USD39" s="119"/>
      <c r="USE39" s="119"/>
      <c r="USF39" s="119"/>
      <c r="USG39" s="119"/>
      <c r="USH39" s="119"/>
      <c r="USI39" s="119"/>
      <c r="USJ39" s="119"/>
      <c r="USK39" s="119"/>
      <c r="USL39" s="119"/>
      <c r="USM39" s="119"/>
      <c r="USN39" s="119"/>
      <c r="USO39" s="119"/>
      <c r="USP39" s="119"/>
      <c r="USQ39" s="119"/>
      <c r="USR39" s="119"/>
      <c r="USS39" s="119"/>
      <c r="UST39" s="119"/>
      <c r="USU39" s="119"/>
      <c r="USV39" s="119"/>
      <c r="USW39" s="119"/>
      <c r="USX39" s="119"/>
      <c r="USY39" s="119"/>
      <c r="USZ39" s="119"/>
      <c r="UTA39" s="119"/>
      <c r="UTB39" s="119"/>
      <c r="UTC39" s="119"/>
      <c r="UTD39" s="119"/>
      <c r="UTE39" s="119"/>
      <c r="UTF39" s="119"/>
      <c r="UTG39" s="119"/>
      <c r="UTH39" s="119"/>
      <c r="UTI39" s="119"/>
      <c r="UTJ39" s="119"/>
      <c r="UTK39" s="119"/>
      <c r="UTL39" s="119"/>
      <c r="UTM39" s="119"/>
      <c r="UTN39" s="119"/>
      <c r="UTO39" s="119"/>
      <c r="UTP39" s="119"/>
      <c r="UTQ39" s="119"/>
      <c r="UTR39" s="119"/>
      <c r="UTS39" s="119"/>
      <c r="UTT39" s="119"/>
      <c r="UTU39" s="119"/>
      <c r="UTV39" s="119"/>
      <c r="UTW39" s="119"/>
      <c r="UTX39" s="119"/>
      <c r="UTY39" s="119"/>
      <c r="UTZ39" s="119"/>
      <c r="UUA39" s="119"/>
      <c r="UUB39" s="119"/>
      <c r="UUC39" s="119"/>
      <c r="UUD39" s="119"/>
      <c r="UUE39" s="119"/>
      <c r="UUF39" s="119"/>
      <c r="UUG39" s="119"/>
      <c r="UUH39" s="119"/>
      <c r="UUI39" s="119"/>
      <c r="UUJ39" s="119"/>
      <c r="UUK39" s="119"/>
      <c r="UUL39" s="119"/>
      <c r="UUM39" s="119"/>
      <c r="UUN39" s="119"/>
      <c r="UUO39" s="119"/>
      <c r="UUP39" s="119"/>
      <c r="UUQ39" s="119"/>
      <c r="UUR39" s="119"/>
      <c r="UUS39" s="119"/>
      <c r="UUT39" s="119"/>
      <c r="UUU39" s="119"/>
      <c r="UUV39" s="119"/>
      <c r="UUW39" s="119"/>
      <c r="UUX39" s="119"/>
      <c r="UUY39" s="119"/>
      <c r="UUZ39" s="119"/>
      <c r="UVA39" s="119"/>
      <c r="UVB39" s="119"/>
      <c r="UVC39" s="119"/>
      <c r="UVD39" s="119"/>
      <c r="UVE39" s="119"/>
      <c r="UVF39" s="119"/>
      <c r="UVG39" s="119"/>
      <c r="UVH39" s="119"/>
      <c r="UVI39" s="119"/>
      <c r="UVJ39" s="119"/>
      <c r="UVK39" s="119"/>
      <c r="UVL39" s="119"/>
      <c r="UVM39" s="119"/>
      <c r="UVN39" s="119"/>
      <c r="UVO39" s="119"/>
      <c r="UVP39" s="119"/>
      <c r="UVQ39" s="119"/>
      <c r="UVR39" s="119"/>
      <c r="UVS39" s="119"/>
      <c r="UVT39" s="119"/>
      <c r="UVU39" s="119"/>
      <c r="UVV39" s="119"/>
      <c r="UVW39" s="119"/>
      <c r="UVX39" s="119"/>
      <c r="UVY39" s="119"/>
      <c r="UVZ39" s="119"/>
      <c r="UWA39" s="119"/>
      <c r="UWB39" s="119"/>
      <c r="UWC39" s="119"/>
      <c r="UWD39" s="119"/>
      <c r="UWE39" s="119"/>
      <c r="UWF39" s="119"/>
      <c r="UWG39" s="119"/>
      <c r="UWH39" s="119"/>
      <c r="UWI39" s="119"/>
      <c r="UWJ39" s="119"/>
      <c r="UWK39" s="119"/>
      <c r="UWL39" s="119"/>
      <c r="UWM39" s="119"/>
      <c r="UWN39" s="119"/>
      <c r="UWO39" s="119"/>
      <c r="UWP39" s="119"/>
      <c r="UWQ39" s="119"/>
      <c r="UWR39" s="119"/>
      <c r="UWS39" s="119"/>
      <c r="UWT39" s="119"/>
      <c r="UWU39" s="119"/>
      <c r="UWV39" s="119"/>
      <c r="UWW39" s="119"/>
      <c r="UWX39" s="119"/>
      <c r="UWY39" s="119"/>
      <c r="UWZ39" s="119"/>
      <c r="UXA39" s="119"/>
      <c r="UXB39" s="119"/>
      <c r="UXC39" s="119"/>
      <c r="UXD39" s="119"/>
      <c r="UXE39" s="119"/>
      <c r="UXF39" s="119"/>
      <c r="UXG39" s="119"/>
      <c r="UXH39" s="119"/>
      <c r="UXI39" s="119"/>
      <c r="UXJ39" s="119"/>
      <c r="UXK39" s="119"/>
      <c r="UXL39" s="119"/>
      <c r="UXM39" s="119"/>
      <c r="UXN39" s="119"/>
      <c r="UXO39" s="119"/>
      <c r="UXP39" s="119"/>
      <c r="UXQ39" s="119"/>
      <c r="UXR39" s="119"/>
      <c r="UXS39" s="119"/>
      <c r="UXT39" s="119"/>
      <c r="UXU39" s="119"/>
      <c r="UXV39" s="119"/>
      <c r="UXW39" s="119"/>
      <c r="UXX39" s="119"/>
      <c r="UXY39" s="119"/>
      <c r="UXZ39" s="119"/>
      <c r="UYA39" s="119"/>
      <c r="UYB39" s="119"/>
      <c r="UYC39" s="119"/>
      <c r="UYD39" s="119"/>
      <c r="UYE39" s="119"/>
      <c r="UYF39" s="119"/>
      <c r="UYG39" s="119"/>
      <c r="UYH39" s="119"/>
      <c r="UYI39" s="119"/>
      <c r="UYJ39" s="119"/>
      <c r="UYK39" s="119"/>
      <c r="UYL39" s="119"/>
      <c r="UYM39" s="119"/>
      <c r="UYN39" s="119"/>
      <c r="UYO39" s="119"/>
      <c r="UYP39" s="119"/>
      <c r="UYQ39" s="119"/>
      <c r="UYR39" s="119"/>
      <c r="UYS39" s="119"/>
      <c r="UYT39" s="119"/>
      <c r="UYU39" s="119"/>
      <c r="UYV39" s="119"/>
      <c r="UYW39" s="119"/>
      <c r="UYX39" s="119"/>
      <c r="UYY39" s="119"/>
      <c r="UYZ39" s="119"/>
      <c r="UZA39" s="119"/>
      <c r="UZB39" s="119"/>
      <c r="UZC39" s="119"/>
      <c r="UZD39" s="119"/>
      <c r="UZE39" s="119"/>
      <c r="UZF39" s="119"/>
      <c r="UZG39" s="119"/>
      <c r="UZH39" s="119"/>
      <c r="UZI39" s="119"/>
      <c r="UZJ39" s="119"/>
      <c r="UZK39" s="119"/>
      <c r="UZL39" s="119"/>
      <c r="UZM39" s="119"/>
      <c r="UZN39" s="119"/>
      <c r="UZO39" s="119"/>
      <c r="UZP39" s="119"/>
      <c r="UZQ39" s="119"/>
      <c r="UZR39" s="119"/>
      <c r="UZS39" s="119"/>
      <c r="UZT39" s="119"/>
      <c r="UZU39" s="119"/>
      <c r="UZV39" s="119"/>
      <c r="UZW39" s="119"/>
      <c r="UZX39" s="119"/>
      <c r="UZY39" s="119"/>
      <c r="UZZ39" s="119"/>
      <c r="VAA39" s="119"/>
      <c r="VAB39" s="119"/>
      <c r="VAC39" s="119"/>
      <c r="VAD39" s="119"/>
      <c r="VAE39" s="119"/>
      <c r="VAF39" s="119"/>
      <c r="VAG39" s="119"/>
      <c r="VAH39" s="119"/>
      <c r="VAI39" s="119"/>
      <c r="VAJ39" s="119"/>
      <c r="VAK39" s="119"/>
      <c r="VAL39" s="119"/>
      <c r="VAM39" s="119"/>
      <c r="VAN39" s="119"/>
      <c r="VAO39" s="119"/>
      <c r="VAP39" s="119"/>
      <c r="VAQ39" s="119"/>
      <c r="VAR39" s="119"/>
      <c r="VAS39" s="119"/>
      <c r="VAT39" s="119"/>
      <c r="VAU39" s="119"/>
      <c r="VAV39" s="119"/>
      <c r="VAW39" s="119"/>
      <c r="VAX39" s="119"/>
      <c r="VAY39" s="119"/>
      <c r="VAZ39" s="119"/>
      <c r="VBA39" s="119"/>
      <c r="VBB39" s="119"/>
      <c r="VBC39" s="119"/>
      <c r="VBD39" s="119"/>
      <c r="VBE39" s="119"/>
      <c r="VBF39" s="119"/>
      <c r="VBG39" s="119"/>
      <c r="VBH39" s="119"/>
      <c r="VBI39" s="119"/>
      <c r="VBJ39" s="119"/>
      <c r="VBK39" s="119"/>
      <c r="VBL39" s="119"/>
      <c r="VBM39" s="119"/>
      <c r="VBN39" s="119"/>
      <c r="VBO39" s="119"/>
      <c r="VBP39" s="119"/>
      <c r="VBQ39" s="119"/>
      <c r="VBR39" s="119"/>
      <c r="VBS39" s="119"/>
      <c r="VBT39" s="119"/>
      <c r="VBU39" s="119"/>
      <c r="VBV39" s="119"/>
      <c r="VBW39" s="119"/>
      <c r="VBX39" s="119"/>
      <c r="VBY39" s="119"/>
      <c r="VBZ39" s="119"/>
      <c r="VCA39" s="119"/>
      <c r="VCB39" s="119"/>
      <c r="VCC39" s="119"/>
      <c r="VCD39" s="119"/>
      <c r="VCE39" s="119"/>
      <c r="VCF39" s="119"/>
      <c r="VCG39" s="119"/>
      <c r="VCH39" s="119"/>
      <c r="VCI39" s="119"/>
      <c r="VCJ39" s="119"/>
      <c r="VCK39" s="119"/>
      <c r="VCL39" s="119"/>
      <c r="VCM39" s="119"/>
      <c r="VCN39" s="119"/>
      <c r="VCO39" s="119"/>
      <c r="VCP39" s="119"/>
      <c r="VCQ39" s="119"/>
      <c r="VCR39" s="119"/>
      <c r="VCS39" s="119"/>
      <c r="VCT39" s="119"/>
      <c r="VCU39" s="119"/>
      <c r="VCV39" s="119"/>
      <c r="VCW39" s="119"/>
      <c r="VCX39" s="119"/>
      <c r="VCY39" s="119"/>
      <c r="VCZ39" s="119"/>
      <c r="VDA39" s="119"/>
      <c r="VDB39" s="119"/>
      <c r="VDC39" s="119"/>
      <c r="VDD39" s="119"/>
      <c r="VDE39" s="119"/>
      <c r="VDF39" s="119"/>
      <c r="VDG39" s="119"/>
      <c r="VDH39" s="119"/>
      <c r="VDI39" s="119"/>
      <c r="VDJ39" s="119"/>
      <c r="VDK39" s="119"/>
      <c r="VDL39" s="119"/>
      <c r="VDM39" s="119"/>
      <c r="VDN39" s="119"/>
      <c r="VDO39" s="119"/>
      <c r="VDP39" s="119"/>
      <c r="VDQ39" s="119"/>
      <c r="VDR39" s="119"/>
      <c r="VDS39" s="119"/>
      <c r="VDT39" s="119"/>
      <c r="VDU39" s="119"/>
      <c r="VDV39" s="119"/>
      <c r="VDW39" s="119"/>
      <c r="VDX39" s="119"/>
      <c r="VDY39" s="119"/>
      <c r="VDZ39" s="119"/>
      <c r="VEA39" s="119"/>
      <c r="VEB39" s="119"/>
      <c r="VEC39" s="119"/>
      <c r="VED39" s="119"/>
      <c r="VEE39" s="119"/>
      <c r="VEF39" s="119"/>
      <c r="VEG39" s="119"/>
      <c r="VEH39" s="119"/>
      <c r="VEI39" s="119"/>
      <c r="VEJ39" s="119"/>
      <c r="VEK39" s="119"/>
      <c r="VEL39" s="119"/>
      <c r="VEM39" s="119"/>
      <c r="VEN39" s="119"/>
      <c r="VEO39" s="119"/>
      <c r="VEP39" s="119"/>
      <c r="VEQ39" s="119"/>
      <c r="VER39" s="119"/>
      <c r="VES39" s="119"/>
      <c r="VET39" s="119"/>
      <c r="VEU39" s="119"/>
      <c r="VEV39" s="119"/>
      <c r="VEW39" s="119"/>
      <c r="VEX39" s="119"/>
      <c r="VEY39" s="119"/>
      <c r="VEZ39" s="119"/>
      <c r="VFA39" s="119"/>
      <c r="VFB39" s="119"/>
      <c r="VFC39" s="119"/>
      <c r="VFD39" s="119"/>
      <c r="VFE39" s="119"/>
      <c r="VFF39" s="119"/>
      <c r="VFG39" s="119"/>
      <c r="VFH39" s="119"/>
      <c r="VFI39" s="119"/>
      <c r="VFJ39" s="119"/>
      <c r="VFK39" s="119"/>
      <c r="VFL39" s="119"/>
      <c r="VFM39" s="119"/>
      <c r="VFN39" s="119"/>
      <c r="VFO39" s="119"/>
      <c r="VFP39" s="119"/>
      <c r="VFQ39" s="119"/>
      <c r="VFR39" s="119"/>
      <c r="VFS39" s="119"/>
      <c r="VFT39" s="119"/>
      <c r="VFU39" s="119"/>
      <c r="VFV39" s="119"/>
      <c r="VFW39" s="119"/>
      <c r="VFX39" s="119"/>
      <c r="VFY39" s="119"/>
      <c r="VFZ39" s="119"/>
      <c r="VGA39" s="119"/>
      <c r="VGB39" s="119"/>
      <c r="VGC39" s="119"/>
      <c r="VGD39" s="119"/>
      <c r="VGE39" s="119"/>
      <c r="VGF39" s="119"/>
      <c r="VGG39" s="119"/>
      <c r="VGH39" s="119"/>
      <c r="VGI39" s="119"/>
      <c r="VGJ39" s="119"/>
      <c r="VGK39" s="119"/>
      <c r="VGL39" s="119"/>
      <c r="VGM39" s="119"/>
      <c r="VGN39" s="119"/>
      <c r="VGO39" s="119"/>
      <c r="VGP39" s="119"/>
      <c r="VGQ39" s="119"/>
      <c r="VGR39" s="119"/>
      <c r="VGS39" s="119"/>
      <c r="VGT39" s="119"/>
      <c r="VGU39" s="119"/>
      <c r="VGV39" s="119"/>
      <c r="VGW39" s="119"/>
      <c r="VGX39" s="119"/>
      <c r="VGY39" s="119"/>
      <c r="VGZ39" s="119"/>
      <c r="VHA39" s="119"/>
      <c r="VHB39" s="119"/>
      <c r="VHC39" s="119"/>
      <c r="VHD39" s="119"/>
      <c r="VHE39" s="119"/>
      <c r="VHF39" s="119"/>
      <c r="VHG39" s="119"/>
      <c r="VHH39" s="119"/>
      <c r="VHI39" s="119"/>
      <c r="VHJ39" s="119"/>
      <c r="VHK39" s="119"/>
      <c r="VHL39" s="119"/>
      <c r="VHM39" s="119"/>
      <c r="VHN39" s="119"/>
      <c r="VHO39" s="119"/>
      <c r="VHP39" s="119"/>
      <c r="VHQ39" s="119"/>
      <c r="VHR39" s="119"/>
      <c r="VHS39" s="119"/>
      <c r="VHT39" s="119"/>
      <c r="VHU39" s="119"/>
      <c r="VHV39" s="119"/>
      <c r="VHW39" s="119"/>
      <c r="VHX39" s="119"/>
      <c r="VHY39" s="119"/>
      <c r="VHZ39" s="119"/>
      <c r="VIA39" s="119"/>
      <c r="VIB39" s="119"/>
      <c r="VIC39" s="119"/>
      <c r="VID39" s="119"/>
      <c r="VIE39" s="119"/>
      <c r="VIF39" s="119"/>
      <c r="VIG39" s="119"/>
      <c r="VIH39" s="119"/>
      <c r="VII39" s="119"/>
      <c r="VIJ39" s="119"/>
      <c r="VIK39" s="119"/>
      <c r="VIL39" s="119"/>
      <c r="VIM39" s="119"/>
      <c r="VIN39" s="119"/>
      <c r="VIO39" s="119"/>
      <c r="VIP39" s="119"/>
      <c r="VIQ39" s="119"/>
      <c r="VIR39" s="119"/>
      <c r="VIS39" s="119"/>
      <c r="VIT39" s="119"/>
      <c r="VIU39" s="119"/>
      <c r="VIV39" s="119"/>
      <c r="VIW39" s="119"/>
      <c r="VIX39" s="119"/>
      <c r="VIY39" s="119"/>
      <c r="VIZ39" s="119"/>
      <c r="VJA39" s="119"/>
      <c r="VJB39" s="119"/>
      <c r="VJC39" s="119"/>
      <c r="VJD39" s="119"/>
      <c r="VJE39" s="119"/>
      <c r="VJF39" s="119"/>
      <c r="VJG39" s="119"/>
      <c r="VJH39" s="119"/>
      <c r="VJI39" s="119"/>
      <c r="VJJ39" s="119"/>
      <c r="VJK39" s="119"/>
      <c r="VJL39" s="119"/>
      <c r="VJM39" s="119"/>
      <c r="VJN39" s="119"/>
      <c r="VJO39" s="119"/>
      <c r="VJP39" s="119"/>
      <c r="VJQ39" s="119"/>
      <c r="VJR39" s="119"/>
      <c r="VJS39" s="119"/>
      <c r="VJT39" s="119"/>
      <c r="VJU39" s="119"/>
      <c r="VJV39" s="119"/>
      <c r="VJW39" s="119"/>
      <c r="VJX39" s="119"/>
      <c r="VJY39" s="119"/>
      <c r="VJZ39" s="119"/>
      <c r="VKA39" s="119"/>
      <c r="VKB39" s="119"/>
      <c r="VKC39" s="119"/>
      <c r="VKD39" s="119"/>
      <c r="VKE39" s="119"/>
      <c r="VKF39" s="119"/>
      <c r="VKG39" s="119"/>
      <c r="VKH39" s="119"/>
      <c r="VKI39" s="119"/>
      <c r="VKJ39" s="119"/>
      <c r="VKK39" s="119"/>
      <c r="VKL39" s="119"/>
      <c r="VKM39" s="119"/>
      <c r="VKN39" s="119"/>
      <c r="VKO39" s="119"/>
      <c r="VKP39" s="119"/>
      <c r="VKQ39" s="119"/>
      <c r="VKR39" s="119"/>
      <c r="VKS39" s="119"/>
      <c r="VKT39" s="119"/>
      <c r="VKU39" s="119"/>
      <c r="VKV39" s="119"/>
      <c r="VKW39" s="119"/>
      <c r="VKX39" s="119"/>
      <c r="VKY39" s="119"/>
      <c r="VKZ39" s="119"/>
      <c r="VLA39" s="119"/>
      <c r="VLB39" s="119"/>
      <c r="VLC39" s="119"/>
      <c r="VLD39" s="119"/>
      <c r="VLE39" s="119"/>
      <c r="VLF39" s="119"/>
      <c r="VLG39" s="119"/>
      <c r="VLH39" s="119"/>
      <c r="VLI39" s="119"/>
      <c r="VLJ39" s="119"/>
      <c r="VLK39" s="119"/>
      <c r="VLL39" s="119"/>
      <c r="VLM39" s="119"/>
      <c r="VLN39" s="119"/>
      <c r="VLO39" s="119"/>
      <c r="VLP39" s="119"/>
      <c r="VLQ39" s="119"/>
      <c r="VLR39" s="119"/>
      <c r="VLS39" s="119"/>
      <c r="VLT39" s="119"/>
      <c r="VLU39" s="119"/>
      <c r="VLV39" s="119"/>
      <c r="VLW39" s="119"/>
      <c r="VLX39" s="119"/>
      <c r="VLY39" s="119"/>
      <c r="VLZ39" s="119"/>
      <c r="VMA39" s="119"/>
      <c r="VMB39" s="119"/>
      <c r="VMC39" s="119"/>
      <c r="VMD39" s="119"/>
      <c r="VME39" s="119"/>
      <c r="VMF39" s="119"/>
      <c r="VMG39" s="119"/>
      <c r="VMH39" s="119"/>
      <c r="VMI39" s="119"/>
      <c r="VMJ39" s="119"/>
      <c r="VMK39" s="119"/>
      <c r="VML39" s="119"/>
      <c r="VMM39" s="119"/>
      <c r="VMN39" s="119"/>
      <c r="VMO39" s="119"/>
      <c r="VMP39" s="119"/>
      <c r="VMQ39" s="119"/>
      <c r="VMR39" s="119"/>
      <c r="VMS39" s="119"/>
      <c r="VMT39" s="119"/>
      <c r="VMU39" s="119"/>
      <c r="VMV39" s="119"/>
      <c r="VMW39" s="119"/>
      <c r="VMX39" s="119"/>
      <c r="VMY39" s="119"/>
      <c r="VMZ39" s="119"/>
      <c r="VNA39" s="119"/>
      <c r="VNB39" s="119"/>
      <c r="VNC39" s="119"/>
      <c r="VND39" s="119"/>
      <c r="VNE39" s="119"/>
      <c r="VNF39" s="119"/>
      <c r="VNG39" s="119"/>
      <c r="VNH39" s="119"/>
      <c r="VNI39" s="119"/>
      <c r="VNJ39" s="119"/>
      <c r="VNK39" s="119"/>
      <c r="VNL39" s="119"/>
      <c r="VNM39" s="119"/>
      <c r="VNN39" s="119"/>
      <c r="VNO39" s="119"/>
      <c r="VNP39" s="119"/>
      <c r="VNQ39" s="119"/>
      <c r="VNR39" s="119"/>
      <c r="VNS39" s="119"/>
      <c r="VNT39" s="119"/>
      <c r="VNU39" s="119"/>
      <c r="VNV39" s="119"/>
      <c r="VNW39" s="119"/>
      <c r="VNX39" s="119"/>
      <c r="VNY39" s="119"/>
      <c r="VNZ39" s="119"/>
      <c r="VOA39" s="119"/>
      <c r="VOB39" s="119"/>
      <c r="VOC39" s="119"/>
      <c r="VOD39" s="119"/>
      <c r="VOE39" s="119"/>
      <c r="VOF39" s="119"/>
      <c r="VOG39" s="119"/>
      <c r="VOH39" s="119"/>
      <c r="VOI39" s="119"/>
      <c r="VOJ39" s="119"/>
      <c r="VOK39" s="119"/>
      <c r="VOL39" s="119"/>
      <c r="VOM39" s="119"/>
      <c r="VON39" s="119"/>
      <c r="VOO39" s="119"/>
      <c r="VOP39" s="119"/>
      <c r="VOQ39" s="119"/>
      <c r="VOR39" s="119"/>
      <c r="VOS39" s="119"/>
      <c r="VOT39" s="119"/>
      <c r="VOU39" s="119"/>
      <c r="VOV39" s="119"/>
      <c r="VOW39" s="119"/>
      <c r="VOX39" s="119"/>
      <c r="VOY39" s="119"/>
      <c r="VOZ39" s="119"/>
      <c r="VPA39" s="119"/>
      <c r="VPB39" s="119"/>
      <c r="VPC39" s="119"/>
      <c r="VPD39" s="119"/>
      <c r="VPE39" s="119"/>
      <c r="VPF39" s="119"/>
      <c r="VPG39" s="119"/>
      <c r="VPH39" s="119"/>
      <c r="VPI39" s="119"/>
      <c r="VPJ39" s="119"/>
      <c r="VPK39" s="119"/>
      <c r="VPL39" s="119"/>
      <c r="VPM39" s="119"/>
      <c r="VPN39" s="119"/>
      <c r="VPO39" s="119"/>
      <c r="VPP39" s="119"/>
      <c r="VPQ39" s="119"/>
      <c r="VPR39" s="119"/>
      <c r="VPS39" s="119"/>
      <c r="VPT39" s="119"/>
      <c r="VPU39" s="119"/>
      <c r="VPV39" s="119"/>
      <c r="VPW39" s="119"/>
      <c r="VPX39" s="119"/>
      <c r="VPY39" s="119"/>
      <c r="VPZ39" s="119"/>
      <c r="VQA39" s="119"/>
      <c r="VQB39" s="119"/>
      <c r="VQC39" s="119"/>
      <c r="VQD39" s="119"/>
      <c r="VQE39" s="119"/>
      <c r="VQF39" s="119"/>
      <c r="VQG39" s="119"/>
      <c r="VQH39" s="119"/>
      <c r="VQI39" s="119"/>
      <c r="VQJ39" s="119"/>
      <c r="VQK39" s="119"/>
      <c r="VQL39" s="119"/>
      <c r="VQM39" s="119"/>
      <c r="VQN39" s="119"/>
      <c r="VQO39" s="119"/>
      <c r="VQP39" s="119"/>
      <c r="VQQ39" s="119"/>
      <c r="VQR39" s="119"/>
      <c r="VQS39" s="119"/>
      <c r="VQT39" s="119"/>
      <c r="VQU39" s="119"/>
      <c r="VQV39" s="119"/>
      <c r="VQW39" s="119"/>
      <c r="VQX39" s="119"/>
      <c r="VQY39" s="119"/>
      <c r="VQZ39" s="119"/>
      <c r="VRA39" s="119"/>
      <c r="VRB39" s="119"/>
      <c r="VRC39" s="119"/>
      <c r="VRD39" s="119"/>
      <c r="VRE39" s="119"/>
      <c r="VRF39" s="119"/>
      <c r="VRG39" s="119"/>
      <c r="VRH39" s="119"/>
      <c r="VRI39" s="119"/>
      <c r="VRJ39" s="119"/>
      <c r="VRK39" s="119"/>
      <c r="VRL39" s="119"/>
      <c r="VRM39" s="119"/>
      <c r="VRN39" s="119"/>
      <c r="VRO39" s="119"/>
      <c r="VRP39" s="119"/>
      <c r="VRQ39" s="119"/>
      <c r="VRR39" s="119"/>
      <c r="VRS39" s="119"/>
      <c r="VRT39" s="119"/>
      <c r="VRU39" s="119"/>
      <c r="VRV39" s="119"/>
      <c r="VRW39" s="119"/>
      <c r="VRX39" s="119"/>
      <c r="VRY39" s="119"/>
      <c r="VRZ39" s="119"/>
      <c r="VSA39" s="119"/>
      <c r="VSB39" s="119"/>
      <c r="VSC39" s="119"/>
      <c r="VSD39" s="119"/>
      <c r="VSE39" s="119"/>
      <c r="VSF39" s="119"/>
      <c r="VSG39" s="119"/>
      <c r="VSH39" s="119"/>
      <c r="VSI39" s="119"/>
      <c r="VSJ39" s="119"/>
      <c r="VSK39" s="119"/>
      <c r="VSL39" s="119"/>
      <c r="VSM39" s="119"/>
      <c r="VSN39" s="119"/>
      <c r="VSO39" s="119"/>
      <c r="VSP39" s="119"/>
      <c r="VSQ39" s="119"/>
      <c r="VSR39" s="119"/>
      <c r="VSS39" s="119"/>
      <c r="VST39" s="119"/>
      <c r="VSU39" s="119"/>
      <c r="VSV39" s="119"/>
      <c r="VSW39" s="119"/>
      <c r="VSX39" s="119"/>
      <c r="VSY39" s="119"/>
      <c r="VSZ39" s="119"/>
      <c r="VTA39" s="119"/>
      <c r="VTB39" s="119"/>
      <c r="VTC39" s="119"/>
      <c r="VTD39" s="119"/>
      <c r="VTE39" s="119"/>
      <c r="VTF39" s="119"/>
      <c r="VTG39" s="119"/>
      <c r="VTH39" s="119"/>
      <c r="VTI39" s="119"/>
      <c r="VTJ39" s="119"/>
      <c r="VTK39" s="119"/>
      <c r="VTL39" s="119"/>
      <c r="VTM39" s="119"/>
      <c r="VTN39" s="119"/>
      <c r="VTO39" s="119"/>
      <c r="VTP39" s="119"/>
      <c r="VTQ39" s="119"/>
      <c r="VTR39" s="119"/>
      <c r="VTS39" s="119"/>
      <c r="VTT39" s="119"/>
      <c r="VTU39" s="119"/>
      <c r="VTV39" s="119"/>
      <c r="VTW39" s="119"/>
      <c r="VTX39" s="119"/>
      <c r="VTY39" s="119"/>
      <c r="VTZ39" s="119"/>
      <c r="VUA39" s="119"/>
      <c r="VUB39" s="119"/>
      <c r="VUC39" s="119"/>
      <c r="VUD39" s="119"/>
      <c r="VUE39" s="119"/>
      <c r="VUF39" s="119"/>
      <c r="VUG39" s="119"/>
      <c r="VUH39" s="119"/>
      <c r="VUI39" s="119"/>
      <c r="VUJ39" s="119"/>
      <c r="VUK39" s="119"/>
      <c r="VUL39" s="119"/>
      <c r="VUM39" s="119"/>
      <c r="VUN39" s="119"/>
      <c r="VUO39" s="119"/>
      <c r="VUP39" s="119"/>
      <c r="VUQ39" s="119"/>
      <c r="VUR39" s="119"/>
      <c r="VUS39" s="119"/>
      <c r="VUT39" s="119"/>
      <c r="VUU39" s="119"/>
      <c r="VUV39" s="119"/>
      <c r="VUW39" s="119"/>
      <c r="VUX39" s="119"/>
      <c r="VUY39" s="119"/>
      <c r="VUZ39" s="119"/>
      <c r="VVA39" s="119"/>
      <c r="VVB39" s="119"/>
      <c r="VVC39" s="119"/>
      <c r="VVD39" s="119"/>
      <c r="VVE39" s="119"/>
      <c r="VVF39" s="119"/>
      <c r="VVG39" s="119"/>
      <c r="VVH39" s="119"/>
      <c r="VVI39" s="119"/>
      <c r="VVJ39" s="119"/>
      <c r="VVK39" s="119"/>
      <c r="VVL39" s="119"/>
      <c r="VVM39" s="119"/>
      <c r="VVN39" s="119"/>
      <c r="VVO39" s="119"/>
      <c r="VVP39" s="119"/>
      <c r="VVQ39" s="119"/>
      <c r="VVR39" s="119"/>
      <c r="VVS39" s="119"/>
      <c r="VVT39" s="119"/>
      <c r="VVU39" s="119"/>
      <c r="VVV39" s="119"/>
      <c r="VVW39" s="119"/>
      <c r="VVX39" s="119"/>
      <c r="VVY39" s="119"/>
      <c r="VVZ39" s="119"/>
      <c r="VWA39" s="119"/>
      <c r="VWB39" s="119"/>
      <c r="VWC39" s="119"/>
      <c r="VWD39" s="119"/>
      <c r="VWE39" s="119"/>
      <c r="VWF39" s="119"/>
      <c r="VWG39" s="119"/>
      <c r="VWH39" s="119"/>
      <c r="VWI39" s="119"/>
      <c r="VWJ39" s="119"/>
      <c r="VWK39" s="119"/>
      <c r="VWL39" s="119"/>
      <c r="VWM39" s="119"/>
      <c r="VWN39" s="119"/>
      <c r="VWO39" s="119"/>
      <c r="VWP39" s="119"/>
      <c r="VWQ39" s="119"/>
      <c r="VWR39" s="119"/>
      <c r="VWS39" s="119"/>
      <c r="VWT39" s="119"/>
      <c r="VWU39" s="119"/>
      <c r="VWV39" s="119"/>
      <c r="VWW39" s="119"/>
      <c r="VWX39" s="119"/>
      <c r="VWY39" s="119"/>
      <c r="VWZ39" s="119"/>
      <c r="VXA39" s="119"/>
      <c r="VXB39" s="119"/>
      <c r="VXC39" s="119"/>
      <c r="VXD39" s="119"/>
      <c r="VXE39" s="119"/>
      <c r="VXF39" s="119"/>
      <c r="VXG39" s="119"/>
      <c r="VXH39" s="119"/>
      <c r="VXI39" s="119"/>
      <c r="VXJ39" s="119"/>
      <c r="VXK39" s="119"/>
      <c r="VXL39" s="119"/>
      <c r="VXM39" s="119"/>
      <c r="VXN39" s="119"/>
      <c r="VXO39" s="119"/>
      <c r="VXP39" s="119"/>
      <c r="VXQ39" s="119"/>
      <c r="VXR39" s="119"/>
      <c r="VXS39" s="119"/>
      <c r="VXT39" s="119"/>
      <c r="VXU39" s="119"/>
      <c r="VXV39" s="119"/>
      <c r="VXW39" s="119"/>
      <c r="VXX39" s="119"/>
      <c r="VXY39" s="119"/>
      <c r="VXZ39" s="119"/>
      <c r="VYA39" s="119"/>
      <c r="VYB39" s="119"/>
      <c r="VYC39" s="119"/>
      <c r="VYD39" s="119"/>
      <c r="VYE39" s="119"/>
      <c r="VYF39" s="119"/>
      <c r="VYG39" s="119"/>
      <c r="VYH39" s="119"/>
      <c r="VYI39" s="119"/>
      <c r="VYJ39" s="119"/>
      <c r="VYK39" s="119"/>
      <c r="VYL39" s="119"/>
      <c r="VYM39" s="119"/>
      <c r="VYN39" s="119"/>
      <c r="VYO39" s="119"/>
      <c r="VYP39" s="119"/>
      <c r="VYQ39" s="119"/>
      <c r="VYR39" s="119"/>
      <c r="VYS39" s="119"/>
      <c r="VYT39" s="119"/>
      <c r="VYU39" s="119"/>
      <c r="VYV39" s="119"/>
      <c r="VYW39" s="119"/>
      <c r="VYX39" s="119"/>
      <c r="VYY39" s="119"/>
      <c r="VYZ39" s="119"/>
      <c r="VZA39" s="119"/>
      <c r="VZB39" s="119"/>
      <c r="VZC39" s="119"/>
      <c r="VZD39" s="119"/>
      <c r="VZE39" s="119"/>
      <c r="VZF39" s="119"/>
      <c r="VZG39" s="119"/>
      <c r="VZH39" s="119"/>
      <c r="VZI39" s="119"/>
      <c r="VZJ39" s="119"/>
      <c r="VZK39" s="119"/>
      <c r="VZL39" s="119"/>
      <c r="VZM39" s="119"/>
      <c r="VZN39" s="119"/>
      <c r="VZO39" s="119"/>
      <c r="VZP39" s="119"/>
      <c r="VZQ39" s="119"/>
      <c r="VZR39" s="119"/>
      <c r="VZS39" s="119"/>
      <c r="VZT39" s="119"/>
      <c r="VZU39" s="119"/>
      <c r="VZV39" s="119"/>
      <c r="VZW39" s="119"/>
      <c r="VZX39" s="119"/>
      <c r="VZY39" s="119"/>
      <c r="VZZ39" s="119"/>
      <c r="WAA39" s="119"/>
      <c r="WAB39" s="119"/>
      <c r="WAC39" s="119"/>
      <c r="WAD39" s="119"/>
      <c r="WAE39" s="119"/>
      <c r="WAF39" s="119"/>
      <c r="WAG39" s="119"/>
      <c r="WAH39" s="119"/>
      <c r="WAI39" s="119"/>
      <c r="WAJ39" s="119"/>
      <c r="WAK39" s="119"/>
      <c r="WAL39" s="119"/>
      <c r="WAM39" s="119"/>
      <c r="WAN39" s="119"/>
      <c r="WAO39" s="119"/>
      <c r="WAP39" s="119"/>
      <c r="WAQ39" s="119"/>
      <c r="WAR39" s="119"/>
      <c r="WAS39" s="119"/>
      <c r="WAT39" s="119"/>
      <c r="WAU39" s="119"/>
      <c r="WAV39" s="119"/>
      <c r="WAW39" s="119"/>
      <c r="WAX39" s="119"/>
      <c r="WAY39" s="119"/>
      <c r="WAZ39" s="119"/>
      <c r="WBA39" s="119"/>
      <c r="WBB39" s="119"/>
      <c r="WBC39" s="119"/>
      <c r="WBD39" s="119"/>
      <c r="WBE39" s="119"/>
      <c r="WBF39" s="119"/>
      <c r="WBG39" s="119"/>
      <c r="WBH39" s="119"/>
      <c r="WBI39" s="119"/>
      <c r="WBJ39" s="119"/>
      <c r="WBK39" s="119"/>
      <c r="WBL39" s="119"/>
      <c r="WBM39" s="119"/>
      <c r="WBN39" s="119"/>
      <c r="WBO39" s="119"/>
      <c r="WBP39" s="119"/>
      <c r="WBQ39" s="119"/>
      <c r="WBR39" s="119"/>
      <c r="WBS39" s="119"/>
      <c r="WBT39" s="119"/>
      <c r="WBU39" s="119"/>
      <c r="WBV39" s="119"/>
      <c r="WBW39" s="119"/>
      <c r="WBX39" s="119"/>
      <c r="WBY39" s="119"/>
      <c r="WBZ39" s="119"/>
      <c r="WCA39" s="119"/>
      <c r="WCB39" s="119"/>
      <c r="WCC39" s="119"/>
      <c r="WCD39" s="119"/>
      <c r="WCE39" s="119"/>
      <c r="WCF39" s="119"/>
      <c r="WCG39" s="119"/>
      <c r="WCH39" s="119"/>
      <c r="WCI39" s="119"/>
      <c r="WCJ39" s="119"/>
      <c r="WCK39" s="119"/>
      <c r="WCL39" s="119"/>
      <c r="WCM39" s="119"/>
      <c r="WCN39" s="119"/>
      <c r="WCO39" s="119"/>
      <c r="WCP39" s="119"/>
      <c r="WCQ39" s="119"/>
      <c r="WCR39" s="119"/>
      <c r="WCS39" s="119"/>
      <c r="WCT39" s="119"/>
      <c r="WCU39" s="119"/>
      <c r="WCV39" s="119"/>
      <c r="WCW39" s="119"/>
      <c r="WCX39" s="119"/>
      <c r="WCY39" s="119"/>
      <c r="WCZ39" s="119"/>
      <c r="WDA39" s="119"/>
      <c r="WDB39" s="119"/>
      <c r="WDC39" s="119"/>
      <c r="WDD39" s="119"/>
      <c r="WDE39" s="119"/>
      <c r="WDF39" s="119"/>
      <c r="WDG39" s="119"/>
      <c r="WDH39" s="119"/>
      <c r="WDI39" s="119"/>
      <c r="WDJ39" s="119"/>
      <c r="WDK39" s="119"/>
      <c r="WDL39" s="119"/>
      <c r="WDM39" s="119"/>
      <c r="WDN39" s="119"/>
      <c r="WDO39" s="119"/>
      <c r="WDP39" s="119"/>
      <c r="WDQ39" s="119"/>
      <c r="WDR39" s="119"/>
      <c r="WDS39" s="119"/>
      <c r="WDT39" s="119"/>
      <c r="WDU39" s="119"/>
      <c r="WDV39" s="119"/>
      <c r="WDW39" s="119"/>
      <c r="WDX39" s="119"/>
      <c r="WDY39" s="119"/>
      <c r="WDZ39" s="119"/>
      <c r="WEA39" s="119"/>
      <c r="WEB39" s="119"/>
      <c r="WEC39" s="119"/>
      <c r="WED39" s="119"/>
      <c r="WEE39" s="119"/>
      <c r="WEF39" s="119"/>
      <c r="WEG39" s="119"/>
      <c r="WEH39" s="119"/>
      <c r="WEI39" s="119"/>
      <c r="WEJ39" s="119"/>
      <c r="WEK39" s="119"/>
      <c r="WEL39" s="119"/>
      <c r="WEM39" s="119"/>
      <c r="WEN39" s="119"/>
      <c r="WEO39" s="119"/>
      <c r="WEP39" s="119"/>
      <c r="WEQ39" s="119"/>
      <c r="WER39" s="119"/>
      <c r="WES39" s="119"/>
      <c r="WET39" s="119"/>
      <c r="WEU39" s="119"/>
      <c r="WEV39" s="119"/>
      <c r="WEW39" s="119"/>
      <c r="WEX39" s="119"/>
      <c r="WEY39" s="119"/>
      <c r="WEZ39" s="119"/>
      <c r="WFA39" s="119"/>
      <c r="WFB39" s="119"/>
      <c r="WFC39" s="119"/>
      <c r="WFD39" s="119"/>
      <c r="WFE39" s="119"/>
      <c r="WFF39" s="119"/>
      <c r="WFG39" s="119"/>
      <c r="WFH39" s="119"/>
      <c r="WFI39" s="119"/>
      <c r="WFJ39" s="119"/>
      <c r="WFK39" s="119"/>
      <c r="WFL39" s="119"/>
      <c r="WFM39" s="119"/>
      <c r="WFN39" s="119"/>
      <c r="WFO39" s="119"/>
      <c r="WFP39" s="119"/>
      <c r="WFQ39" s="119"/>
      <c r="WFR39" s="119"/>
      <c r="WFS39" s="119"/>
      <c r="WFT39" s="119"/>
      <c r="WFU39" s="119"/>
      <c r="WFV39" s="119"/>
      <c r="WFW39" s="119"/>
      <c r="WFX39" s="119"/>
      <c r="WFY39" s="119"/>
      <c r="WFZ39" s="119"/>
      <c r="WGA39" s="119"/>
      <c r="WGB39" s="119"/>
      <c r="WGC39" s="119"/>
      <c r="WGD39" s="119"/>
      <c r="WGE39" s="119"/>
      <c r="WGF39" s="119"/>
      <c r="WGG39" s="119"/>
      <c r="WGH39" s="119"/>
      <c r="WGI39" s="119"/>
      <c r="WGJ39" s="119"/>
      <c r="WGK39" s="119"/>
      <c r="WGL39" s="119"/>
      <c r="WGM39" s="119"/>
      <c r="WGN39" s="119"/>
      <c r="WGO39" s="119"/>
      <c r="WGP39" s="119"/>
      <c r="WGQ39" s="119"/>
      <c r="WGR39" s="119"/>
      <c r="WGS39" s="119"/>
      <c r="WGT39" s="119"/>
      <c r="WGU39" s="119"/>
      <c r="WGV39" s="119"/>
      <c r="WGW39" s="119"/>
      <c r="WGX39" s="119"/>
      <c r="WGY39" s="119"/>
      <c r="WGZ39" s="119"/>
      <c r="WHA39" s="119"/>
      <c r="WHB39" s="119"/>
      <c r="WHC39" s="119"/>
      <c r="WHD39" s="119"/>
      <c r="WHE39" s="119"/>
      <c r="WHF39" s="119"/>
      <c r="WHG39" s="119"/>
      <c r="WHH39" s="119"/>
      <c r="WHI39" s="119"/>
      <c r="WHJ39" s="119"/>
      <c r="WHK39" s="119"/>
      <c r="WHL39" s="119"/>
      <c r="WHM39" s="119"/>
      <c r="WHN39" s="119"/>
      <c r="WHO39" s="119"/>
      <c r="WHP39" s="119"/>
      <c r="WHQ39" s="119"/>
      <c r="WHR39" s="119"/>
      <c r="WHS39" s="119"/>
      <c r="WHT39" s="119"/>
      <c r="WHU39" s="119"/>
      <c r="WHV39" s="119"/>
      <c r="WHW39" s="119"/>
      <c r="WHX39" s="119"/>
      <c r="WHY39" s="119"/>
      <c r="WHZ39" s="119"/>
      <c r="WIA39" s="119"/>
      <c r="WIB39" s="119"/>
      <c r="WIC39" s="119"/>
      <c r="WID39" s="119"/>
      <c r="WIE39" s="119"/>
      <c r="WIF39" s="119"/>
      <c r="WIG39" s="119"/>
      <c r="WIH39" s="119"/>
      <c r="WII39" s="119"/>
      <c r="WIJ39" s="119"/>
      <c r="WIK39" s="119"/>
      <c r="WIL39" s="119"/>
      <c r="WIM39" s="119"/>
      <c r="WIN39" s="119"/>
      <c r="WIO39" s="119"/>
      <c r="WIP39" s="119"/>
      <c r="WIQ39" s="119"/>
      <c r="WIR39" s="119"/>
      <c r="WIS39" s="119"/>
      <c r="WIT39" s="119"/>
      <c r="WIU39" s="119"/>
      <c r="WIV39" s="119"/>
      <c r="WIW39" s="119"/>
      <c r="WIX39" s="119"/>
      <c r="WIY39" s="119"/>
      <c r="WIZ39" s="119"/>
      <c r="WJA39" s="119"/>
      <c r="WJB39" s="119"/>
      <c r="WJC39" s="119"/>
      <c r="WJD39" s="119"/>
      <c r="WJE39" s="119"/>
      <c r="WJF39" s="119"/>
      <c r="WJG39" s="119"/>
      <c r="WJH39" s="119"/>
      <c r="WJI39" s="119"/>
      <c r="WJJ39" s="119"/>
      <c r="WJK39" s="119"/>
      <c r="WJL39" s="119"/>
      <c r="WJM39" s="119"/>
      <c r="WJN39" s="119"/>
      <c r="WJO39" s="119"/>
      <c r="WJP39" s="119"/>
      <c r="WJQ39" s="119"/>
      <c r="WJR39" s="119"/>
      <c r="WJS39" s="119"/>
      <c r="WJT39" s="119"/>
      <c r="WJU39" s="119"/>
      <c r="WJV39" s="119"/>
      <c r="WJW39" s="119"/>
      <c r="WJX39" s="119"/>
      <c r="WJY39" s="119"/>
      <c r="WJZ39" s="119"/>
      <c r="WKA39" s="119"/>
      <c r="WKB39" s="119"/>
      <c r="WKC39" s="119"/>
      <c r="WKD39" s="119"/>
      <c r="WKE39" s="119"/>
      <c r="WKF39" s="119"/>
      <c r="WKG39" s="119"/>
      <c r="WKH39" s="119"/>
      <c r="WKI39" s="119"/>
      <c r="WKJ39" s="119"/>
      <c r="WKK39" s="119"/>
      <c r="WKL39" s="119"/>
      <c r="WKM39" s="119"/>
      <c r="WKN39" s="119"/>
      <c r="WKO39" s="119"/>
      <c r="WKP39" s="119"/>
      <c r="WKQ39" s="119"/>
      <c r="WKR39" s="119"/>
      <c r="WKS39" s="119"/>
      <c r="WKT39" s="119"/>
      <c r="WKU39" s="119"/>
      <c r="WKV39" s="119"/>
      <c r="WKW39" s="119"/>
      <c r="WKX39" s="119"/>
      <c r="WKY39" s="119"/>
      <c r="WKZ39" s="119"/>
      <c r="WLA39" s="119"/>
      <c r="WLB39" s="119"/>
      <c r="WLC39" s="119"/>
      <c r="WLD39" s="119"/>
      <c r="WLE39" s="119"/>
      <c r="WLF39" s="119"/>
      <c r="WLG39" s="119"/>
      <c r="WLH39" s="119"/>
      <c r="WLI39" s="119"/>
      <c r="WLJ39" s="119"/>
      <c r="WLK39" s="119"/>
      <c r="WLL39" s="119"/>
      <c r="WLM39" s="119"/>
      <c r="WLN39" s="119"/>
      <c r="WLO39" s="119"/>
      <c r="WLP39" s="119"/>
      <c r="WLQ39" s="119"/>
      <c r="WLR39" s="119"/>
      <c r="WLS39" s="119"/>
      <c r="WLT39" s="119"/>
      <c r="WLU39" s="119"/>
      <c r="WLV39" s="119"/>
      <c r="WLW39" s="119"/>
      <c r="WLX39" s="119"/>
      <c r="WLY39" s="119"/>
      <c r="WLZ39" s="119"/>
      <c r="WMA39" s="119"/>
      <c r="WMB39" s="119"/>
      <c r="WMC39" s="119"/>
      <c r="WMD39" s="119"/>
      <c r="WME39" s="119"/>
      <c r="WMF39" s="119"/>
      <c r="WMG39" s="119"/>
      <c r="WMH39" s="119"/>
      <c r="WMI39" s="119"/>
      <c r="WMJ39" s="119"/>
      <c r="WMK39" s="119"/>
      <c r="WML39" s="119"/>
      <c r="WMM39" s="119"/>
      <c r="WMN39" s="119"/>
      <c r="WMO39" s="119"/>
      <c r="WMP39" s="119"/>
      <c r="WMQ39" s="119"/>
      <c r="WMR39" s="119"/>
      <c r="WMS39" s="119"/>
      <c r="WMT39" s="119"/>
      <c r="WMU39" s="119"/>
      <c r="WMV39" s="119"/>
      <c r="WMW39" s="119"/>
      <c r="WMX39" s="119"/>
      <c r="WMY39" s="119"/>
      <c r="WMZ39" s="119"/>
      <c r="WNA39" s="119"/>
      <c r="WNB39" s="119"/>
      <c r="WNC39" s="119"/>
      <c r="WND39" s="119"/>
      <c r="WNE39" s="119"/>
      <c r="WNF39" s="119"/>
      <c r="WNG39" s="119"/>
      <c r="WNH39" s="119"/>
      <c r="WNI39" s="119"/>
      <c r="WNJ39" s="119"/>
      <c r="WNK39" s="119"/>
      <c r="WNL39" s="119"/>
      <c r="WNM39" s="119"/>
      <c r="WNN39" s="119"/>
      <c r="WNO39" s="119"/>
      <c r="WNP39" s="119"/>
      <c r="WNQ39" s="119"/>
      <c r="WNR39" s="119"/>
      <c r="WNS39" s="119"/>
      <c r="WNT39" s="119"/>
      <c r="WNU39" s="119"/>
      <c r="WNV39" s="119"/>
      <c r="WNW39" s="119"/>
      <c r="WNX39" s="119"/>
      <c r="WNY39" s="119"/>
      <c r="WNZ39" s="119"/>
      <c r="WOA39" s="119"/>
      <c r="WOB39" s="119"/>
      <c r="WOC39" s="119"/>
      <c r="WOD39" s="119"/>
      <c r="WOE39" s="119"/>
      <c r="WOF39" s="119"/>
      <c r="WOG39" s="119"/>
      <c r="WOH39" s="119"/>
      <c r="WOI39" s="119"/>
      <c r="WOJ39" s="119"/>
      <c r="WOK39" s="119"/>
      <c r="WOL39" s="119"/>
      <c r="WOM39" s="119"/>
      <c r="WON39" s="119"/>
      <c r="WOO39" s="119"/>
      <c r="WOP39" s="119"/>
      <c r="WOQ39" s="119"/>
      <c r="WOR39" s="119"/>
      <c r="WOS39" s="119"/>
      <c r="WOT39" s="119"/>
      <c r="WOU39" s="119"/>
      <c r="WOV39" s="119"/>
      <c r="WOW39" s="119"/>
      <c r="WOX39" s="119"/>
      <c r="WOY39" s="119"/>
      <c r="WOZ39" s="119"/>
      <c r="WPA39" s="119"/>
      <c r="WPB39" s="119"/>
      <c r="WPC39" s="119"/>
      <c r="WPD39" s="119"/>
      <c r="WPE39" s="119"/>
      <c r="WPF39" s="119"/>
      <c r="WPG39" s="119"/>
      <c r="WPH39" s="119"/>
      <c r="WPI39" s="119"/>
      <c r="WPJ39" s="119"/>
      <c r="WPK39" s="119"/>
      <c r="WPL39" s="119"/>
      <c r="WPM39" s="119"/>
      <c r="WPN39" s="119"/>
      <c r="WPO39" s="119"/>
      <c r="WPP39" s="119"/>
      <c r="WPQ39" s="119"/>
      <c r="WPR39" s="119"/>
      <c r="WPS39" s="119"/>
      <c r="WPT39" s="119"/>
      <c r="WPU39" s="119"/>
      <c r="WPV39" s="119"/>
      <c r="WPW39" s="119"/>
      <c r="WPX39" s="119"/>
      <c r="WPY39" s="119"/>
      <c r="WPZ39" s="119"/>
      <c r="WQA39" s="119"/>
      <c r="WQB39" s="119"/>
      <c r="WQC39" s="119"/>
      <c r="WQD39" s="119"/>
      <c r="WQE39" s="119"/>
      <c r="WQF39" s="119"/>
      <c r="WQG39" s="119"/>
      <c r="WQH39" s="119"/>
      <c r="WQI39" s="119"/>
      <c r="WQJ39" s="119"/>
      <c r="WQK39" s="119"/>
      <c r="WQL39" s="119"/>
      <c r="WQM39" s="119"/>
      <c r="WQN39" s="119"/>
      <c r="WQO39" s="119"/>
      <c r="WQP39" s="119"/>
      <c r="WQQ39" s="119"/>
      <c r="WQR39" s="119"/>
      <c r="WQS39" s="119"/>
      <c r="WQT39" s="119"/>
      <c r="WQU39" s="119"/>
      <c r="WQV39" s="119"/>
      <c r="WQW39" s="119"/>
      <c r="WQX39" s="119"/>
      <c r="WQY39" s="119"/>
      <c r="WQZ39" s="119"/>
      <c r="WRA39" s="119"/>
      <c r="WRB39" s="119"/>
      <c r="WRC39" s="119"/>
      <c r="WRD39" s="119"/>
      <c r="WRE39" s="119"/>
      <c r="WRF39" s="119"/>
      <c r="WRG39" s="119"/>
      <c r="WRH39" s="119"/>
      <c r="WRI39" s="119"/>
      <c r="WRJ39" s="119"/>
      <c r="WRK39" s="119"/>
      <c r="WRL39" s="119"/>
      <c r="WRM39" s="119"/>
      <c r="WRN39" s="119"/>
      <c r="WRO39" s="119"/>
      <c r="WRP39" s="119"/>
      <c r="WRQ39" s="119"/>
      <c r="WRR39" s="119"/>
      <c r="WRS39" s="119"/>
      <c r="WRT39" s="119"/>
      <c r="WRU39" s="119"/>
      <c r="WRV39" s="119"/>
      <c r="WRW39" s="119"/>
      <c r="WRX39" s="119"/>
      <c r="WRY39" s="119"/>
      <c r="WRZ39" s="119"/>
      <c r="WSA39" s="119"/>
      <c r="WSB39" s="119"/>
      <c r="WSC39" s="119"/>
      <c r="WSD39" s="119"/>
      <c r="WSE39" s="119"/>
      <c r="WSF39" s="119"/>
      <c r="WSG39" s="119"/>
      <c r="WSH39" s="119"/>
      <c r="WSI39" s="119"/>
      <c r="WSJ39" s="119"/>
      <c r="WSK39" s="119"/>
      <c r="WSL39" s="119"/>
      <c r="WSM39" s="119"/>
      <c r="WSN39" s="119"/>
      <c r="WSO39" s="119"/>
      <c r="WSP39" s="119"/>
      <c r="WSQ39" s="119"/>
      <c r="WSR39" s="119"/>
      <c r="WSS39" s="119"/>
      <c r="WST39" s="119"/>
      <c r="WSU39" s="119"/>
      <c r="WSV39" s="119"/>
      <c r="WSW39" s="119"/>
      <c r="WSX39" s="119"/>
      <c r="WSY39" s="119"/>
      <c r="WSZ39" s="119"/>
      <c r="WTA39" s="119"/>
      <c r="WTB39" s="119"/>
      <c r="WTC39" s="119"/>
      <c r="WTD39" s="119"/>
      <c r="WTE39" s="119"/>
      <c r="WTF39" s="119"/>
      <c r="WTG39" s="119"/>
      <c r="WTH39" s="119"/>
      <c r="WTI39" s="119"/>
      <c r="WTJ39" s="119"/>
      <c r="WTK39" s="119"/>
      <c r="WTL39" s="119"/>
      <c r="WTM39" s="119"/>
      <c r="WTN39" s="119"/>
      <c r="WTO39" s="119"/>
      <c r="WTP39" s="119"/>
      <c r="WTQ39" s="119"/>
      <c r="WTR39" s="119"/>
      <c r="WTS39" s="119"/>
      <c r="WTT39" s="119"/>
      <c r="WTU39" s="119"/>
      <c r="WTV39" s="119"/>
      <c r="WTW39" s="119"/>
      <c r="WTX39" s="119"/>
      <c r="WTY39" s="119"/>
      <c r="WTZ39" s="119"/>
      <c r="WUA39" s="119"/>
      <c r="WUB39" s="119"/>
      <c r="WUC39" s="119"/>
      <c r="WUD39" s="119"/>
      <c r="WUE39" s="119"/>
      <c r="WUF39" s="119"/>
      <c r="WUG39" s="119"/>
      <c r="WUH39" s="119"/>
      <c r="WUI39" s="119"/>
      <c r="WUJ39" s="119"/>
      <c r="WUK39" s="119"/>
      <c r="WUL39" s="119"/>
      <c r="WUM39" s="119"/>
      <c r="WUN39" s="119"/>
      <c r="WUO39" s="119"/>
      <c r="WUP39" s="119"/>
      <c r="WUQ39" s="119"/>
      <c r="WUR39" s="119"/>
      <c r="WUS39" s="119"/>
      <c r="WUT39" s="119"/>
      <c r="WUU39" s="119"/>
      <c r="WUV39" s="119"/>
      <c r="WUW39" s="119"/>
      <c r="WUX39" s="119"/>
      <c r="WUY39" s="119"/>
      <c r="WUZ39" s="119"/>
      <c r="WVA39" s="119"/>
      <c r="WVB39" s="119"/>
      <c r="WVC39" s="119"/>
      <c r="WVD39" s="119"/>
      <c r="WVE39" s="119"/>
      <c r="WVF39" s="119"/>
      <c r="WVG39" s="119"/>
      <c r="WVH39" s="119"/>
      <c r="WVI39" s="119"/>
      <c r="WVJ39" s="119"/>
      <c r="WVK39" s="119"/>
      <c r="WVL39" s="119"/>
      <c r="WVM39" s="119"/>
      <c r="WVN39" s="119"/>
      <c r="WVO39" s="119"/>
      <c r="WVP39" s="119"/>
      <c r="WVQ39" s="119"/>
      <c r="WVR39" s="119"/>
      <c r="WVS39" s="119"/>
      <c r="WVT39" s="119"/>
      <c r="WVU39" s="119"/>
      <c r="WVV39" s="119"/>
      <c r="WVW39" s="119"/>
      <c r="WVX39" s="119"/>
      <c r="WVY39" s="119"/>
      <c r="WVZ39" s="119"/>
      <c r="WWA39" s="119"/>
      <c r="WWB39" s="119"/>
      <c r="WWC39" s="119"/>
      <c r="WWD39" s="119"/>
      <c r="WWE39" s="119"/>
      <c r="WWF39" s="119"/>
      <c r="WWG39" s="119"/>
      <c r="WWH39" s="119"/>
      <c r="WWI39" s="119"/>
      <c r="WWJ39" s="119"/>
      <c r="WWK39" s="119"/>
      <c r="WWL39" s="119"/>
      <c r="WWM39" s="119"/>
      <c r="WWN39" s="119"/>
      <c r="WWO39" s="119"/>
      <c r="WWP39" s="119"/>
      <c r="WWQ39" s="119"/>
      <c r="WWR39" s="119"/>
      <c r="WWS39" s="119"/>
      <c r="WWT39" s="119"/>
      <c r="WWU39" s="119"/>
      <c r="WWV39" s="119"/>
      <c r="WWW39" s="119"/>
      <c r="WWX39" s="119"/>
      <c r="WWY39" s="119"/>
      <c r="WWZ39" s="119"/>
      <c r="WXA39" s="119"/>
      <c r="WXB39" s="119"/>
      <c r="WXC39" s="119"/>
      <c r="WXD39" s="119"/>
      <c r="WXE39" s="119"/>
      <c r="WXF39" s="119"/>
      <c r="WXG39" s="119"/>
      <c r="WXH39" s="119"/>
      <c r="WXI39" s="119"/>
      <c r="WXJ39" s="119"/>
      <c r="WXK39" s="119"/>
      <c r="WXL39" s="119"/>
      <c r="WXM39" s="119"/>
      <c r="WXN39" s="119"/>
      <c r="WXO39" s="119"/>
      <c r="WXP39" s="119"/>
      <c r="WXQ39" s="119"/>
      <c r="WXR39" s="119"/>
      <c r="WXS39" s="119"/>
      <c r="WXT39" s="119"/>
      <c r="WXU39" s="119"/>
      <c r="WXV39" s="119"/>
      <c r="WXW39" s="119"/>
      <c r="WXX39" s="119"/>
      <c r="WXY39" s="119"/>
      <c r="WXZ39" s="119"/>
      <c r="WYA39" s="119"/>
      <c r="WYB39" s="119"/>
      <c r="WYC39" s="119"/>
      <c r="WYD39" s="119"/>
      <c r="WYE39" s="119"/>
      <c r="WYF39" s="119"/>
      <c r="WYG39" s="119"/>
      <c r="WYH39" s="119"/>
      <c r="WYI39" s="119"/>
      <c r="WYJ39" s="119"/>
      <c r="WYK39" s="119"/>
      <c r="WYL39" s="119"/>
      <c r="WYM39" s="119"/>
      <c r="WYN39" s="119"/>
      <c r="WYO39" s="119"/>
      <c r="WYP39" s="119"/>
      <c r="WYQ39" s="119"/>
      <c r="WYR39" s="119"/>
      <c r="WYS39" s="119"/>
      <c r="WYT39" s="119"/>
      <c r="WYU39" s="119"/>
      <c r="WYV39" s="119"/>
      <c r="WYW39" s="119"/>
      <c r="WYX39" s="119"/>
      <c r="WYY39" s="119"/>
      <c r="WYZ39" s="119"/>
      <c r="WZA39" s="119"/>
      <c r="WZB39" s="119"/>
      <c r="WZC39" s="119"/>
      <c r="WZD39" s="119"/>
      <c r="WZE39" s="119"/>
      <c r="WZF39" s="119"/>
      <c r="WZG39" s="119"/>
      <c r="WZH39" s="119"/>
      <c r="WZI39" s="119"/>
      <c r="WZJ39" s="119"/>
      <c r="WZK39" s="119"/>
      <c r="WZL39" s="119"/>
      <c r="WZM39" s="119"/>
      <c r="WZN39" s="119"/>
      <c r="WZO39" s="119"/>
      <c r="WZP39" s="119"/>
      <c r="WZQ39" s="119"/>
      <c r="WZR39" s="119"/>
      <c r="WZS39" s="119"/>
      <c r="WZT39" s="119"/>
      <c r="WZU39" s="119"/>
      <c r="WZV39" s="119"/>
      <c r="WZW39" s="119"/>
      <c r="WZX39" s="119"/>
      <c r="WZY39" s="119"/>
      <c r="WZZ39" s="119"/>
      <c r="XAA39" s="119"/>
      <c r="XAB39" s="119"/>
      <c r="XAC39" s="119"/>
      <c r="XAD39" s="119"/>
      <c r="XAE39" s="119"/>
      <c r="XAF39" s="119"/>
      <c r="XAG39" s="119"/>
      <c r="XAH39" s="119"/>
      <c r="XAI39" s="119"/>
      <c r="XAJ39" s="119"/>
      <c r="XAK39" s="119"/>
      <c r="XAL39" s="119"/>
      <c r="XAM39" s="119"/>
      <c r="XAN39" s="119"/>
      <c r="XAO39" s="119"/>
      <c r="XAP39" s="119"/>
      <c r="XAQ39" s="119"/>
      <c r="XAR39" s="119"/>
      <c r="XAS39" s="119"/>
      <c r="XAT39" s="119"/>
      <c r="XAU39" s="119"/>
      <c r="XAV39" s="119"/>
      <c r="XAW39" s="119"/>
      <c r="XAX39" s="119"/>
      <c r="XAY39" s="119"/>
      <c r="XAZ39" s="119"/>
      <c r="XBA39" s="119"/>
      <c r="XBB39" s="119"/>
      <c r="XBC39" s="119"/>
      <c r="XBD39" s="119"/>
      <c r="XBE39" s="119"/>
      <c r="XBF39" s="119"/>
      <c r="XBG39" s="119"/>
      <c r="XBH39" s="119"/>
      <c r="XBI39" s="119"/>
      <c r="XBJ39" s="119"/>
      <c r="XBK39" s="119"/>
      <c r="XBL39" s="119"/>
      <c r="XBM39" s="119"/>
      <c r="XBN39" s="119"/>
      <c r="XBO39" s="119"/>
      <c r="XBP39" s="119"/>
      <c r="XBQ39" s="119"/>
      <c r="XBR39" s="119"/>
      <c r="XBS39" s="119"/>
      <c r="XBT39" s="119"/>
      <c r="XBU39" s="119"/>
      <c r="XBV39" s="119"/>
      <c r="XBW39" s="119"/>
      <c r="XBX39" s="119"/>
      <c r="XBY39" s="119"/>
      <c r="XBZ39" s="119"/>
      <c r="XCA39" s="119"/>
      <c r="XCB39" s="119"/>
      <c r="XCC39" s="119"/>
      <c r="XCD39" s="119"/>
      <c r="XCE39" s="119"/>
      <c r="XCF39" s="119"/>
      <c r="XCG39" s="119"/>
      <c r="XCH39" s="119"/>
      <c r="XCI39" s="119"/>
      <c r="XCJ39" s="119"/>
      <c r="XCK39" s="119"/>
      <c r="XCL39" s="119"/>
      <c r="XCM39" s="119"/>
      <c r="XCN39" s="119"/>
      <c r="XCO39" s="119"/>
      <c r="XCP39" s="119"/>
      <c r="XCQ39" s="119"/>
      <c r="XCR39" s="119"/>
      <c r="XCS39" s="119"/>
      <c r="XCT39" s="119"/>
      <c r="XCU39" s="119"/>
      <c r="XCV39" s="119"/>
      <c r="XCW39" s="119"/>
      <c r="XCX39" s="119"/>
      <c r="XCY39" s="119"/>
      <c r="XCZ39" s="119"/>
      <c r="XDA39" s="119"/>
      <c r="XDB39" s="119"/>
      <c r="XDC39" s="119"/>
      <c r="XDD39" s="119"/>
      <c r="XDE39" s="119"/>
      <c r="XDF39" s="119"/>
      <c r="XDG39" s="119"/>
      <c r="XDH39" s="119"/>
      <c r="XDI39" s="119"/>
      <c r="XDJ39" s="119"/>
      <c r="XDK39" s="119"/>
      <c r="XDL39" s="119"/>
      <c r="XDM39" s="119"/>
      <c r="XDN39" s="119"/>
      <c r="XDO39" s="119"/>
      <c r="XDP39" s="119"/>
      <c r="XDQ39" s="119"/>
      <c r="XDR39" s="119"/>
      <c r="XDS39" s="119"/>
      <c r="XDT39" s="119"/>
      <c r="XDU39" s="119"/>
      <c r="XDV39" s="119"/>
      <c r="XDW39" s="119"/>
      <c r="XDX39" s="119"/>
      <c r="XDY39" s="119"/>
      <c r="XDZ39" s="119"/>
      <c r="XEA39" s="119"/>
      <c r="XEB39" s="119"/>
      <c r="XEC39" s="119"/>
      <c r="XED39" s="119"/>
      <c r="XEE39" s="119"/>
      <c r="XEF39" s="119"/>
      <c r="XEG39" s="119"/>
      <c r="XEH39" s="119"/>
      <c r="XEI39" s="119"/>
      <c r="XEJ39" s="119"/>
      <c r="XEK39" s="119"/>
      <c r="XEL39" s="119"/>
      <c r="XEM39" s="119"/>
      <c r="XEN39" s="119"/>
      <c r="XEO39" s="119"/>
      <c r="XEP39" s="119"/>
      <c r="XEQ39" s="119"/>
      <c r="XER39" s="119"/>
      <c r="XES39" s="119"/>
      <c r="XET39" s="119"/>
      <c r="XEU39" s="119"/>
      <c r="XEV39" s="119"/>
      <c r="XEW39" s="119"/>
      <c r="XEX39" s="119"/>
      <c r="XEY39" s="119"/>
      <c r="XEZ39" s="119"/>
      <c r="XFA39" s="119"/>
      <c r="XFB39" s="119"/>
      <c r="XFC39" s="119"/>
      <c r="XFD39" s="119"/>
    </row>
    <row r="40" spans="1:16384" ht="23" hidden="1">
      <c r="B40" s="199"/>
      <c r="C40" s="200"/>
      <c r="D40" s="200"/>
      <c r="E40" s="200"/>
      <c r="F40" s="201"/>
      <c r="I40" s="201"/>
      <c r="J40" s="201"/>
      <c r="K40" s="201"/>
      <c r="L40" s="201"/>
      <c r="P40" s="378" t="str">
        <f>IF('c9a1'!H3=0,"",'c9a1'!H3)</f>
        <v/>
      </c>
      <c r="Q40" s="376">
        <f>'c9a1'!$R$77</f>
        <v>1</v>
      </c>
    </row>
    <row r="41" spans="1:16384" ht="23" hidden="1">
      <c r="B41" s="199"/>
      <c r="C41" s="344"/>
      <c r="D41" s="345"/>
      <c r="E41" s="345"/>
      <c r="F41" s="344"/>
      <c r="G41" s="344"/>
      <c r="H41" s="202"/>
      <c r="I41" s="202"/>
      <c r="J41" s="202"/>
      <c r="K41" s="202"/>
      <c r="L41" s="202"/>
      <c r="P41" s="379" t="str">
        <f>IF('c9a2'!H3=0,"",'c9a2'!H3)</f>
        <v/>
      </c>
      <c r="Q41" s="376">
        <f>'c9a2'!R77</f>
        <v>1</v>
      </c>
    </row>
    <row r="42" spans="1:16384" ht="23" hidden="1">
      <c r="B42" s="199"/>
      <c r="C42" s="200"/>
      <c r="D42" s="345"/>
      <c r="E42" s="345"/>
      <c r="F42" s="345"/>
      <c r="G42" s="344"/>
      <c r="H42" s="202"/>
      <c r="I42" s="202"/>
      <c r="J42" s="202"/>
      <c r="K42" s="202"/>
      <c r="L42" s="202"/>
      <c r="P42" s="379" t="str">
        <f>IF('c9a3'!H3=0,"",'c9a3'!H3)</f>
        <v/>
      </c>
      <c r="Q42" s="376">
        <f>'c9a3'!R77</f>
        <v>1</v>
      </c>
    </row>
    <row r="43" spans="1:16384" ht="23" hidden="1">
      <c r="B43" s="199"/>
      <c r="C43" s="178"/>
      <c r="D43" s="178"/>
      <c r="E43" s="178"/>
      <c r="F43" s="345"/>
      <c r="G43" s="200"/>
      <c r="H43" s="199"/>
      <c r="I43" s="203"/>
      <c r="J43" s="203"/>
      <c r="K43" s="203"/>
      <c r="L43" s="203"/>
      <c r="P43" s="379" t="str">
        <f>IF('c9a4'!H3=0,"",'c9a4'!H3)</f>
        <v/>
      </c>
      <c r="Q43" s="376">
        <f>'c9a4'!R77</f>
        <v>1</v>
      </c>
    </row>
    <row r="44" spans="1:16384" ht="20" hidden="1">
      <c r="C44" s="178"/>
      <c r="D44" s="178"/>
      <c r="E44" s="178"/>
      <c r="F44" s="204"/>
      <c r="G44" s="198"/>
      <c r="H44" s="161"/>
      <c r="I44" s="205"/>
      <c r="J44" s="205"/>
      <c r="K44" s="205"/>
      <c r="L44" s="205"/>
      <c r="M44" s="200"/>
      <c r="O44" s="200"/>
      <c r="P44" s="379" t="str">
        <f>IF('c9a5'!H3=0,"",'c9a5'!H3)</f>
        <v/>
      </c>
      <c r="Q44" s="376">
        <f>'c9a5'!R77</f>
        <v>1</v>
      </c>
      <c r="T44" s="200"/>
      <c r="U44" s="200"/>
      <c r="V44" s="200"/>
      <c r="W44" s="200"/>
      <c r="X44" s="200"/>
      <c r="Y44" s="200"/>
      <c r="Z44" s="200"/>
      <c r="AA44" s="200"/>
    </row>
    <row r="45" spans="1:16384" ht="20" hidden="1">
      <c r="F45" s="204"/>
      <c r="G45" s="198"/>
      <c r="H45" s="161"/>
      <c r="I45" s="205"/>
      <c r="J45" s="205"/>
      <c r="K45" s="205"/>
      <c r="L45" s="205"/>
      <c r="M45" s="200"/>
      <c r="O45" s="200"/>
      <c r="P45" s="379" t="str">
        <f>IF('c9a6'!H3=0,"",'c9a6'!H3)</f>
        <v/>
      </c>
      <c r="Q45" s="382">
        <f>'c9a6'!R77</f>
        <v>1</v>
      </c>
      <c r="T45" s="200"/>
      <c r="U45" s="200"/>
      <c r="V45" s="200"/>
      <c r="W45" s="200"/>
      <c r="X45" s="200"/>
      <c r="Y45" s="200"/>
      <c r="Z45" s="200"/>
      <c r="AA45" s="200"/>
    </row>
    <row r="46" spans="1:16384" ht="20" hidden="1">
      <c r="F46" s="204"/>
      <c r="G46" s="161"/>
      <c r="H46" s="161"/>
      <c r="I46" s="205"/>
      <c r="J46" s="205"/>
      <c r="K46" s="205"/>
      <c r="L46" s="205"/>
      <c r="M46" s="200"/>
      <c r="O46" s="200"/>
      <c r="P46" s="379" t="str">
        <f>IF('c9a7'!H3=0,"",'c9a7'!H3)</f>
        <v/>
      </c>
      <c r="Q46" s="376">
        <f>'c9a7'!R77</f>
        <v>1</v>
      </c>
      <c r="T46" s="200"/>
      <c r="U46" s="200"/>
      <c r="V46" s="200"/>
      <c r="W46" s="200"/>
      <c r="X46" s="200"/>
      <c r="Y46" s="200"/>
      <c r="Z46" s="200"/>
      <c r="AA46" s="200"/>
    </row>
    <row r="47" spans="1:16384" ht="20" hidden="1">
      <c r="F47" s="204"/>
      <c r="G47" s="161"/>
      <c r="H47" s="161"/>
      <c r="I47" s="205"/>
      <c r="J47" s="205"/>
      <c r="K47" s="205"/>
      <c r="L47" s="205"/>
      <c r="M47" s="200"/>
      <c r="O47" s="200"/>
      <c r="P47" s="379" t="str">
        <f>IF('c9a8'!H3=0,"",'c9a8'!H3)</f>
        <v/>
      </c>
      <c r="Q47" s="376">
        <f>'c9a8'!R77</f>
        <v>1</v>
      </c>
      <c r="T47" s="200"/>
      <c r="U47" s="200"/>
      <c r="V47" s="200"/>
      <c r="W47" s="200"/>
      <c r="X47" s="200"/>
      <c r="Y47" s="200"/>
      <c r="Z47" s="200"/>
      <c r="AA47" s="200"/>
    </row>
    <row r="48" spans="1:16384" ht="20" hidden="1">
      <c r="F48" s="204"/>
      <c r="G48" s="206"/>
      <c r="H48" s="206"/>
      <c r="I48" s="205"/>
      <c r="J48" s="205"/>
      <c r="K48" s="205"/>
      <c r="L48" s="205"/>
      <c r="M48" s="200"/>
      <c r="O48" s="200"/>
      <c r="P48" s="379" t="str">
        <f>IF('c9a9'!H3=0,"",'c9a9'!H3)</f>
        <v/>
      </c>
      <c r="Q48" s="376">
        <f>'c9a9'!R77</f>
        <v>1</v>
      </c>
      <c r="T48" s="200"/>
      <c r="U48" s="200"/>
      <c r="V48" s="200"/>
      <c r="W48" s="200"/>
      <c r="X48" s="200"/>
      <c r="Y48" s="200"/>
      <c r="Z48" s="200"/>
      <c r="AA48" s="200"/>
    </row>
    <row r="49" spans="2:27" ht="12" hidden="1" customHeight="1">
      <c r="F49" s="207"/>
      <c r="G49" s="208"/>
      <c r="H49" s="209"/>
      <c r="I49" s="210"/>
      <c r="J49" s="210"/>
      <c r="K49" s="210"/>
      <c r="L49" s="210"/>
      <c r="M49" s="200"/>
      <c r="O49" s="200"/>
      <c r="P49" s="380" t="str">
        <f>IF('c9a10'!H3=0,"",'c9a10'!H3)</f>
        <v/>
      </c>
      <c r="Q49" s="376">
        <f>'c9a10'!R77</f>
        <v>1</v>
      </c>
      <c r="T49" s="200"/>
      <c r="U49" s="200"/>
      <c r="V49" s="200"/>
      <c r="W49" s="200"/>
      <c r="X49" s="200"/>
      <c r="Y49" s="200"/>
      <c r="Z49" s="200"/>
      <c r="AA49" s="200"/>
    </row>
    <row r="50" spans="2:27" ht="12" hidden="1" customHeight="1">
      <c r="G50" s="211"/>
      <c r="H50" s="161"/>
      <c r="M50" s="200"/>
      <c r="O50" s="200"/>
      <c r="P50" s="161"/>
      <c r="Q50" s="161"/>
      <c r="T50" s="200"/>
      <c r="U50" s="200"/>
      <c r="V50" s="200"/>
      <c r="W50" s="200"/>
      <c r="X50" s="200"/>
      <c r="Y50" s="200"/>
      <c r="Z50" s="200"/>
      <c r="AA50" s="200"/>
    </row>
    <row r="51" spans="2:27" ht="12" hidden="1" customHeight="1" thickBot="1">
      <c r="G51" s="212"/>
      <c r="H51" s="161"/>
      <c r="M51" s="200"/>
      <c r="O51" s="200"/>
      <c r="P51" s="161"/>
      <c r="Q51" s="161"/>
      <c r="T51" s="200"/>
      <c r="U51" s="200"/>
      <c r="V51" s="200"/>
      <c r="W51" s="200"/>
      <c r="X51" s="200"/>
      <c r="Y51" s="200"/>
      <c r="Z51" s="200"/>
      <c r="AA51" s="200"/>
    </row>
    <row r="52" spans="2:27" ht="12" hidden="1" customHeight="1">
      <c r="G52" s="213"/>
      <c r="H52" s="161"/>
      <c r="M52" s="200"/>
      <c r="O52" s="200"/>
      <c r="P52" s="161"/>
      <c r="Q52" s="161"/>
      <c r="T52" s="200"/>
      <c r="U52" s="200"/>
      <c r="V52" s="200"/>
      <c r="W52" s="200"/>
      <c r="X52" s="200"/>
      <c r="Y52" s="200"/>
      <c r="Z52" s="200"/>
      <c r="AA52" s="200"/>
    </row>
    <row r="53" spans="2:27" ht="12" hidden="1" customHeight="1">
      <c r="M53" s="200"/>
      <c r="O53" s="200"/>
      <c r="P53" s="161"/>
      <c r="Q53" s="161"/>
      <c r="T53" s="200"/>
      <c r="U53" s="200"/>
      <c r="V53" s="200"/>
      <c r="W53" s="200"/>
      <c r="X53" s="200"/>
      <c r="Y53" s="200"/>
      <c r="Z53" s="200"/>
      <c r="AA53" s="200"/>
    </row>
    <row r="54" spans="2:27" ht="12" hidden="1" customHeight="1">
      <c r="M54" s="200"/>
      <c r="O54" s="200"/>
      <c r="P54" s="161"/>
      <c r="Q54" s="161"/>
      <c r="T54" s="200"/>
      <c r="U54" s="200"/>
      <c r="V54" s="200"/>
      <c r="W54" s="200"/>
      <c r="X54" s="200"/>
      <c r="Y54" s="200"/>
      <c r="Z54" s="200"/>
      <c r="AA54" s="200"/>
    </row>
    <row r="55" spans="2:27" ht="12" hidden="1" customHeight="1">
      <c r="M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</row>
    <row r="56" spans="2:27" ht="12" hidden="1" customHeight="1">
      <c r="M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</row>
    <row r="57" spans="2:27" ht="12" hidden="1">
      <c r="B57" s="121" t="str">
        <f>"Resumo dos planos táticos - "&amp;Referência!D14</f>
        <v xml:space="preserve">Resumo dos planos táticos - </v>
      </c>
      <c r="M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</row>
    <row r="58" spans="2:27" ht="12" hidden="1" customHeight="1">
      <c r="M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</row>
    <row r="59" spans="2:27" ht="12" hidden="1" customHeight="1">
      <c r="M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</row>
    <row r="60" spans="2:27" ht="12" hidden="1" customHeight="1">
      <c r="M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</row>
    <row r="61" spans="2:27" ht="12" hidden="1" customHeight="1">
      <c r="M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</row>
    <row r="62" spans="2:27" ht="12" hidden="1" customHeight="1">
      <c r="M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</row>
    <row r="63" spans="2:27" ht="12" hidden="1" customHeight="1">
      <c r="M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</row>
    <row r="64" spans="2:27" ht="12" hidden="1" customHeight="1">
      <c r="M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</row>
    <row r="65" spans="2:27" ht="12" hidden="1" customHeight="1">
      <c r="M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</row>
    <row r="66" spans="2:27" ht="12" hidden="1" customHeight="1">
      <c r="M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</row>
    <row r="67" spans="2:27" ht="12" hidden="1" customHeight="1">
      <c r="M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</row>
    <row r="68" spans="2:27" ht="12" hidden="1" customHeight="1">
      <c r="M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</row>
    <row r="69" spans="2:27" ht="12" hidden="1" customHeight="1">
      <c r="C69" s="166"/>
      <c r="D69" s="166"/>
      <c r="E69" s="166"/>
      <c r="M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</row>
    <row r="70" spans="2:27" ht="12" hidden="1" customHeight="1">
      <c r="B70" s="166"/>
      <c r="C70" s="166"/>
      <c r="D70" s="166"/>
      <c r="E70" s="166"/>
      <c r="F70" s="166"/>
      <c r="M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</row>
    <row r="71" spans="2:27" ht="12" hidden="1" customHeight="1">
      <c r="B71" s="166"/>
      <c r="C71" s="166"/>
      <c r="D71" s="199"/>
      <c r="E71" s="199"/>
      <c r="F71" s="166"/>
      <c r="M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</row>
    <row r="72" spans="2:27" ht="12" hidden="1" customHeight="1">
      <c r="B72" s="166"/>
      <c r="C72" s="166"/>
      <c r="D72" s="199"/>
      <c r="E72" s="199"/>
      <c r="F72" s="199"/>
      <c r="G72" s="161"/>
      <c r="H72" s="161"/>
      <c r="M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</row>
    <row r="73" spans="2:27" ht="12" hidden="1" customHeight="1">
      <c r="B73" s="166"/>
      <c r="C73" s="166"/>
      <c r="D73" s="199"/>
      <c r="E73" s="199"/>
      <c r="F73" s="199"/>
      <c r="G73" s="161"/>
      <c r="H73" s="161"/>
      <c r="M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</row>
    <row r="74" spans="2:27" ht="12" hidden="1" customHeight="1">
      <c r="B74" s="166"/>
      <c r="C74" s="166"/>
      <c r="D74" s="199"/>
      <c r="E74" s="199"/>
      <c r="F74" s="199"/>
      <c r="G74" s="161"/>
      <c r="H74" s="161"/>
      <c r="M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</row>
    <row r="75" spans="2:27" ht="12" hidden="1" customHeight="1">
      <c r="B75" s="166"/>
      <c r="C75" s="166"/>
      <c r="D75" s="199"/>
      <c r="E75" s="199"/>
      <c r="F75" s="199"/>
      <c r="G75" s="161"/>
      <c r="H75" s="161"/>
      <c r="M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</row>
    <row r="76" spans="2:27" ht="12" hidden="1" customHeight="1">
      <c r="B76" s="166"/>
      <c r="C76" s="166"/>
      <c r="D76" s="199"/>
      <c r="E76" s="199"/>
      <c r="F76" s="199"/>
      <c r="G76" s="161"/>
      <c r="H76" s="161"/>
      <c r="M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</row>
    <row r="77" spans="2:27" ht="12" hidden="1" customHeight="1">
      <c r="B77" s="166"/>
      <c r="C77" s="166"/>
      <c r="D77" s="199"/>
      <c r="E77" s="199"/>
      <c r="F77" s="199"/>
      <c r="G77" s="161"/>
      <c r="H77" s="161"/>
      <c r="M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</row>
    <row r="78" spans="2:27" ht="12" hidden="1" customHeight="1">
      <c r="B78" s="166"/>
      <c r="C78" s="166"/>
      <c r="D78" s="199"/>
      <c r="E78" s="199"/>
      <c r="F78" s="199"/>
      <c r="G78" s="161"/>
      <c r="H78" s="161"/>
      <c r="M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</row>
    <row r="79" spans="2:27" ht="12" hidden="1" customHeight="1">
      <c r="B79" s="166"/>
      <c r="C79" s="166"/>
      <c r="D79" s="199"/>
      <c r="E79" s="199"/>
      <c r="F79" s="199"/>
      <c r="G79" s="161"/>
      <c r="H79" s="161"/>
      <c r="M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</row>
    <row r="80" spans="2:27" ht="12" hidden="1" customHeight="1">
      <c r="B80" s="166"/>
      <c r="C80" s="166"/>
      <c r="D80" s="199"/>
      <c r="E80" s="199"/>
      <c r="F80" s="199"/>
      <c r="G80" s="161"/>
      <c r="H80" s="161"/>
      <c r="M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</row>
    <row r="81" spans="2:27" ht="12" hidden="1" customHeight="1">
      <c r="B81" s="166"/>
      <c r="C81" s="166"/>
      <c r="D81" s="199"/>
      <c r="E81" s="199"/>
      <c r="F81" s="199"/>
      <c r="G81" s="161"/>
      <c r="H81" s="161"/>
      <c r="M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</row>
    <row r="82" spans="2:27" ht="12" hidden="1" customHeight="1">
      <c r="B82" s="166"/>
      <c r="C82" s="166"/>
      <c r="D82" s="199"/>
      <c r="E82" s="199"/>
      <c r="F82" s="199"/>
      <c r="G82" s="161"/>
      <c r="H82" s="161"/>
      <c r="M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</row>
    <row r="83" spans="2:27" ht="12" hidden="1" customHeight="1">
      <c r="B83" s="166"/>
      <c r="C83" s="166"/>
      <c r="D83" s="199"/>
      <c r="E83" s="199"/>
      <c r="F83" s="199"/>
      <c r="G83" s="161"/>
      <c r="H83" s="161"/>
      <c r="M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</row>
    <row r="84" spans="2:27" ht="12" hidden="1" customHeight="1">
      <c r="B84" s="166"/>
      <c r="C84" s="166"/>
      <c r="D84" s="199"/>
      <c r="E84" s="199"/>
      <c r="F84" s="199"/>
      <c r="G84" s="161"/>
      <c r="H84" s="161"/>
      <c r="M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</row>
    <row r="85" spans="2:27" ht="12" hidden="1" customHeight="1">
      <c r="B85" s="166"/>
      <c r="C85" s="166"/>
      <c r="D85" s="199"/>
      <c r="E85" s="199"/>
      <c r="F85" s="199"/>
      <c r="G85" s="161"/>
      <c r="H85" s="161"/>
      <c r="M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</row>
    <row r="86" spans="2:27" ht="12" hidden="1" customHeight="1">
      <c r="B86" s="166"/>
      <c r="C86" s="166"/>
      <c r="D86" s="199"/>
      <c r="E86" s="199"/>
      <c r="F86" s="199"/>
      <c r="G86" s="161"/>
      <c r="H86" s="161"/>
      <c r="M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</row>
    <row r="87" spans="2:27" ht="14.25" hidden="1" customHeight="1">
      <c r="B87" s="166"/>
      <c r="C87" s="166"/>
      <c r="D87" s="199"/>
      <c r="E87" s="199"/>
      <c r="F87" s="199"/>
      <c r="G87" s="161"/>
      <c r="H87" s="161"/>
      <c r="M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</row>
    <row r="88" spans="2:27" ht="12" hidden="1" customHeight="1">
      <c r="B88" s="166"/>
      <c r="C88" s="166"/>
      <c r="D88" s="199"/>
      <c r="E88" s="199"/>
      <c r="F88" s="199"/>
      <c r="G88" s="161"/>
      <c r="H88" s="161"/>
      <c r="M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</row>
    <row r="89" spans="2:27" ht="12" hidden="1" customHeight="1">
      <c r="B89" s="166"/>
      <c r="C89" s="166"/>
      <c r="D89" s="199"/>
      <c r="E89" s="199"/>
      <c r="F89" s="199"/>
      <c r="G89" s="161"/>
      <c r="H89" s="161"/>
      <c r="M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</row>
    <row r="90" spans="2:27" ht="12" hidden="1" customHeight="1">
      <c r="B90" s="166"/>
      <c r="C90" s="166"/>
      <c r="D90" s="199"/>
      <c r="E90" s="199"/>
      <c r="F90" s="199"/>
      <c r="G90" s="161"/>
      <c r="H90" s="161"/>
      <c r="M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</row>
    <row r="91" spans="2:27" ht="12" hidden="1" customHeight="1">
      <c r="B91" s="166"/>
      <c r="C91" s="166"/>
      <c r="D91" s="199"/>
      <c r="E91" s="199"/>
      <c r="F91" s="199"/>
      <c r="G91" s="161"/>
      <c r="H91" s="161"/>
      <c r="M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</row>
    <row r="92" spans="2:27" ht="12" hidden="1" customHeight="1">
      <c r="B92" s="166"/>
      <c r="C92" s="166"/>
      <c r="D92" s="199"/>
      <c r="E92" s="199"/>
      <c r="F92" s="199"/>
      <c r="G92" s="161"/>
      <c r="H92" s="161"/>
      <c r="M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</row>
    <row r="93" spans="2:27" ht="12" hidden="1" customHeight="1">
      <c r="B93" s="166"/>
      <c r="C93" s="166"/>
      <c r="D93" s="199"/>
      <c r="E93" s="199"/>
      <c r="F93" s="199"/>
      <c r="G93" s="161"/>
      <c r="H93" s="161"/>
      <c r="M93" s="200"/>
      <c r="N93" s="214"/>
      <c r="O93" s="200"/>
      <c r="P93" s="200"/>
      <c r="Q93" s="200"/>
      <c r="R93" s="214"/>
      <c r="S93" s="200"/>
      <c r="T93" s="200"/>
      <c r="U93" s="214"/>
      <c r="V93" s="200"/>
      <c r="W93" s="200"/>
      <c r="X93" s="214"/>
      <c r="Y93" s="200"/>
      <c r="Z93" s="200"/>
      <c r="AA93" s="200"/>
    </row>
    <row r="94" spans="2:27" ht="12" hidden="1" customHeight="1">
      <c r="B94" s="166"/>
      <c r="C94" s="166"/>
      <c r="D94" s="199"/>
      <c r="E94" s="199"/>
      <c r="F94" s="199"/>
      <c r="G94" s="161"/>
      <c r="H94" s="161"/>
      <c r="M94" s="215"/>
      <c r="O94" s="200"/>
      <c r="P94" s="200"/>
      <c r="Q94" s="215"/>
      <c r="R94" s="200"/>
      <c r="S94" s="200"/>
      <c r="T94" s="215"/>
      <c r="U94" s="200"/>
      <c r="V94" s="200"/>
      <c r="W94" s="215"/>
      <c r="X94" s="200"/>
      <c r="Y94" s="200"/>
      <c r="Z94" s="200"/>
      <c r="AA94" s="200"/>
    </row>
    <row r="95" spans="2:27" ht="12" hidden="1">
      <c r="B95" s="166"/>
      <c r="C95" s="166"/>
      <c r="D95" s="199"/>
      <c r="E95" s="199"/>
      <c r="F95" s="199"/>
      <c r="G95" s="161"/>
      <c r="H95" s="161"/>
      <c r="M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</row>
    <row r="96" spans="2:27" ht="12" hidden="1">
      <c r="B96" s="166"/>
      <c r="C96" s="166"/>
      <c r="D96" s="199"/>
      <c r="E96" s="199"/>
      <c r="F96" s="199"/>
      <c r="G96" s="161"/>
      <c r="H96" s="161"/>
      <c r="M96" s="200" t="s">
        <v>148</v>
      </c>
      <c r="N96" s="200">
        <f>B33</f>
        <v>0.99999999999999989</v>
      </c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</row>
    <row r="97" spans="2:31" ht="12" hidden="1">
      <c r="B97" s="166"/>
      <c r="C97" s="166"/>
      <c r="D97" s="199"/>
      <c r="E97" s="199"/>
      <c r="F97" s="199"/>
      <c r="G97" s="161"/>
      <c r="H97" s="161"/>
      <c r="M97" s="200"/>
      <c r="O97" s="200">
        <f>Referência!D7</f>
        <v>0</v>
      </c>
      <c r="P97" s="200"/>
      <c r="Q97" s="200">
        <f>Referência!D8</f>
        <v>0</v>
      </c>
      <c r="R97" s="200">
        <f>Referência!D9</f>
        <v>0</v>
      </c>
      <c r="S97" s="200">
        <f>Referência!D10</f>
        <v>0</v>
      </c>
      <c r="T97" s="200">
        <f>Referência!D11</f>
        <v>0</v>
      </c>
      <c r="U97" s="200">
        <f>Referência!D12</f>
        <v>0</v>
      </c>
      <c r="V97" s="200">
        <f>Referência!D13</f>
        <v>0</v>
      </c>
      <c r="W97" s="200">
        <f>Referência!D14</f>
        <v>0</v>
      </c>
      <c r="X97" s="200" t="str">
        <f>Referência!D15</f>
        <v>Miscelânea</v>
      </c>
      <c r="Y97" s="200"/>
      <c r="Z97" s="200"/>
      <c r="AA97" s="200"/>
    </row>
    <row r="98" spans="2:31" ht="13" hidden="1" thickBot="1">
      <c r="B98" s="166"/>
      <c r="C98" s="166"/>
      <c r="D98" s="199"/>
      <c r="E98" s="199"/>
      <c r="F98" s="199"/>
      <c r="G98" s="161"/>
      <c r="H98" s="161"/>
    </row>
    <row r="99" spans="2:31" ht="13" hidden="1" thickBot="1">
      <c r="B99" s="166"/>
      <c r="C99" s="166"/>
      <c r="D99" s="199"/>
      <c r="E99" s="199"/>
      <c r="F99" s="199"/>
      <c r="G99" s="161"/>
      <c r="H99" s="161"/>
      <c r="M99" s="347" t="s">
        <v>103</v>
      </c>
      <c r="N99" s="348" t="s">
        <v>15</v>
      </c>
      <c r="O99" s="199" t="s">
        <v>16</v>
      </c>
      <c r="Q99" s="199" t="s">
        <v>17</v>
      </c>
      <c r="R99" s="199" t="s">
        <v>18</v>
      </c>
      <c r="S99" s="199" t="s">
        <v>19</v>
      </c>
      <c r="T99" s="199" t="s">
        <v>20</v>
      </c>
      <c r="U99" s="199" t="s">
        <v>21</v>
      </c>
      <c r="V99" s="199" t="s">
        <v>22</v>
      </c>
      <c r="W99" s="199" t="s">
        <v>23</v>
      </c>
      <c r="X99" s="199" t="s">
        <v>24</v>
      </c>
      <c r="Y99" s="199" t="s">
        <v>25</v>
      </c>
      <c r="Z99" s="199" t="s">
        <v>26</v>
      </c>
      <c r="AA99" s="199" t="s">
        <v>29</v>
      </c>
      <c r="AC99" s="199">
        <f>'c9a1'!O51</f>
        <v>0</v>
      </c>
      <c r="AE99" s="199">
        <f>'c9a1'!O51</f>
        <v>0</v>
      </c>
    </row>
    <row r="100" spans="2:31" ht="12" hidden="1">
      <c r="B100" s="166"/>
      <c r="C100" s="166"/>
      <c r="D100" s="199"/>
      <c r="E100" s="199"/>
      <c r="F100" s="199"/>
      <c r="G100" s="161"/>
      <c r="H100" s="161"/>
      <c r="L100" s="199" t="s">
        <v>182</v>
      </c>
      <c r="M100" s="216">
        <f>'c9a1'!H3</f>
        <v>0</v>
      </c>
      <c r="N100" s="200">
        <f>'c9a1'!C54</f>
        <v>0</v>
      </c>
      <c r="O100" s="349">
        <f>'c9a1'!D54</f>
        <v>0</v>
      </c>
      <c r="P100" s="349"/>
      <c r="Q100" s="349">
        <f>'c9a1'!E54</f>
        <v>0</v>
      </c>
      <c r="R100" s="349">
        <f>'c9a1'!F54</f>
        <v>0</v>
      </c>
      <c r="S100" s="349">
        <f>'c9a1'!G54</f>
        <v>0</v>
      </c>
      <c r="T100" s="349">
        <f>'c9a1'!H54</f>
        <v>0</v>
      </c>
      <c r="U100" s="349">
        <f>'c9a1'!I54</f>
        <v>0</v>
      </c>
      <c r="V100" s="349">
        <f>'c9a1'!J54</f>
        <v>0</v>
      </c>
      <c r="W100" s="349">
        <f>'c9a1'!K54</f>
        <v>0</v>
      </c>
      <c r="X100" s="349">
        <f>'c9a1'!L54</f>
        <v>0</v>
      </c>
      <c r="Y100" s="349">
        <f>'c9a1'!M54</f>
        <v>0</v>
      </c>
      <c r="Z100" s="217">
        <f>'c9a1'!N54</f>
        <v>0</v>
      </c>
      <c r="AA100" s="217">
        <f>'c9a1'!O54</f>
        <v>0</v>
      </c>
      <c r="AB100" s="217"/>
      <c r="AC100" s="217">
        <f>AA100</f>
        <v>0</v>
      </c>
      <c r="AD100" s="217">
        <f>AE99</f>
        <v>0</v>
      </c>
      <c r="AE100" s="218">
        <f>AC99+AC100</f>
        <v>0</v>
      </c>
    </row>
    <row r="101" spans="2:31" ht="12" hidden="1">
      <c r="B101" s="166"/>
      <c r="C101" s="166"/>
      <c r="D101" s="199"/>
      <c r="E101" s="199"/>
      <c r="F101" s="199"/>
      <c r="G101" s="161"/>
      <c r="H101" s="161"/>
      <c r="L101" s="199" t="s">
        <v>183</v>
      </c>
      <c r="M101" s="219">
        <f>'c9a2'!H3</f>
        <v>0</v>
      </c>
      <c r="N101" s="200">
        <f>'c9a2'!C54</f>
        <v>0</v>
      </c>
      <c r="O101" s="350">
        <f>'c9a2'!D54</f>
        <v>0</v>
      </c>
      <c r="P101" s="350"/>
      <c r="Q101" s="350">
        <f>'c9a2'!E54</f>
        <v>0</v>
      </c>
      <c r="R101" s="350">
        <f>'c9a2'!F54</f>
        <v>0</v>
      </c>
      <c r="S101" s="350">
        <f>'c9a2'!G54</f>
        <v>0</v>
      </c>
      <c r="T101" s="350">
        <f>'c9a2'!H54</f>
        <v>0</v>
      </c>
      <c r="U101" s="350">
        <f>'c9a2'!I54</f>
        <v>0</v>
      </c>
      <c r="V101" s="350">
        <f>'c9a2'!J54</f>
        <v>0</v>
      </c>
      <c r="W101" s="350">
        <f>'c9a2'!K54</f>
        <v>0</v>
      </c>
      <c r="X101" s="350">
        <f>'c9a2'!L54</f>
        <v>0</v>
      </c>
      <c r="Y101" s="350">
        <f>'c9a2'!M54</f>
        <v>0</v>
      </c>
      <c r="Z101" s="200">
        <f>'c9a2'!N54</f>
        <v>0</v>
      </c>
      <c r="AA101" s="200">
        <f>'c9a2'!O54</f>
        <v>0</v>
      </c>
      <c r="AB101" s="220"/>
      <c r="AC101" s="200">
        <f t="shared" ref="AC101:AC108" si="6">AA101</f>
        <v>0</v>
      </c>
      <c r="AD101" s="200">
        <f>AC99+AC100</f>
        <v>0</v>
      </c>
      <c r="AE101" s="221">
        <f t="shared" ref="AE101:AE109" si="7">AE100+AC101</f>
        <v>0</v>
      </c>
    </row>
    <row r="102" spans="2:31" ht="12" hidden="1">
      <c r="B102" s="166"/>
      <c r="C102" s="166"/>
      <c r="D102" s="199"/>
      <c r="E102" s="199"/>
      <c r="F102" s="199"/>
      <c r="G102" s="161"/>
      <c r="H102" s="161"/>
      <c r="L102" s="199" t="s">
        <v>184</v>
      </c>
      <c r="M102" s="219">
        <f>'c9a3'!H3</f>
        <v>0</v>
      </c>
      <c r="N102" s="222">
        <f>'c9a3'!C54</f>
        <v>0</v>
      </c>
      <c r="O102" s="222">
        <f>'c9a3'!D54</f>
        <v>0</v>
      </c>
      <c r="P102" s="222"/>
      <c r="Q102" s="222">
        <f>'c9a3'!E54</f>
        <v>0</v>
      </c>
      <c r="R102" s="222">
        <f>'c9a3'!F54</f>
        <v>0</v>
      </c>
      <c r="S102" s="222">
        <f>'c9a3'!G54</f>
        <v>0</v>
      </c>
      <c r="T102" s="222">
        <f>'c9a3'!H54</f>
        <v>0</v>
      </c>
      <c r="U102" s="222">
        <f>'c9a3'!I54</f>
        <v>0</v>
      </c>
      <c r="V102" s="222">
        <f>'c9a3'!J54</f>
        <v>0</v>
      </c>
      <c r="W102" s="222">
        <f>'c9a3'!K54</f>
        <v>0</v>
      </c>
      <c r="X102" s="222">
        <f>'c9a3'!L54</f>
        <v>0</v>
      </c>
      <c r="Y102" s="222">
        <f>'c9a3'!M54</f>
        <v>0</v>
      </c>
      <c r="Z102" s="222">
        <f>'c9a3'!N54</f>
        <v>0</v>
      </c>
      <c r="AA102" s="200">
        <f>'c9a3'!O54</f>
        <v>0</v>
      </c>
      <c r="AB102" s="220"/>
      <c r="AC102" s="223">
        <f t="shared" si="6"/>
        <v>0</v>
      </c>
      <c r="AD102" s="224">
        <f t="shared" ref="AD102:AD109" si="8">AD101+AC101</f>
        <v>0</v>
      </c>
      <c r="AE102" s="351">
        <f t="shared" si="7"/>
        <v>0</v>
      </c>
    </row>
    <row r="103" spans="2:31" ht="12" hidden="1">
      <c r="B103" s="166"/>
      <c r="C103" s="166"/>
      <c r="D103" s="199"/>
      <c r="E103" s="199"/>
      <c r="F103" s="199"/>
      <c r="G103" s="161"/>
      <c r="H103" s="161"/>
      <c r="L103" s="199" t="s">
        <v>185</v>
      </c>
      <c r="M103" s="219">
        <f>'c9a4'!H3</f>
        <v>0</v>
      </c>
      <c r="N103" s="225">
        <f>'c9a4'!C54</f>
        <v>0</v>
      </c>
      <c r="O103" s="225">
        <f>'c9a4'!D54</f>
        <v>0</v>
      </c>
      <c r="P103" s="225"/>
      <c r="Q103" s="225">
        <f>'c9a4'!E54</f>
        <v>0</v>
      </c>
      <c r="R103" s="225">
        <f>'c9a4'!F54</f>
        <v>0</v>
      </c>
      <c r="S103" s="225">
        <f>'c9a4'!G54</f>
        <v>0</v>
      </c>
      <c r="T103" s="225">
        <f>'c9a4'!H54</f>
        <v>0</v>
      </c>
      <c r="U103" s="225">
        <f>'c9a4'!I54</f>
        <v>0</v>
      </c>
      <c r="V103" s="225">
        <f>'c9a4'!J54</f>
        <v>0</v>
      </c>
      <c r="W103" s="225">
        <f>'c9a4'!K54</f>
        <v>0</v>
      </c>
      <c r="X103" s="225">
        <f>'c9a4'!L54</f>
        <v>0</v>
      </c>
      <c r="Y103" s="225">
        <f>'c9a4'!M54</f>
        <v>0</v>
      </c>
      <c r="Z103" s="225">
        <f>'c9a4'!N54</f>
        <v>0</v>
      </c>
      <c r="AA103" s="225">
        <f>'c9a4'!O54</f>
        <v>0</v>
      </c>
      <c r="AB103" s="220"/>
      <c r="AC103" s="223">
        <f t="shared" si="6"/>
        <v>0</v>
      </c>
      <c r="AD103" s="224">
        <f t="shared" si="8"/>
        <v>0</v>
      </c>
      <c r="AE103" s="226">
        <f t="shared" si="7"/>
        <v>0</v>
      </c>
    </row>
    <row r="104" spans="2:31" ht="12" hidden="1">
      <c r="B104" s="166"/>
      <c r="C104" s="166"/>
      <c r="D104" s="199"/>
      <c r="E104" s="199"/>
      <c r="F104" s="199"/>
      <c r="G104" s="161"/>
      <c r="H104" s="161"/>
      <c r="L104" s="199" t="s">
        <v>186</v>
      </c>
      <c r="M104" s="219">
        <f>'c9a5'!H3</f>
        <v>0</v>
      </c>
      <c r="N104" s="225">
        <f>'c9a5'!C54</f>
        <v>0</v>
      </c>
      <c r="O104" s="225">
        <f>'c9a5'!D54</f>
        <v>0</v>
      </c>
      <c r="P104" s="225"/>
      <c r="Q104" s="225">
        <f>'c9a5'!E54</f>
        <v>0</v>
      </c>
      <c r="R104" s="225">
        <f>'c9a5'!F54</f>
        <v>0</v>
      </c>
      <c r="S104" s="225">
        <f>'c9a5'!G54</f>
        <v>0</v>
      </c>
      <c r="T104" s="225">
        <f>'c9a5'!H54</f>
        <v>0</v>
      </c>
      <c r="U104" s="225">
        <f>'c9a5'!I54</f>
        <v>0</v>
      </c>
      <c r="V104" s="225">
        <f>'c9a5'!J54</f>
        <v>0</v>
      </c>
      <c r="W104" s="225">
        <f>'c9a5'!K54</f>
        <v>0</v>
      </c>
      <c r="X104" s="225">
        <f>'c9a5'!L54</f>
        <v>0</v>
      </c>
      <c r="Y104" s="225">
        <f>'c9a5'!M54</f>
        <v>0</v>
      </c>
      <c r="Z104" s="225">
        <f>'c9a5'!N54</f>
        <v>0</v>
      </c>
      <c r="AA104" s="225">
        <f>'c9a5'!O54</f>
        <v>0</v>
      </c>
      <c r="AB104" s="220"/>
      <c r="AC104" s="223">
        <f t="shared" si="6"/>
        <v>0</v>
      </c>
      <c r="AD104" s="224">
        <f t="shared" si="8"/>
        <v>0</v>
      </c>
      <c r="AE104" s="226">
        <f t="shared" si="7"/>
        <v>0</v>
      </c>
    </row>
    <row r="105" spans="2:31" ht="12" hidden="1">
      <c r="B105" s="166"/>
      <c r="C105" s="166"/>
      <c r="D105" s="199"/>
      <c r="E105" s="199"/>
      <c r="F105" s="199"/>
      <c r="G105" s="161"/>
      <c r="H105" s="161"/>
      <c r="L105" s="199" t="s">
        <v>187</v>
      </c>
      <c r="M105" s="219">
        <f>'c9a6'!H3</f>
        <v>0</v>
      </c>
      <c r="N105" s="225">
        <f>'c9a6'!C54</f>
        <v>0</v>
      </c>
      <c r="O105" s="225">
        <f>'c9a6'!D54</f>
        <v>0</v>
      </c>
      <c r="P105" s="225"/>
      <c r="Q105" s="225">
        <f>'c9a6'!E54</f>
        <v>0</v>
      </c>
      <c r="R105" s="225">
        <f>'c9a6'!F54</f>
        <v>0</v>
      </c>
      <c r="S105" s="225">
        <f>'c9a6'!G54</f>
        <v>0</v>
      </c>
      <c r="T105" s="225">
        <f>'c9a6'!H54</f>
        <v>0</v>
      </c>
      <c r="U105" s="225">
        <f>'c9a6'!I54</f>
        <v>0</v>
      </c>
      <c r="V105" s="225">
        <f>'c9a6'!J54</f>
        <v>0</v>
      </c>
      <c r="W105" s="225">
        <f>'c9a6'!K54</f>
        <v>0</v>
      </c>
      <c r="X105" s="225">
        <f>'c9a6'!L54</f>
        <v>0</v>
      </c>
      <c r="Y105" s="225">
        <f>'c9a6'!M54</f>
        <v>0</v>
      </c>
      <c r="Z105" s="225">
        <f>'c9a6'!N54</f>
        <v>0</v>
      </c>
      <c r="AA105" s="225">
        <f>'c9a6'!O54</f>
        <v>0</v>
      </c>
      <c r="AB105" s="220"/>
      <c r="AC105" s="223">
        <f t="shared" si="6"/>
        <v>0</v>
      </c>
      <c r="AD105" s="224">
        <f t="shared" si="8"/>
        <v>0</v>
      </c>
      <c r="AE105" s="226">
        <f t="shared" si="7"/>
        <v>0</v>
      </c>
    </row>
    <row r="106" spans="2:31" ht="12" hidden="1">
      <c r="B106" s="166"/>
      <c r="C106" s="166"/>
      <c r="D106" s="199"/>
      <c r="E106" s="199"/>
      <c r="F106" s="199"/>
      <c r="G106" s="161"/>
      <c r="H106" s="161"/>
      <c r="L106" s="199" t="s">
        <v>188</v>
      </c>
      <c r="M106" s="219">
        <f>'c9a7'!H3</f>
        <v>0</v>
      </c>
      <c r="N106" s="225">
        <f>'c9a7'!C54</f>
        <v>0</v>
      </c>
      <c r="O106" s="225">
        <f>'c9a7'!D54</f>
        <v>0</v>
      </c>
      <c r="P106" s="225"/>
      <c r="Q106" s="225">
        <f>'c9a7'!E54</f>
        <v>0</v>
      </c>
      <c r="R106" s="225">
        <f>'c9a7'!F54</f>
        <v>0</v>
      </c>
      <c r="S106" s="225">
        <f>'c9a7'!G54</f>
        <v>0</v>
      </c>
      <c r="T106" s="225">
        <f>'c9a7'!H54</f>
        <v>0</v>
      </c>
      <c r="U106" s="225">
        <f>'c9a7'!I54</f>
        <v>0</v>
      </c>
      <c r="V106" s="225">
        <f>'c9a7'!J54</f>
        <v>0</v>
      </c>
      <c r="W106" s="225">
        <f>'c9a7'!K54</f>
        <v>0</v>
      </c>
      <c r="X106" s="225">
        <f>'c9a7'!L54</f>
        <v>0</v>
      </c>
      <c r="Y106" s="225">
        <f>'c9a7'!M54</f>
        <v>0</v>
      </c>
      <c r="Z106" s="225">
        <f>'c9a7'!N54</f>
        <v>0</v>
      </c>
      <c r="AA106" s="225">
        <f>'c9a7'!O54</f>
        <v>0</v>
      </c>
      <c r="AB106" s="220"/>
      <c r="AC106" s="223">
        <f t="shared" si="6"/>
        <v>0</v>
      </c>
      <c r="AD106" s="224">
        <f t="shared" si="8"/>
        <v>0</v>
      </c>
      <c r="AE106" s="226">
        <f t="shared" si="7"/>
        <v>0</v>
      </c>
    </row>
    <row r="107" spans="2:31" ht="12" hidden="1">
      <c r="B107" s="166"/>
      <c r="C107" s="166"/>
      <c r="D107" s="199"/>
      <c r="E107" s="199"/>
      <c r="F107" s="199"/>
      <c r="G107" s="161"/>
      <c r="H107" s="161"/>
      <c r="L107" s="199" t="s">
        <v>189</v>
      </c>
      <c r="M107" s="219">
        <f>'c9a8'!H3</f>
        <v>0</v>
      </c>
      <c r="N107" s="225">
        <f>'c9a8'!C54</f>
        <v>0</v>
      </c>
      <c r="O107" s="225">
        <f>'c9a8'!D54</f>
        <v>0</v>
      </c>
      <c r="P107" s="225"/>
      <c r="Q107" s="225">
        <f>'c9a8'!E54</f>
        <v>0</v>
      </c>
      <c r="R107" s="225">
        <f>'c9a8'!F54</f>
        <v>0</v>
      </c>
      <c r="S107" s="225">
        <f>'c9a8'!G54</f>
        <v>0</v>
      </c>
      <c r="T107" s="225">
        <f>'c9a8'!H54</f>
        <v>0</v>
      </c>
      <c r="U107" s="225">
        <f>'c9a8'!I54</f>
        <v>0</v>
      </c>
      <c r="V107" s="225">
        <f>'c9a8'!J54</f>
        <v>0</v>
      </c>
      <c r="W107" s="225">
        <f>'c9a8'!K54</f>
        <v>0</v>
      </c>
      <c r="X107" s="225">
        <f>'c9a8'!L54</f>
        <v>0</v>
      </c>
      <c r="Y107" s="225">
        <f>'c9a8'!M54</f>
        <v>0</v>
      </c>
      <c r="Z107" s="225">
        <f>'c9a8'!N54</f>
        <v>0</v>
      </c>
      <c r="AA107" s="225">
        <f>'c9a8'!O54</f>
        <v>0</v>
      </c>
      <c r="AB107" s="220"/>
      <c r="AC107" s="223">
        <f t="shared" si="6"/>
        <v>0</v>
      </c>
      <c r="AD107" s="224">
        <f t="shared" si="8"/>
        <v>0</v>
      </c>
      <c r="AE107" s="226">
        <f t="shared" si="7"/>
        <v>0</v>
      </c>
    </row>
    <row r="108" spans="2:31" ht="12" hidden="1">
      <c r="B108" s="166"/>
      <c r="C108" s="166"/>
      <c r="D108" s="199"/>
      <c r="E108" s="199"/>
      <c r="F108" s="199"/>
      <c r="G108" s="161"/>
      <c r="H108" s="161"/>
      <c r="L108" s="199" t="s">
        <v>190</v>
      </c>
      <c r="M108" s="219">
        <f>'c9a9'!H3</f>
        <v>0</v>
      </c>
      <c r="N108" s="225">
        <f>'c9a9'!C54</f>
        <v>0</v>
      </c>
      <c r="O108" s="225">
        <f>'c9a9'!D54</f>
        <v>0</v>
      </c>
      <c r="P108" s="225"/>
      <c r="Q108" s="225">
        <f>'c9a9'!E54</f>
        <v>0</v>
      </c>
      <c r="R108" s="225">
        <f>'c9a9'!F54</f>
        <v>0</v>
      </c>
      <c r="S108" s="225">
        <f>'c9a9'!G54</f>
        <v>0</v>
      </c>
      <c r="T108" s="225">
        <f>'c9a9'!H54</f>
        <v>0</v>
      </c>
      <c r="U108" s="225">
        <f>'c9a9'!I54</f>
        <v>0</v>
      </c>
      <c r="V108" s="225">
        <f>'c9a9'!J54</f>
        <v>0</v>
      </c>
      <c r="W108" s="225">
        <f>'c9a9'!K54</f>
        <v>0</v>
      </c>
      <c r="X108" s="225">
        <f>'c9a9'!L54</f>
        <v>0</v>
      </c>
      <c r="Y108" s="225">
        <f>'c9a9'!M54</f>
        <v>0</v>
      </c>
      <c r="Z108" s="225">
        <f>'c9a9'!N54</f>
        <v>0</v>
      </c>
      <c r="AA108" s="225">
        <f>'c9a9'!O54</f>
        <v>0</v>
      </c>
      <c r="AB108" s="220"/>
      <c r="AC108" s="223">
        <f t="shared" si="6"/>
        <v>0</v>
      </c>
      <c r="AD108" s="224">
        <f t="shared" si="8"/>
        <v>0</v>
      </c>
      <c r="AE108" s="226">
        <f t="shared" si="7"/>
        <v>0</v>
      </c>
    </row>
    <row r="109" spans="2:31" ht="12" hidden="1">
      <c r="B109" s="166"/>
      <c r="C109" s="166"/>
      <c r="D109" s="199"/>
      <c r="E109" s="199"/>
      <c r="F109" s="199"/>
      <c r="G109" s="161"/>
      <c r="H109" s="161"/>
      <c r="L109" s="199" t="s">
        <v>191</v>
      </c>
      <c r="M109" s="219">
        <f>'c9a10'!H3</f>
        <v>0</v>
      </c>
      <c r="N109" s="225">
        <f>'c9a10'!C54</f>
        <v>0</v>
      </c>
      <c r="O109" s="225">
        <f>'c9a10'!D54</f>
        <v>0</v>
      </c>
      <c r="P109" s="225"/>
      <c r="Q109" s="225">
        <f>'c9a10'!E54</f>
        <v>0</v>
      </c>
      <c r="R109" s="225">
        <f>'c9a10'!F54</f>
        <v>0</v>
      </c>
      <c r="S109" s="225">
        <f>'c9a10'!G54</f>
        <v>0</v>
      </c>
      <c r="T109" s="225">
        <f>'c9a10'!H54</f>
        <v>0</v>
      </c>
      <c r="U109" s="225">
        <f>'c9a10'!I54</f>
        <v>0</v>
      </c>
      <c r="V109" s="225">
        <f>'c9a10'!J54</f>
        <v>0</v>
      </c>
      <c r="W109" s="225">
        <f>'c9a10'!K54</f>
        <v>0</v>
      </c>
      <c r="X109" s="225">
        <f>'c9a10'!L54</f>
        <v>0</v>
      </c>
      <c r="Y109" s="225">
        <f>'c9a10'!M54</f>
        <v>0</v>
      </c>
      <c r="Z109" s="225">
        <f>'c9a10'!N54</f>
        <v>0</v>
      </c>
      <c r="AA109" s="225">
        <f>'c9a10'!O54</f>
        <v>0</v>
      </c>
      <c r="AB109" s="220"/>
      <c r="AC109" s="223">
        <f>AA109</f>
        <v>0</v>
      </c>
      <c r="AD109" s="224">
        <f t="shared" si="8"/>
        <v>0</v>
      </c>
      <c r="AE109" s="226">
        <f t="shared" si="7"/>
        <v>0</v>
      </c>
    </row>
    <row r="110" spans="2:31" ht="12" hidden="1">
      <c r="B110" s="166"/>
      <c r="C110" s="166"/>
      <c r="D110" s="199"/>
      <c r="E110" s="199"/>
      <c r="F110" s="199"/>
      <c r="G110" s="161"/>
      <c r="H110" s="161"/>
      <c r="M110" s="219" t="s">
        <v>104</v>
      </c>
      <c r="N110" s="225">
        <f>SUM(N100:N109)</f>
        <v>0</v>
      </c>
      <c r="O110" s="225">
        <f t="shared" ref="O110:Z110" si="9">SUM(O100:O109)</f>
        <v>0</v>
      </c>
      <c r="P110" s="225"/>
      <c r="Q110" s="225">
        <f t="shared" si="9"/>
        <v>0</v>
      </c>
      <c r="R110" s="225">
        <f t="shared" si="9"/>
        <v>0</v>
      </c>
      <c r="S110" s="225">
        <f t="shared" si="9"/>
        <v>0</v>
      </c>
      <c r="T110" s="225">
        <f t="shared" si="9"/>
        <v>0</v>
      </c>
      <c r="U110" s="225">
        <f t="shared" si="9"/>
        <v>0</v>
      </c>
      <c r="V110" s="225">
        <f t="shared" si="9"/>
        <v>0</v>
      </c>
      <c r="W110" s="225">
        <f t="shared" si="9"/>
        <v>0</v>
      </c>
      <c r="X110" s="225">
        <f t="shared" si="9"/>
        <v>0</v>
      </c>
      <c r="Y110" s="225">
        <f t="shared" si="9"/>
        <v>0</v>
      </c>
      <c r="Z110" s="225">
        <f t="shared" si="9"/>
        <v>0</v>
      </c>
      <c r="AA110" s="225">
        <f>SUM(AA100:AA109)</f>
        <v>0</v>
      </c>
      <c r="AB110" s="220"/>
      <c r="AC110" s="223">
        <f>AD109+AC109</f>
        <v>0</v>
      </c>
      <c r="AD110" s="224"/>
      <c r="AE110" s="226"/>
    </row>
    <row r="111" spans="2:31" ht="12" hidden="1">
      <c r="B111" s="166"/>
      <c r="C111" s="166"/>
      <c r="D111" s="199"/>
      <c r="E111" s="199"/>
      <c r="F111" s="199"/>
      <c r="G111" s="161"/>
      <c r="H111" s="161"/>
      <c r="M111" s="219" t="s">
        <v>103</v>
      </c>
      <c r="N111" s="225">
        <f>'c9a1'!O51</f>
        <v>0</v>
      </c>
      <c r="O111" s="225"/>
      <c r="P111" s="225"/>
      <c r="Q111" s="225"/>
      <c r="R111" s="225"/>
      <c r="S111" s="225"/>
      <c r="T111" s="225"/>
      <c r="U111" s="225"/>
      <c r="V111" s="225"/>
      <c r="W111" s="225"/>
      <c r="X111" s="225"/>
      <c r="Y111" s="225"/>
      <c r="Z111" s="225"/>
      <c r="AA111" s="225"/>
      <c r="AB111" s="220"/>
      <c r="AC111" s="223"/>
      <c r="AD111" s="224"/>
      <c r="AE111" s="226"/>
    </row>
    <row r="112" spans="2:31" ht="12" hidden="1">
      <c r="B112" s="166"/>
      <c r="C112" s="166"/>
      <c r="D112" s="199"/>
      <c r="E112" s="199"/>
      <c r="F112" s="199"/>
      <c r="G112" s="161"/>
      <c r="H112" s="161"/>
      <c r="M112" s="219"/>
      <c r="N112" s="225"/>
      <c r="O112" s="225"/>
      <c r="P112" s="225"/>
      <c r="Q112" s="225"/>
      <c r="R112" s="225"/>
      <c r="S112" s="225"/>
      <c r="T112" s="225"/>
      <c r="U112" s="225"/>
      <c r="V112" s="225"/>
      <c r="W112" s="225"/>
      <c r="X112" s="225"/>
      <c r="Y112" s="225"/>
      <c r="Z112" s="225"/>
      <c r="AA112" s="225"/>
      <c r="AB112" s="220"/>
      <c r="AC112" s="223"/>
      <c r="AD112" s="224"/>
      <c r="AE112" s="226"/>
    </row>
    <row r="113" spans="2:33" ht="12" hidden="1">
      <c r="B113" s="166"/>
      <c r="C113" s="166"/>
      <c r="D113" s="199"/>
      <c r="E113" s="199"/>
      <c r="F113" s="199"/>
      <c r="G113" s="161"/>
      <c r="H113" s="161"/>
      <c r="M113" s="219" t="s">
        <v>103</v>
      </c>
      <c r="N113" s="225"/>
      <c r="O113" s="225">
        <f>R113</f>
        <v>0</v>
      </c>
      <c r="P113" s="225"/>
      <c r="Q113" s="225"/>
      <c r="R113" s="225">
        <f>'c9a1'!O51</f>
        <v>0</v>
      </c>
      <c r="S113" s="225"/>
      <c r="T113" s="225"/>
      <c r="U113" s="225"/>
      <c r="V113" s="225"/>
      <c r="W113" s="225"/>
      <c r="X113" s="225"/>
      <c r="Y113" s="225"/>
      <c r="Z113" s="225"/>
      <c r="AA113" s="225"/>
      <c r="AB113" s="220"/>
      <c r="AC113" s="224"/>
      <c r="AD113" s="224"/>
      <c r="AE113" s="226"/>
    </row>
    <row r="114" spans="2:33" ht="12" hidden="1">
      <c r="B114" s="166"/>
      <c r="C114" s="166"/>
      <c r="D114" s="199"/>
      <c r="E114" s="199"/>
      <c r="F114" s="199"/>
      <c r="G114" s="161"/>
      <c r="H114" s="161"/>
      <c r="M114" s="219" t="s">
        <v>91</v>
      </c>
      <c r="N114" s="352"/>
      <c r="O114" s="200">
        <f>N110</f>
        <v>0</v>
      </c>
      <c r="P114" s="200"/>
      <c r="Q114" s="200">
        <f>R113</f>
        <v>0</v>
      </c>
      <c r="R114" s="200">
        <f t="shared" ref="R114:R125" si="10">R113+O114</f>
        <v>0</v>
      </c>
      <c r="S114" s="200"/>
      <c r="T114" s="200"/>
      <c r="U114" s="200"/>
      <c r="V114" s="200"/>
      <c r="W114" s="200"/>
      <c r="X114" s="200"/>
      <c r="Y114" s="200"/>
      <c r="Z114" s="200"/>
      <c r="AA114" s="200"/>
      <c r="AB114" s="200"/>
      <c r="AC114" s="200"/>
      <c r="AD114" s="200"/>
      <c r="AE114" s="221"/>
    </row>
    <row r="115" spans="2:33" ht="12" hidden="1">
      <c r="B115" s="166"/>
      <c r="C115" s="166"/>
      <c r="D115" s="199"/>
      <c r="E115" s="199"/>
      <c r="F115" s="199"/>
      <c r="G115" s="161"/>
      <c r="H115" s="161"/>
      <c r="M115" s="219" t="s">
        <v>92</v>
      </c>
      <c r="O115" s="200">
        <f>O110</f>
        <v>0</v>
      </c>
      <c r="P115" s="200"/>
      <c r="Q115" s="200">
        <f t="shared" ref="Q115:Q125" si="11">R114</f>
        <v>0</v>
      </c>
      <c r="R115" s="200">
        <f t="shared" si="10"/>
        <v>0</v>
      </c>
      <c r="S115" s="200"/>
      <c r="T115" s="200"/>
      <c r="U115" s="200"/>
      <c r="V115" s="200"/>
      <c r="W115" s="200"/>
      <c r="X115" s="200"/>
      <c r="Y115" s="200"/>
      <c r="Z115" s="200"/>
      <c r="AA115" s="200"/>
      <c r="AB115" s="200"/>
      <c r="AC115" s="200"/>
      <c r="AD115" s="200"/>
      <c r="AE115" s="221"/>
    </row>
    <row r="116" spans="2:33" ht="12" hidden="1">
      <c r="B116" s="166"/>
      <c r="C116" s="166"/>
      <c r="D116" s="199"/>
      <c r="E116" s="199"/>
      <c r="F116" s="199"/>
      <c r="G116" s="161"/>
      <c r="H116" s="161"/>
      <c r="M116" s="219" t="s">
        <v>93</v>
      </c>
      <c r="O116" s="224">
        <f>Q110</f>
        <v>0</v>
      </c>
      <c r="P116" s="224"/>
      <c r="Q116" s="200">
        <f t="shared" si="11"/>
        <v>0</v>
      </c>
      <c r="R116" s="224">
        <f t="shared" si="10"/>
        <v>0</v>
      </c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0"/>
      <c r="AE116" s="221"/>
    </row>
    <row r="117" spans="2:33" ht="12" hidden="1">
      <c r="B117" s="166"/>
      <c r="C117" s="166"/>
      <c r="D117" s="199"/>
      <c r="E117" s="199"/>
      <c r="F117" s="199"/>
      <c r="G117" s="161"/>
      <c r="H117" s="161"/>
      <c r="M117" s="227" t="s">
        <v>94</v>
      </c>
      <c r="O117" s="225">
        <f>R110</f>
        <v>0</v>
      </c>
      <c r="P117" s="225"/>
      <c r="Q117" s="224">
        <f t="shared" si="11"/>
        <v>0</v>
      </c>
      <c r="R117" s="224">
        <f t="shared" si="10"/>
        <v>0</v>
      </c>
      <c r="S117" s="200"/>
      <c r="T117" s="200"/>
      <c r="U117" s="200"/>
      <c r="V117" s="200"/>
      <c r="W117" s="200"/>
      <c r="X117" s="200"/>
      <c r="Y117" s="200"/>
      <c r="Z117" s="200"/>
      <c r="AA117" s="200"/>
      <c r="AB117" s="200"/>
      <c r="AC117" s="200"/>
      <c r="AD117" s="200"/>
      <c r="AE117" s="221"/>
    </row>
    <row r="118" spans="2:33" ht="12" hidden="1">
      <c r="B118" s="166"/>
      <c r="C118" s="166"/>
      <c r="D118" s="199"/>
      <c r="E118" s="199"/>
      <c r="F118" s="199"/>
      <c r="G118" s="161"/>
      <c r="H118" s="161"/>
      <c r="M118" s="227" t="s">
        <v>95</v>
      </c>
      <c r="O118" s="225">
        <f>S110</f>
        <v>0</v>
      </c>
      <c r="P118" s="225"/>
      <c r="Q118" s="224">
        <f t="shared" si="11"/>
        <v>0</v>
      </c>
      <c r="R118" s="224">
        <f t="shared" si="10"/>
        <v>0</v>
      </c>
      <c r="S118" s="200"/>
      <c r="T118" s="200"/>
      <c r="U118" s="200"/>
      <c r="V118" s="200"/>
      <c r="W118" s="200"/>
      <c r="X118" s="200"/>
      <c r="Y118" s="200"/>
      <c r="Z118" s="200"/>
      <c r="AA118" s="200"/>
      <c r="AB118" s="200"/>
      <c r="AC118" s="200"/>
      <c r="AD118" s="200"/>
      <c r="AE118" s="221"/>
    </row>
    <row r="119" spans="2:33" ht="12" hidden="1">
      <c r="B119" s="166"/>
      <c r="C119" s="166"/>
      <c r="D119" s="199"/>
      <c r="E119" s="199"/>
      <c r="F119" s="199"/>
      <c r="G119" s="161"/>
      <c r="H119" s="161"/>
      <c r="M119" s="227" t="s">
        <v>96</v>
      </c>
      <c r="O119" s="225">
        <f>T110</f>
        <v>0</v>
      </c>
      <c r="P119" s="225"/>
      <c r="Q119" s="224">
        <f t="shared" si="11"/>
        <v>0</v>
      </c>
      <c r="R119" s="224">
        <f t="shared" si="10"/>
        <v>0</v>
      </c>
      <c r="S119" s="200"/>
      <c r="T119" s="200"/>
      <c r="U119" s="200"/>
      <c r="V119" s="200"/>
      <c r="W119" s="200"/>
      <c r="X119" s="200"/>
      <c r="Y119" s="200"/>
      <c r="Z119" s="200"/>
      <c r="AA119" s="200"/>
      <c r="AB119" s="200"/>
      <c r="AC119" s="200"/>
      <c r="AD119" s="200"/>
      <c r="AE119" s="221"/>
    </row>
    <row r="120" spans="2:33" ht="12" hidden="1">
      <c r="B120" s="166"/>
      <c r="C120" s="166"/>
      <c r="D120" s="199"/>
      <c r="E120" s="199"/>
      <c r="F120" s="199"/>
      <c r="G120" s="161"/>
      <c r="H120" s="161"/>
      <c r="M120" s="227" t="s">
        <v>97</v>
      </c>
      <c r="O120" s="225">
        <f>U110</f>
        <v>0</v>
      </c>
      <c r="P120" s="225"/>
      <c r="Q120" s="224">
        <f t="shared" si="11"/>
        <v>0</v>
      </c>
      <c r="R120" s="224">
        <f t="shared" si="10"/>
        <v>0</v>
      </c>
      <c r="S120" s="200"/>
      <c r="T120" s="200"/>
      <c r="U120" s="200"/>
      <c r="V120" s="200"/>
      <c r="W120" s="200"/>
      <c r="X120" s="200"/>
      <c r="Y120" s="200"/>
      <c r="Z120" s="200"/>
      <c r="AA120" s="200"/>
      <c r="AB120" s="200"/>
      <c r="AC120" s="200"/>
      <c r="AD120" s="200"/>
      <c r="AE120" s="221"/>
    </row>
    <row r="121" spans="2:33" ht="12" hidden="1">
      <c r="B121" s="166"/>
      <c r="C121" s="166"/>
      <c r="D121" s="199"/>
      <c r="E121" s="199"/>
      <c r="F121" s="199"/>
      <c r="G121" s="161"/>
      <c r="H121" s="161"/>
      <c r="M121" s="227" t="s">
        <v>98</v>
      </c>
      <c r="O121" s="225">
        <f>V110</f>
        <v>0</v>
      </c>
      <c r="P121" s="225"/>
      <c r="Q121" s="224">
        <f t="shared" si="11"/>
        <v>0</v>
      </c>
      <c r="R121" s="224">
        <f t="shared" si="10"/>
        <v>0</v>
      </c>
      <c r="S121" s="200"/>
      <c r="T121" s="200"/>
      <c r="U121" s="200"/>
      <c r="V121" s="200"/>
      <c r="W121" s="200"/>
      <c r="X121" s="200"/>
      <c r="Y121" s="200"/>
      <c r="Z121" s="200"/>
      <c r="AA121" s="200"/>
      <c r="AB121" s="200"/>
      <c r="AC121" s="200"/>
      <c r="AD121" s="200"/>
      <c r="AE121" s="221"/>
    </row>
    <row r="122" spans="2:33" ht="12" hidden="1">
      <c r="B122" s="166"/>
      <c r="C122" s="166"/>
      <c r="D122" s="199"/>
      <c r="E122" s="199"/>
      <c r="F122" s="199"/>
      <c r="G122" s="161"/>
      <c r="H122" s="161"/>
      <c r="M122" s="227" t="s">
        <v>99</v>
      </c>
      <c r="O122" s="225">
        <f>W110</f>
        <v>0</v>
      </c>
      <c r="P122" s="225"/>
      <c r="Q122" s="224">
        <f t="shared" si="11"/>
        <v>0</v>
      </c>
      <c r="R122" s="224">
        <f t="shared" si="10"/>
        <v>0</v>
      </c>
      <c r="S122" s="200"/>
      <c r="T122" s="200"/>
      <c r="U122" s="200"/>
      <c r="V122" s="200"/>
      <c r="W122" s="200"/>
      <c r="X122" s="200"/>
      <c r="Y122" s="200"/>
      <c r="Z122" s="200"/>
      <c r="AA122" s="200"/>
      <c r="AB122" s="200"/>
      <c r="AC122" s="200"/>
      <c r="AD122" s="200"/>
      <c r="AE122" s="221"/>
    </row>
    <row r="123" spans="2:33" ht="12" hidden="1">
      <c r="B123" s="166"/>
      <c r="C123" s="166"/>
      <c r="D123" s="199"/>
      <c r="E123" s="199"/>
      <c r="F123" s="199"/>
      <c r="G123" s="161"/>
      <c r="H123" s="161"/>
      <c r="M123" s="227" t="s">
        <v>100</v>
      </c>
      <c r="O123" s="225">
        <f>X110</f>
        <v>0</v>
      </c>
      <c r="P123" s="225"/>
      <c r="Q123" s="224">
        <f t="shared" si="11"/>
        <v>0</v>
      </c>
      <c r="R123" s="224">
        <f t="shared" si="10"/>
        <v>0</v>
      </c>
      <c r="S123" s="200"/>
      <c r="T123" s="200"/>
      <c r="U123" s="200"/>
      <c r="V123" s="200"/>
      <c r="W123" s="200"/>
      <c r="X123" s="200"/>
      <c r="Y123" s="200"/>
      <c r="Z123" s="200"/>
      <c r="AA123" s="200"/>
      <c r="AB123" s="200"/>
      <c r="AC123" s="200"/>
      <c r="AD123" s="200"/>
      <c r="AE123" s="221"/>
    </row>
    <row r="124" spans="2:33" ht="12" hidden="1">
      <c r="B124" s="166"/>
      <c r="C124" s="166"/>
      <c r="D124" s="199"/>
      <c r="E124" s="199"/>
      <c r="F124" s="199"/>
      <c r="G124" s="161"/>
      <c r="H124" s="161"/>
      <c r="M124" s="227" t="s">
        <v>101</v>
      </c>
      <c r="O124" s="225">
        <f>Y110</f>
        <v>0</v>
      </c>
      <c r="P124" s="225"/>
      <c r="Q124" s="224">
        <f t="shared" si="11"/>
        <v>0</v>
      </c>
      <c r="R124" s="224">
        <f t="shared" si="10"/>
        <v>0</v>
      </c>
      <c r="S124" s="200"/>
      <c r="T124" s="200"/>
      <c r="U124" s="200"/>
      <c r="V124" s="200"/>
      <c r="W124" s="200"/>
      <c r="X124" s="200"/>
      <c r="Y124" s="200"/>
      <c r="Z124" s="200"/>
      <c r="AA124" s="200"/>
      <c r="AB124" s="200"/>
      <c r="AC124" s="200"/>
      <c r="AD124" s="200"/>
      <c r="AE124" s="221"/>
    </row>
    <row r="125" spans="2:33" ht="12" hidden="1">
      <c r="B125" s="166"/>
      <c r="C125" s="166"/>
      <c r="D125" s="199"/>
      <c r="E125" s="199"/>
      <c r="F125" s="199"/>
      <c r="G125" s="161"/>
      <c r="H125" s="161"/>
      <c r="M125" s="227" t="s">
        <v>102</v>
      </c>
      <c r="O125" s="225">
        <f>Z110</f>
        <v>0</v>
      </c>
      <c r="P125" s="225"/>
      <c r="Q125" s="224">
        <f t="shared" si="11"/>
        <v>0</v>
      </c>
      <c r="R125" s="224">
        <f t="shared" si="10"/>
        <v>0</v>
      </c>
      <c r="S125" s="200"/>
      <c r="T125" s="200"/>
      <c r="U125" s="200"/>
      <c r="V125" s="200"/>
      <c r="W125" s="200"/>
      <c r="X125" s="200"/>
      <c r="Y125" s="200"/>
      <c r="Z125" s="200"/>
      <c r="AA125" s="200"/>
      <c r="AB125" s="200"/>
      <c r="AC125" s="200"/>
      <c r="AD125" s="200"/>
      <c r="AE125" s="221"/>
    </row>
    <row r="126" spans="2:33" ht="12" hidden="1">
      <c r="B126" s="166"/>
      <c r="C126" s="166"/>
      <c r="D126" s="199"/>
      <c r="E126" s="199"/>
      <c r="F126" s="199"/>
      <c r="G126" s="161"/>
      <c r="H126" s="161"/>
      <c r="M126" s="227" t="s">
        <v>104</v>
      </c>
      <c r="O126" s="225">
        <f>O125+Q125</f>
        <v>0</v>
      </c>
      <c r="P126" s="225"/>
      <c r="Q126" s="224"/>
      <c r="R126" s="224"/>
      <c r="S126" s="200"/>
      <c r="T126" s="200"/>
      <c r="U126" s="200"/>
      <c r="V126" s="200"/>
      <c r="W126" s="200"/>
      <c r="X126" s="200"/>
      <c r="Y126" s="200"/>
      <c r="Z126" s="200"/>
      <c r="AA126" s="200"/>
      <c r="AB126" s="200"/>
      <c r="AC126" s="200"/>
      <c r="AD126" s="200" t="s">
        <v>105</v>
      </c>
      <c r="AE126" s="221"/>
    </row>
    <row r="127" spans="2:33" ht="12" hidden="1">
      <c r="B127" s="166"/>
      <c r="C127" s="166"/>
      <c r="D127" s="199"/>
      <c r="E127" s="199"/>
      <c r="F127" s="199"/>
      <c r="G127" s="161"/>
      <c r="H127" s="161"/>
      <c r="M127" s="227"/>
      <c r="O127" s="225"/>
      <c r="P127" s="225"/>
      <c r="Q127" s="224"/>
      <c r="R127" s="224"/>
      <c r="T127" s="200"/>
      <c r="U127" s="200"/>
      <c r="V127" s="200"/>
      <c r="W127" s="200"/>
      <c r="X127" s="200"/>
      <c r="Y127" s="200"/>
      <c r="Z127" s="200"/>
      <c r="AA127" s="200"/>
      <c r="AB127" s="200"/>
      <c r="AC127" s="200"/>
      <c r="AD127" s="200"/>
      <c r="AE127" s="200"/>
      <c r="AF127" s="221"/>
    </row>
    <row r="128" spans="2:33" ht="12" hidden="1">
      <c r="B128" s="166"/>
      <c r="C128" s="166"/>
      <c r="D128" s="199"/>
      <c r="E128" s="199"/>
      <c r="F128" s="199"/>
      <c r="G128" s="161"/>
      <c r="H128" s="161"/>
      <c r="M128" s="227"/>
      <c r="O128" s="225"/>
      <c r="P128" s="225"/>
      <c r="Q128" s="224"/>
      <c r="R128" s="224"/>
      <c r="T128" s="200"/>
      <c r="U128" s="200"/>
      <c r="W128" s="200"/>
      <c r="X128" s="200"/>
      <c r="Z128" s="200"/>
      <c r="AA128" s="200"/>
      <c r="AB128" s="200"/>
      <c r="AC128" s="200"/>
      <c r="AD128" s="200"/>
      <c r="AE128" s="200"/>
      <c r="AF128" s="200"/>
      <c r="AG128" s="200"/>
    </row>
    <row r="129" spans="2:39" ht="13" hidden="1" thickBot="1">
      <c r="B129" s="166"/>
      <c r="C129" s="166"/>
      <c r="D129" s="199"/>
      <c r="E129" s="199"/>
      <c r="F129" s="199"/>
      <c r="G129" s="161"/>
      <c r="H129" s="161"/>
      <c r="M129" s="228" t="s">
        <v>108</v>
      </c>
      <c r="O129" s="229"/>
      <c r="P129" s="229"/>
      <c r="Q129" s="230"/>
      <c r="R129" s="230"/>
      <c r="T129" s="230"/>
      <c r="U129" s="230"/>
      <c r="W129" s="230"/>
      <c r="X129" s="230"/>
      <c r="Z129" s="230"/>
      <c r="AA129" s="230"/>
      <c r="AB129" s="230"/>
      <c r="AC129" s="230"/>
      <c r="AD129" s="230"/>
      <c r="AE129" s="230"/>
      <c r="AF129" s="230"/>
      <c r="AG129" s="230"/>
    </row>
    <row r="130" spans="2:39" ht="12" hidden="1">
      <c r="B130" s="166"/>
      <c r="C130" s="166"/>
      <c r="D130" s="199"/>
      <c r="E130" s="199"/>
      <c r="F130" s="199"/>
      <c r="G130" s="161"/>
      <c r="H130" s="161"/>
    </row>
    <row r="131" spans="2:39" ht="13" hidden="1" thickBot="1">
      <c r="B131" s="166"/>
      <c r="C131" s="166"/>
      <c r="D131" s="199"/>
      <c r="E131" s="199"/>
      <c r="F131" s="199"/>
      <c r="G131" s="161"/>
      <c r="H131" s="161"/>
    </row>
    <row r="132" spans="2:39" ht="12" hidden="1">
      <c r="B132" s="166"/>
      <c r="C132" s="166"/>
      <c r="D132" s="199"/>
      <c r="E132" s="199"/>
      <c r="F132" s="199"/>
      <c r="G132" s="161"/>
      <c r="H132" s="161"/>
      <c r="M132" s="216"/>
      <c r="N132" s="217"/>
      <c r="O132" s="217"/>
      <c r="Q132" s="217"/>
      <c r="R132" s="217"/>
      <c r="S132" s="217"/>
      <c r="U132" s="217"/>
      <c r="V132" s="217"/>
      <c r="W132" s="217"/>
      <c r="Y132" s="217"/>
      <c r="Z132" s="217"/>
      <c r="AA132" s="217"/>
      <c r="AC132" s="217"/>
      <c r="AD132" s="217"/>
      <c r="AE132" s="217"/>
      <c r="AG132" s="217"/>
      <c r="AH132" s="218"/>
      <c r="AI132" s="217"/>
      <c r="AJ132" s="217"/>
      <c r="AK132" s="217"/>
      <c r="AL132" s="217"/>
      <c r="AM132" s="218"/>
    </row>
    <row r="133" spans="2:39" ht="12" hidden="1">
      <c r="B133" s="166"/>
      <c r="C133" s="166"/>
      <c r="D133" s="199"/>
      <c r="E133" s="199"/>
      <c r="F133" s="199"/>
      <c r="G133" s="161"/>
      <c r="H133" s="161"/>
      <c r="M133" s="219"/>
      <c r="O133" s="200"/>
      <c r="Q133" s="200"/>
      <c r="R133" s="200"/>
      <c r="S133" s="200"/>
      <c r="U133" s="200"/>
      <c r="V133" s="200"/>
      <c r="W133" s="200"/>
      <c r="Y133" s="200"/>
      <c r="Z133" s="200"/>
      <c r="AA133" s="200"/>
      <c r="AC133" s="200"/>
      <c r="AD133" s="200"/>
      <c r="AE133" s="200"/>
      <c r="AG133" s="200"/>
      <c r="AH133" s="221"/>
      <c r="AI133" s="200"/>
      <c r="AJ133" s="200"/>
      <c r="AK133" s="200"/>
      <c r="AL133" s="200"/>
      <c r="AM133" s="221"/>
    </row>
    <row r="134" spans="2:39" ht="13" hidden="1" thickBot="1">
      <c r="B134" s="166"/>
      <c r="C134" s="166"/>
      <c r="D134" s="199"/>
      <c r="E134" s="199"/>
      <c r="F134" s="199"/>
      <c r="G134" s="161"/>
      <c r="H134" s="161"/>
      <c r="M134" s="219"/>
      <c r="O134" s="200"/>
      <c r="Q134" s="200"/>
      <c r="R134" s="200"/>
      <c r="S134" s="200"/>
      <c r="U134" s="200"/>
      <c r="V134" s="200"/>
      <c r="W134" s="200"/>
      <c r="Y134" s="200"/>
      <c r="Z134" s="200"/>
      <c r="AA134" s="200"/>
      <c r="AC134" s="200"/>
      <c r="AD134" s="200"/>
      <c r="AE134" s="200"/>
      <c r="AG134" s="200"/>
      <c r="AH134" s="221"/>
      <c r="AI134" s="200"/>
      <c r="AJ134" s="200"/>
      <c r="AK134" s="200"/>
      <c r="AL134" s="200"/>
      <c r="AM134" s="221"/>
    </row>
    <row r="135" spans="2:39" ht="12" hidden="1">
      <c r="B135" s="166"/>
      <c r="C135" s="166"/>
      <c r="D135" s="199"/>
      <c r="E135" s="199"/>
      <c r="F135" s="199"/>
      <c r="G135" s="161"/>
      <c r="H135" s="161"/>
      <c r="M135" s="227"/>
      <c r="N135" s="353" t="s">
        <v>0</v>
      </c>
      <c r="O135" s="354" t="s">
        <v>106</v>
      </c>
      <c r="P135" s="265" t="s">
        <v>176</v>
      </c>
      <c r="Q135" s="373" t="s">
        <v>111</v>
      </c>
      <c r="R135" s="353" t="s">
        <v>1</v>
      </c>
      <c r="S135" s="354" t="s">
        <v>106</v>
      </c>
      <c r="T135" s="265" t="s">
        <v>176</v>
      </c>
      <c r="U135" s="355" t="s">
        <v>111</v>
      </c>
      <c r="V135" s="353" t="s">
        <v>2</v>
      </c>
      <c r="W135" s="354" t="s">
        <v>106</v>
      </c>
      <c r="X135" s="265" t="s">
        <v>176</v>
      </c>
      <c r="Y135" s="373" t="s">
        <v>111</v>
      </c>
      <c r="Z135" s="353" t="s">
        <v>33</v>
      </c>
      <c r="AA135" s="354" t="s">
        <v>106</v>
      </c>
      <c r="AB135" s="265" t="s">
        <v>176</v>
      </c>
      <c r="AC135" s="373" t="s">
        <v>111</v>
      </c>
      <c r="AD135" s="353" t="s">
        <v>32</v>
      </c>
      <c r="AE135" s="354" t="s">
        <v>106</v>
      </c>
      <c r="AF135" s="265" t="s">
        <v>176</v>
      </c>
      <c r="AG135" s="373" t="s">
        <v>111</v>
      </c>
      <c r="AH135" s="356" t="s">
        <v>35</v>
      </c>
      <c r="AI135" s="357" t="s">
        <v>107</v>
      </c>
      <c r="AJ135" s="200" t="str">
        <f>"--&gt;"</f>
        <v>--&gt;</v>
      </c>
      <c r="AK135" s="200"/>
      <c r="AL135" s="200"/>
      <c r="AM135" s="221"/>
    </row>
    <row r="136" spans="2:39" ht="12" hidden="1">
      <c r="B136" s="166"/>
      <c r="C136" s="166"/>
      <c r="D136" s="199"/>
      <c r="E136" s="199"/>
      <c r="F136" s="199"/>
      <c r="G136" s="161"/>
      <c r="H136" s="161"/>
      <c r="M136" s="227" t="s">
        <v>128</v>
      </c>
      <c r="N136" s="227">
        <f>'c9a1'!B80</f>
        <v>0</v>
      </c>
      <c r="O136" s="358">
        <f>'c9a1'!D78</f>
        <v>0.2</v>
      </c>
      <c r="P136" s="222" t="str">
        <f>IF(N136=0,"",N136)</f>
        <v/>
      </c>
      <c r="Q136" s="359" t="str">
        <f t="shared" ref="Q136:Q145" si="12">IF(N136*O136=0,"",N136*O136)</f>
        <v/>
      </c>
      <c r="R136" s="227">
        <f>'c9a1'!E80</f>
        <v>0</v>
      </c>
      <c r="S136" s="358">
        <f>'c9a1'!G78</f>
        <v>0.2</v>
      </c>
      <c r="T136" s="222" t="str">
        <f>IF(R136=0,"",R136)</f>
        <v/>
      </c>
      <c r="U136" s="359" t="str">
        <f t="shared" ref="U136:U144" si="13">IF(R136*S136=0,"",R136*S136)</f>
        <v/>
      </c>
      <c r="V136" s="227">
        <f>'c9a1'!H80</f>
        <v>0</v>
      </c>
      <c r="W136" s="358">
        <f>'c9a1'!J78</f>
        <v>0.2</v>
      </c>
      <c r="X136" s="222" t="str">
        <f>IF(V136=0,"",V136)</f>
        <v/>
      </c>
      <c r="Y136" s="359" t="str">
        <f t="shared" ref="Y136:Y145" si="14">IF(V136*W136=0,"",V136*W136)</f>
        <v/>
      </c>
      <c r="Z136" s="227">
        <f>'c9a1'!K80</f>
        <v>0</v>
      </c>
      <c r="AA136" s="358">
        <f>'c9a1'!M78</f>
        <v>0.2</v>
      </c>
      <c r="AB136" s="222" t="str">
        <f>IF(Z136=0,"",Z136)</f>
        <v/>
      </c>
      <c r="AC136" s="359" t="str">
        <f t="shared" ref="AC136:AC145" si="15">IF(Z136*AA136=0,"",Z136*AA136)</f>
        <v/>
      </c>
      <c r="AD136" s="227">
        <f>'c9a1'!N80</f>
        <v>5</v>
      </c>
      <c r="AE136" s="358">
        <f>'c9a1'!P78</f>
        <v>0.2</v>
      </c>
      <c r="AF136" s="222">
        <f>IF(AD136=0,"",AD136)</f>
        <v>5</v>
      </c>
      <c r="AG136" s="359">
        <f>IF(AD136*AE136=0,"",AD136*AE136)</f>
        <v>1</v>
      </c>
      <c r="AH136" s="356">
        <f>IFERROR(P135*O135+T135*S135+X135*W135+AB135*AA135+AF135*AE135,N136*O136+R136*S136+V136*W136+Z136*AA136+AD136*AE136)</f>
        <v>1</v>
      </c>
      <c r="AI136" s="360">
        <f t="shared" ref="AI136:AI141" si="16">O136+S136+W136+AA136+AE136</f>
        <v>1</v>
      </c>
      <c r="AJ136" s="200">
        <f>'c9a1'!N80</f>
        <v>5</v>
      </c>
      <c r="AK136" s="200">
        <f>'c9a1'!O80</f>
        <v>0</v>
      </c>
      <c r="AL136" s="200">
        <f>'c9a1'!P80</f>
        <v>0</v>
      </c>
      <c r="AM136" s="221">
        <f>'c9a1'!Q80</f>
        <v>1</v>
      </c>
    </row>
    <row r="137" spans="2:39" ht="12" hidden="1">
      <c r="B137" s="166"/>
      <c r="C137" s="166"/>
      <c r="D137" s="199"/>
      <c r="E137" s="199"/>
      <c r="F137" s="199"/>
      <c r="G137" s="161"/>
      <c r="H137" s="161"/>
      <c r="M137" s="227" t="s">
        <v>129</v>
      </c>
      <c r="N137" s="227">
        <f>'c9a2'!B80</f>
        <v>0</v>
      </c>
      <c r="O137" s="358">
        <f>'c9a2'!D78</f>
        <v>0.2</v>
      </c>
      <c r="P137" s="222" t="str">
        <f t="shared" ref="P137:P145" si="17">IF(N137=0,"",N137)</f>
        <v/>
      </c>
      <c r="Q137" s="359" t="str">
        <f t="shared" si="12"/>
        <v/>
      </c>
      <c r="R137" s="227">
        <f>'c9a2'!E80</f>
        <v>0</v>
      </c>
      <c r="S137" s="358">
        <f>'c9a2'!G78</f>
        <v>0.2</v>
      </c>
      <c r="T137" s="222" t="str">
        <f t="shared" ref="T137:T145" si="18">IF(R137=0,"",R137)</f>
        <v/>
      </c>
      <c r="U137" s="359" t="str">
        <f t="shared" si="13"/>
        <v/>
      </c>
      <c r="V137" s="227">
        <f>'c9a2'!H80</f>
        <v>0</v>
      </c>
      <c r="W137" s="358">
        <f>'c9a2'!J78</f>
        <v>0.2</v>
      </c>
      <c r="X137" s="222" t="str">
        <f t="shared" ref="X137:X145" si="19">IF(V137=0,"",V137)</f>
        <v/>
      </c>
      <c r="Y137" s="359" t="str">
        <f t="shared" si="14"/>
        <v/>
      </c>
      <c r="Z137" s="227">
        <f>'c9a2'!K80</f>
        <v>0</v>
      </c>
      <c r="AA137" s="358">
        <f>'c9a2'!M78</f>
        <v>0.2</v>
      </c>
      <c r="AB137" s="222" t="str">
        <f t="shared" ref="AB137:AB145" si="20">IF(Z137=0,"",Z137)</f>
        <v/>
      </c>
      <c r="AC137" s="359" t="str">
        <f t="shared" si="15"/>
        <v/>
      </c>
      <c r="AD137" s="227">
        <f>'c9a2'!N80</f>
        <v>5</v>
      </c>
      <c r="AE137" s="358">
        <f>'c9a2'!P78</f>
        <v>0.2</v>
      </c>
      <c r="AF137" s="222">
        <f t="shared" ref="AF137:AF145" si="21">IF(AD137=0,"",AD137)</f>
        <v>5</v>
      </c>
      <c r="AG137" s="359">
        <f t="shared" ref="AG137:AG145" si="22">IF(AD137*AE137=0,"",AD137*AE137)</f>
        <v>1</v>
      </c>
      <c r="AH137" s="356" t="e">
        <f>IFERROR(P136*O136+T136*S136+X136*W136+AB136*AA136+AF136*AE136,P137*O137+T137*S137+X137*W137+AB137*AA137+AF137*AE137)</f>
        <v>#VALUE!</v>
      </c>
      <c r="AI137" s="360">
        <f t="shared" si="16"/>
        <v>1</v>
      </c>
      <c r="AJ137" s="200">
        <f>'c9a2'!N80</f>
        <v>5</v>
      </c>
      <c r="AK137" s="200">
        <f>'c9a2'!O80</f>
        <v>0</v>
      </c>
      <c r="AL137" s="200">
        <f>'c9a2'!P80</f>
        <v>0</v>
      </c>
      <c r="AM137" s="221">
        <f>'c9a2'!Q80</f>
        <v>1</v>
      </c>
    </row>
    <row r="138" spans="2:39" ht="12" hidden="1">
      <c r="B138" s="166"/>
      <c r="C138" s="166"/>
      <c r="D138" s="199"/>
      <c r="E138" s="199"/>
      <c r="F138" s="199"/>
      <c r="G138" s="161"/>
      <c r="H138" s="161"/>
      <c r="M138" s="227" t="s">
        <v>130</v>
      </c>
      <c r="N138" s="227">
        <f>'c9a3'!B80</f>
        <v>0</v>
      </c>
      <c r="O138" s="358">
        <f>'c9a3'!D78</f>
        <v>0.2</v>
      </c>
      <c r="P138" s="222" t="str">
        <f t="shared" si="17"/>
        <v/>
      </c>
      <c r="Q138" s="359" t="str">
        <f t="shared" si="12"/>
        <v/>
      </c>
      <c r="R138" s="227">
        <f>'c9a3'!E80</f>
        <v>0</v>
      </c>
      <c r="S138" s="358">
        <f>'c1a3'!G78</f>
        <v>0.2</v>
      </c>
      <c r="T138" s="222" t="str">
        <f t="shared" si="18"/>
        <v/>
      </c>
      <c r="U138" s="359" t="str">
        <f t="shared" si="13"/>
        <v/>
      </c>
      <c r="V138" s="227">
        <f>'c9a3'!H80</f>
        <v>0</v>
      </c>
      <c r="W138" s="358">
        <f>'c9a3'!J78</f>
        <v>0.2</v>
      </c>
      <c r="X138" s="222" t="str">
        <f t="shared" si="19"/>
        <v/>
      </c>
      <c r="Y138" s="359" t="str">
        <f t="shared" si="14"/>
        <v/>
      </c>
      <c r="Z138" s="227">
        <f>'c9a3'!K80</f>
        <v>0</v>
      </c>
      <c r="AA138" s="358">
        <f>'c9a3'!M78</f>
        <v>0.2</v>
      </c>
      <c r="AB138" s="222" t="str">
        <f t="shared" si="20"/>
        <v/>
      </c>
      <c r="AC138" s="359" t="str">
        <f t="shared" si="15"/>
        <v/>
      </c>
      <c r="AD138" s="227">
        <f>'c9a3'!N80</f>
        <v>5</v>
      </c>
      <c r="AE138" s="358">
        <f>'c9a3'!P78</f>
        <v>0.2</v>
      </c>
      <c r="AF138" s="222">
        <f t="shared" si="21"/>
        <v>5</v>
      </c>
      <c r="AG138" s="359">
        <f t="shared" si="22"/>
        <v>1</v>
      </c>
      <c r="AH138" s="356">
        <f>IFERROR(P137*O137+T137*S137+X137*W137+AB137*AA137+AF137*AE137,N138*O138+R138*S138+V138*W138+Z138*AA138+AD138*AE138)</f>
        <v>1</v>
      </c>
      <c r="AI138" s="360">
        <f t="shared" si="16"/>
        <v>1</v>
      </c>
      <c r="AJ138" s="200">
        <f>'c9a3'!N80</f>
        <v>5</v>
      </c>
      <c r="AK138" s="200">
        <f>'c9a3'!O80</f>
        <v>0</v>
      </c>
      <c r="AL138" s="200">
        <f>'c9a3'!P80</f>
        <v>0</v>
      </c>
      <c r="AM138" s="221">
        <f>'c9a3'!Q80</f>
        <v>1</v>
      </c>
    </row>
    <row r="139" spans="2:39" ht="12" hidden="1">
      <c r="B139" s="166"/>
      <c r="C139" s="166"/>
      <c r="D139" s="199"/>
      <c r="E139" s="199"/>
      <c r="F139" s="199"/>
      <c r="G139" s="161"/>
      <c r="H139" s="161"/>
      <c r="M139" s="227" t="s">
        <v>131</v>
      </c>
      <c r="N139" s="227">
        <f>'c9a4'!B80</f>
        <v>0</v>
      </c>
      <c r="O139" s="358">
        <f>'c9a4'!D78</f>
        <v>0.2</v>
      </c>
      <c r="P139" s="222" t="str">
        <f t="shared" si="17"/>
        <v/>
      </c>
      <c r="Q139" s="359" t="str">
        <f>IF(N139*O139=0,"",N139*O139)</f>
        <v/>
      </c>
      <c r="R139" s="227">
        <f>'c9a4'!E80</f>
        <v>0</v>
      </c>
      <c r="S139" s="358">
        <f>'c9a4'!G78</f>
        <v>0.2</v>
      </c>
      <c r="T139" s="222" t="str">
        <f t="shared" si="18"/>
        <v/>
      </c>
      <c r="U139" s="359" t="str">
        <f t="shared" si="13"/>
        <v/>
      </c>
      <c r="V139" s="227">
        <f>'c9a4'!H80</f>
        <v>0</v>
      </c>
      <c r="W139" s="358">
        <f>'c9a4'!J78</f>
        <v>0.2</v>
      </c>
      <c r="X139" s="222" t="str">
        <f t="shared" si="19"/>
        <v/>
      </c>
      <c r="Y139" s="359" t="str">
        <f t="shared" si="14"/>
        <v/>
      </c>
      <c r="Z139" s="227">
        <f>'c9a4'!K80</f>
        <v>0</v>
      </c>
      <c r="AA139" s="358">
        <f>'c9a4'!M78</f>
        <v>0.2</v>
      </c>
      <c r="AB139" s="222" t="str">
        <f t="shared" si="20"/>
        <v/>
      </c>
      <c r="AC139" s="359" t="str">
        <f t="shared" si="15"/>
        <v/>
      </c>
      <c r="AD139" s="227">
        <f>'c9a4'!N80</f>
        <v>5</v>
      </c>
      <c r="AE139" s="358">
        <f>'c9a4'!P78</f>
        <v>0.2</v>
      </c>
      <c r="AF139" s="222">
        <f t="shared" si="21"/>
        <v>5</v>
      </c>
      <c r="AG139" s="359">
        <f t="shared" si="22"/>
        <v>1</v>
      </c>
      <c r="AH139" s="356">
        <f t="shared" ref="AH139:AH145" si="23">IFERROR(P138*O138+T138*S138+X138*W138+AB138*AA138+AF138*AE138,N139*O139+R139*S139+V139*W139+Z139*AA139+AD139*AE139)</f>
        <v>1</v>
      </c>
      <c r="AI139" s="360">
        <f t="shared" si="16"/>
        <v>1</v>
      </c>
      <c r="AJ139" s="234">
        <f>'c9a4'!N80</f>
        <v>5</v>
      </c>
      <c r="AK139" s="234">
        <f>'c9a4'!O80</f>
        <v>0</v>
      </c>
      <c r="AL139" s="234">
        <f>'c9a4'!P80</f>
        <v>0</v>
      </c>
      <c r="AM139" s="233">
        <f>'c9a4'!Q80</f>
        <v>1</v>
      </c>
    </row>
    <row r="140" spans="2:39" ht="12" hidden="1">
      <c r="B140" s="166"/>
      <c r="C140" s="166"/>
      <c r="D140" s="199"/>
      <c r="E140" s="199"/>
      <c r="F140" s="199"/>
      <c r="G140" s="161"/>
      <c r="H140" s="161"/>
      <c r="M140" s="227" t="s">
        <v>132</v>
      </c>
      <c r="N140" s="227">
        <f>'c9a5'!B80</f>
        <v>0</v>
      </c>
      <c r="O140" s="358">
        <f>'c9a5'!D78</f>
        <v>0.2</v>
      </c>
      <c r="P140" s="222" t="str">
        <f t="shared" si="17"/>
        <v/>
      </c>
      <c r="Q140" s="359" t="str">
        <f t="shared" si="12"/>
        <v/>
      </c>
      <c r="R140" s="227">
        <f>'c9a5'!E80</f>
        <v>0</v>
      </c>
      <c r="S140" s="358">
        <f>'c9a5'!G78</f>
        <v>0.2</v>
      </c>
      <c r="T140" s="222" t="str">
        <f t="shared" si="18"/>
        <v/>
      </c>
      <c r="U140" s="359" t="str">
        <f t="shared" si="13"/>
        <v/>
      </c>
      <c r="V140" s="227">
        <f>'c9a5'!H80</f>
        <v>0</v>
      </c>
      <c r="W140" s="358">
        <f>'c9a5'!J78</f>
        <v>0.2</v>
      </c>
      <c r="X140" s="222" t="str">
        <f t="shared" si="19"/>
        <v/>
      </c>
      <c r="Y140" s="359" t="str">
        <f t="shared" si="14"/>
        <v/>
      </c>
      <c r="Z140" s="227">
        <f>'c9a5'!K80</f>
        <v>0</v>
      </c>
      <c r="AA140" s="358">
        <f>'c9a5'!M78</f>
        <v>0.2</v>
      </c>
      <c r="AB140" s="222" t="str">
        <f t="shared" si="20"/>
        <v/>
      </c>
      <c r="AC140" s="359" t="str">
        <f t="shared" si="15"/>
        <v/>
      </c>
      <c r="AD140" s="227">
        <f>'c9a5'!N80</f>
        <v>5</v>
      </c>
      <c r="AE140" s="358">
        <f>'c9a5'!P78</f>
        <v>0.2</v>
      </c>
      <c r="AF140" s="222">
        <f t="shared" si="21"/>
        <v>5</v>
      </c>
      <c r="AG140" s="359">
        <f t="shared" si="22"/>
        <v>1</v>
      </c>
      <c r="AH140" s="356">
        <f t="shared" si="23"/>
        <v>1</v>
      </c>
      <c r="AI140" s="360">
        <f t="shared" si="16"/>
        <v>1</v>
      </c>
      <c r="AJ140" s="234">
        <f>'c9a5'!N80</f>
        <v>5</v>
      </c>
      <c r="AK140" s="234">
        <f>'c9a5'!O80</f>
        <v>0</v>
      </c>
      <c r="AL140" s="234">
        <f>'c9a5'!P80</f>
        <v>0</v>
      </c>
      <c r="AM140" s="233">
        <f>'c9a5'!Q80</f>
        <v>1</v>
      </c>
    </row>
    <row r="141" spans="2:39" ht="12" hidden="1">
      <c r="B141" s="166"/>
      <c r="C141" s="166"/>
      <c r="D141" s="199"/>
      <c r="E141" s="199"/>
      <c r="F141" s="199"/>
      <c r="G141" s="161"/>
      <c r="H141" s="161"/>
      <c r="M141" s="227" t="s">
        <v>133</v>
      </c>
      <c r="N141" s="227">
        <f>'c9a6'!B80</f>
        <v>0</v>
      </c>
      <c r="O141" s="358">
        <f>'c9a6'!D78</f>
        <v>0.2</v>
      </c>
      <c r="P141" s="222" t="str">
        <f t="shared" si="17"/>
        <v/>
      </c>
      <c r="Q141" s="359" t="str">
        <f t="shared" si="12"/>
        <v/>
      </c>
      <c r="R141" s="227">
        <f>'c9a6'!E80</f>
        <v>0</v>
      </c>
      <c r="S141" s="358">
        <f>'c9a6'!G78</f>
        <v>0.2</v>
      </c>
      <c r="T141" s="222" t="str">
        <f t="shared" si="18"/>
        <v/>
      </c>
      <c r="U141" s="359" t="str">
        <f t="shared" si="13"/>
        <v/>
      </c>
      <c r="V141" s="227">
        <f>'c9a6'!H80</f>
        <v>0</v>
      </c>
      <c r="W141" s="358">
        <f>'c9a6'!J78</f>
        <v>0.2</v>
      </c>
      <c r="X141" s="222" t="str">
        <f t="shared" si="19"/>
        <v/>
      </c>
      <c r="Y141" s="359" t="str">
        <f t="shared" si="14"/>
        <v/>
      </c>
      <c r="Z141" s="227">
        <f>'c9a6'!K80</f>
        <v>0</v>
      </c>
      <c r="AA141" s="358">
        <f>'c9a6'!M78</f>
        <v>0.2</v>
      </c>
      <c r="AB141" s="222" t="str">
        <f t="shared" si="20"/>
        <v/>
      </c>
      <c r="AC141" s="359" t="str">
        <f t="shared" si="15"/>
        <v/>
      </c>
      <c r="AD141" s="227">
        <f>'c9a6'!N80</f>
        <v>5</v>
      </c>
      <c r="AE141" s="358">
        <f>'c9a6'!P78</f>
        <v>0.2</v>
      </c>
      <c r="AF141" s="222">
        <f t="shared" si="21"/>
        <v>5</v>
      </c>
      <c r="AG141" s="359">
        <f t="shared" si="22"/>
        <v>1</v>
      </c>
      <c r="AH141" s="356">
        <f t="shared" si="23"/>
        <v>1</v>
      </c>
      <c r="AI141" s="360">
        <f t="shared" si="16"/>
        <v>1</v>
      </c>
      <c r="AJ141" s="234">
        <f>'c9a6'!N80</f>
        <v>5</v>
      </c>
      <c r="AK141" s="234">
        <f>'c9a6'!O80</f>
        <v>0</v>
      </c>
      <c r="AL141" s="234">
        <f>'c9a6'!P80</f>
        <v>0</v>
      </c>
      <c r="AM141" s="233">
        <f>'c9a6'!Q80</f>
        <v>1</v>
      </c>
    </row>
    <row r="142" spans="2:39" ht="12" hidden="1">
      <c r="B142" s="166"/>
      <c r="C142" s="166"/>
      <c r="D142" s="199"/>
      <c r="E142" s="199"/>
      <c r="F142" s="199"/>
      <c r="G142" s="161"/>
      <c r="H142" s="161"/>
      <c r="M142" s="227" t="s">
        <v>134</v>
      </c>
      <c r="N142" s="227">
        <f>'c9a7'!B80</f>
        <v>0</v>
      </c>
      <c r="O142" s="358">
        <f>'c9a7'!D78</f>
        <v>0.2</v>
      </c>
      <c r="P142" s="222" t="str">
        <f t="shared" si="17"/>
        <v/>
      </c>
      <c r="Q142" s="359" t="str">
        <f t="shared" si="12"/>
        <v/>
      </c>
      <c r="R142" s="227">
        <f>'c9a7'!E80</f>
        <v>0</v>
      </c>
      <c r="S142" s="358">
        <f>'c9a7'!G78</f>
        <v>0.2</v>
      </c>
      <c r="T142" s="222" t="str">
        <f t="shared" si="18"/>
        <v/>
      </c>
      <c r="U142" s="359" t="str">
        <f t="shared" si="13"/>
        <v/>
      </c>
      <c r="V142" s="227">
        <f>'c9a7'!H80</f>
        <v>0</v>
      </c>
      <c r="W142" s="358">
        <f>'c9a7'!J78</f>
        <v>0.2</v>
      </c>
      <c r="X142" s="222" t="str">
        <f t="shared" si="19"/>
        <v/>
      </c>
      <c r="Y142" s="359" t="str">
        <f t="shared" si="14"/>
        <v/>
      </c>
      <c r="Z142" s="227">
        <f>'c9a7'!K80</f>
        <v>0</v>
      </c>
      <c r="AA142" s="358">
        <f>'c9a7'!M78</f>
        <v>0.2</v>
      </c>
      <c r="AB142" s="222" t="str">
        <f t="shared" si="20"/>
        <v/>
      </c>
      <c r="AC142" s="359" t="str">
        <f t="shared" si="15"/>
        <v/>
      </c>
      <c r="AD142" s="227">
        <f>'c9a7'!N80</f>
        <v>5</v>
      </c>
      <c r="AE142" s="358">
        <f>'c9a7'!P78</f>
        <v>0.2</v>
      </c>
      <c r="AF142" s="222">
        <f t="shared" si="21"/>
        <v>5</v>
      </c>
      <c r="AG142" s="359">
        <f t="shared" si="22"/>
        <v>1</v>
      </c>
      <c r="AH142" s="356">
        <f t="shared" si="23"/>
        <v>1</v>
      </c>
      <c r="AI142" s="360">
        <f t="shared" ref="AI142:AI145" si="24">O142+S142+W142+AA142+AE142</f>
        <v>1</v>
      </c>
      <c r="AJ142" s="234">
        <f>'c9a7'!N80</f>
        <v>5</v>
      </c>
      <c r="AK142" s="234">
        <f>'c9a7'!O80</f>
        <v>0</v>
      </c>
      <c r="AL142" s="234">
        <f>'c9a7'!P80</f>
        <v>0</v>
      </c>
      <c r="AM142" s="233">
        <f>'c9a7'!Q80</f>
        <v>1</v>
      </c>
    </row>
    <row r="143" spans="2:39" ht="12" hidden="1">
      <c r="B143" s="166"/>
      <c r="C143" s="166"/>
      <c r="D143" s="199"/>
      <c r="E143" s="199"/>
      <c r="F143" s="199"/>
      <c r="G143" s="161"/>
      <c r="H143" s="161"/>
      <c r="M143" s="227" t="s">
        <v>135</v>
      </c>
      <c r="N143" s="227">
        <f>'c9a8'!B80</f>
        <v>0</v>
      </c>
      <c r="O143" s="358">
        <f>'c9a8'!D78</f>
        <v>0.2</v>
      </c>
      <c r="P143" s="222" t="str">
        <f t="shared" si="17"/>
        <v/>
      </c>
      <c r="Q143" s="359" t="str">
        <f t="shared" si="12"/>
        <v/>
      </c>
      <c r="R143" s="227">
        <f>'c9a8'!E80</f>
        <v>0</v>
      </c>
      <c r="S143" s="358">
        <f>'c9a8'!G78</f>
        <v>0.2</v>
      </c>
      <c r="T143" s="222" t="str">
        <f t="shared" si="18"/>
        <v/>
      </c>
      <c r="U143" s="359" t="str">
        <f t="shared" si="13"/>
        <v/>
      </c>
      <c r="V143" s="227">
        <f>'c9a8'!H80</f>
        <v>0</v>
      </c>
      <c r="W143" s="358">
        <f>'c9a8'!J78</f>
        <v>0.2</v>
      </c>
      <c r="X143" s="222" t="str">
        <f t="shared" si="19"/>
        <v/>
      </c>
      <c r="Y143" s="359" t="str">
        <f t="shared" si="14"/>
        <v/>
      </c>
      <c r="Z143" s="227">
        <f>'c9a8'!K80</f>
        <v>0</v>
      </c>
      <c r="AA143" s="358">
        <f>'c9a8'!M78</f>
        <v>0.2</v>
      </c>
      <c r="AB143" s="222" t="str">
        <f t="shared" si="20"/>
        <v/>
      </c>
      <c r="AC143" s="359" t="str">
        <f t="shared" si="15"/>
        <v/>
      </c>
      <c r="AD143" s="227">
        <f>'c9a8'!N80</f>
        <v>5</v>
      </c>
      <c r="AE143" s="358">
        <f>'c9a8'!P78</f>
        <v>0.2</v>
      </c>
      <c r="AF143" s="222">
        <f t="shared" si="21"/>
        <v>5</v>
      </c>
      <c r="AG143" s="359">
        <f t="shared" si="22"/>
        <v>1</v>
      </c>
      <c r="AH143" s="356">
        <f t="shared" si="23"/>
        <v>1</v>
      </c>
      <c r="AI143" s="360">
        <f t="shared" si="24"/>
        <v>1</v>
      </c>
      <c r="AJ143" s="234">
        <f>'c9a8'!N80</f>
        <v>5</v>
      </c>
      <c r="AK143" s="234">
        <f>'c9a8'!O80</f>
        <v>0</v>
      </c>
      <c r="AL143" s="234">
        <f>'c9a8'!P80</f>
        <v>0</v>
      </c>
      <c r="AM143" s="233">
        <f>'c9a8'!Q80</f>
        <v>1</v>
      </c>
    </row>
    <row r="144" spans="2:39" ht="12" hidden="1">
      <c r="B144" s="166"/>
      <c r="C144" s="166"/>
      <c r="D144" s="199"/>
      <c r="E144" s="199"/>
      <c r="F144" s="199"/>
      <c r="G144" s="161"/>
      <c r="H144" s="161"/>
      <c r="M144" s="227" t="s">
        <v>136</v>
      </c>
      <c r="N144" s="227">
        <f>'c9a9'!B80</f>
        <v>0</v>
      </c>
      <c r="O144" s="358">
        <f>'c9a9'!D78</f>
        <v>0.2</v>
      </c>
      <c r="P144" s="222" t="str">
        <f t="shared" si="17"/>
        <v/>
      </c>
      <c r="Q144" s="359" t="str">
        <f t="shared" si="12"/>
        <v/>
      </c>
      <c r="R144" s="227">
        <f>'c9a9'!E80</f>
        <v>0</v>
      </c>
      <c r="S144" s="358">
        <f>'c9a9'!G78</f>
        <v>0.2</v>
      </c>
      <c r="T144" s="222" t="str">
        <f t="shared" si="18"/>
        <v/>
      </c>
      <c r="U144" s="359" t="str">
        <f t="shared" si="13"/>
        <v/>
      </c>
      <c r="V144" s="227">
        <f>'c9a9'!H80</f>
        <v>0</v>
      </c>
      <c r="W144" s="358">
        <f>'c9a9'!J78</f>
        <v>0.2</v>
      </c>
      <c r="X144" s="222" t="str">
        <f t="shared" si="19"/>
        <v/>
      </c>
      <c r="Y144" s="359" t="str">
        <f t="shared" si="14"/>
        <v/>
      </c>
      <c r="Z144" s="227">
        <f>'c9a9'!K80</f>
        <v>0</v>
      </c>
      <c r="AA144" s="358">
        <f>'c9a9'!M78</f>
        <v>0.2</v>
      </c>
      <c r="AB144" s="222" t="str">
        <f t="shared" si="20"/>
        <v/>
      </c>
      <c r="AC144" s="359" t="str">
        <f t="shared" si="15"/>
        <v/>
      </c>
      <c r="AD144" s="227">
        <f>'c9a9'!N80</f>
        <v>5</v>
      </c>
      <c r="AE144" s="358">
        <f>'c9a9'!P78</f>
        <v>0.2</v>
      </c>
      <c r="AF144" s="222">
        <f t="shared" si="21"/>
        <v>5</v>
      </c>
      <c r="AG144" s="359">
        <f t="shared" si="22"/>
        <v>1</v>
      </c>
      <c r="AH144" s="356">
        <f t="shared" si="23"/>
        <v>1</v>
      </c>
      <c r="AI144" s="360">
        <f t="shared" si="24"/>
        <v>1</v>
      </c>
      <c r="AJ144" s="234">
        <f>'c9a9'!N80</f>
        <v>5</v>
      </c>
      <c r="AK144" s="234">
        <f>'c9a9'!O80</f>
        <v>0</v>
      </c>
      <c r="AL144" s="234">
        <f>'c9a9'!P80</f>
        <v>0</v>
      </c>
      <c r="AM144" s="233">
        <f>'c9a9'!Q80</f>
        <v>1</v>
      </c>
    </row>
    <row r="145" spans="2:39" ht="12" hidden="1">
      <c r="B145" s="166"/>
      <c r="C145" s="166"/>
      <c r="D145" s="199"/>
      <c r="E145" s="199"/>
      <c r="F145" s="199"/>
      <c r="G145" s="161"/>
      <c r="H145" s="161"/>
      <c r="M145" s="227" t="s">
        <v>137</v>
      </c>
      <c r="N145" s="227">
        <f>'c9a10'!B80</f>
        <v>0</v>
      </c>
      <c r="O145" s="358">
        <f>'c9a10'!D78</f>
        <v>0.2</v>
      </c>
      <c r="P145" s="222" t="str">
        <f t="shared" si="17"/>
        <v/>
      </c>
      <c r="Q145" s="359" t="str">
        <f t="shared" si="12"/>
        <v/>
      </c>
      <c r="R145" s="227">
        <f>'c1a10'!E80</f>
        <v>0</v>
      </c>
      <c r="S145" s="358">
        <f>'c9a10'!G78</f>
        <v>0.2</v>
      </c>
      <c r="T145" s="222" t="str">
        <f t="shared" si="18"/>
        <v/>
      </c>
      <c r="U145" s="359" t="str">
        <f>IF(R145*S145=0,"",R145*S145)</f>
        <v/>
      </c>
      <c r="V145" s="227">
        <f>'c9a10'!H80</f>
        <v>0</v>
      </c>
      <c r="W145" s="358">
        <f>'c9a10'!J78</f>
        <v>0.2</v>
      </c>
      <c r="X145" s="222" t="str">
        <f t="shared" si="19"/>
        <v/>
      </c>
      <c r="Y145" s="359" t="str">
        <f t="shared" si="14"/>
        <v/>
      </c>
      <c r="Z145" s="227">
        <f>'c9a10'!K80</f>
        <v>0</v>
      </c>
      <c r="AA145" s="358">
        <f>'c9a10'!M78</f>
        <v>0.2</v>
      </c>
      <c r="AB145" s="222" t="str">
        <f t="shared" si="20"/>
        <v/>
      </c>
      <c r="AC145" s="359" t="str">
        <f t="shared" si="15"/>
        <v/>
      </c>
      <c r="AD145" s="227">
        <f>'c9a10'!N80</f>
        <v>5</v>
      </c>
      <c r="AE145" s="358">
        <f>'c9a10'!P78</f>
        <v>0.2</v>
      </c>
      <c r="AF145" s="222">
        <f t="shared" si="21"/>
        <v>5</v>
      </c>
      <c r="AG145" s="359">
        <f t="shared" si="22"/>
        <v>1</v>
      </c>
      <c r="AH145" s="356">
        <f t="shared" si="23"/>
        <v>1</v>
      </c>
      <c r="AI145" s="360">
        <f t="shared" si="24"/>
        <v>1</v>
      </c>
      <c r="AJ145" s="234">
        <f>'c9a10'!N80</f>
        <v>5</v>
      </c>
      <c r="AK145" s="234">
        <f>'c9a10'!O80</f>
        <v>0</v>
      </c>
      <c r="AL145" s="234">
        <f>'c9a10'!P80</f>
        <v>0</v>
      </c>
      <c r="AM145" s="233">
        <f>'c9a10'!Q80</f>
        <v>1</v>
      </c>
    </row>
    <row r="146" spans="2:39" ht="13" hidden="1" thickBot="1">
      <c r="B146" s="166"/>
      <c r="C146" s="166"/>
      <c r="D146" s="199"/>
      <c r="E146" s="199"/>
      <c r="F146" s="199"/>
      <c r="G146" s="161"/>
      <c r="H146" s="161"/>
      <c r="M146" s="227" t="s">
        <v>175</v>
      </c>
      <c r="N146" s="361">
        <f>(N136*O136+N137*O137+N138*O138+N139*O139+N140*O140+N141*O141+N142*O142+N143*O143+N144*O144+N145*O145)/SUM(O136:O145)</f>
        <v>0</v>
      </c>
      <c r="O146" s="362">
        <f>AVERAGE(O136:O145)</f>
        <v>0.19999999999999998</v>
      </c>
      <c r="P146" s="363" t="e">
        <f>AVERAGE(P136:P145)</f>
        <v>#DIV/0!</v>
      </c>
      <c r="Q146" s="364" t="e">
        <f>AVERAGE(Q136:Q145)</f>
        <v>#DIV/0!</v>
      </c>
      <c r="R146" s="365">
        <f>(R136*S136+R137*S137+R138*S138+R139*S139+R140*S140+R141*S141+R142*S142+R143*S143+R144*S144+R145*S145)/SUM(S136:S145)</f>
        <v>0</v>
      </c>
      <c r="S146" s="366">
        <f>AVERAGE(S136:S145)</f>
        <v>0.19999999999999998</v>
      </c>
      <c r="T146" s="366" t="e">
        <f>AVERAGE(T136:T145)</f>
        <v>#DIV/0!</v>
      </c>
      <c r="U146" s="367" t="e">
        <f>AVERAGE(U136:U145)</f>
        <v>#DIV/0!</v>
      </c>
      <c r="V146" s="365">
        <f>(V136*W136+V137*W137+V138*W138+V139*W139+V140*W140+V141*W141+V142*W142+V143*W143+V144*W144+V145*W145)/SUM(W136:W145)</f>
        <v>0</v>
      </c>
      <c r="W146" s="366">
        <f>AVERAGE(W136:W145)</f>
        <v>0.19999999999999998</v>
      </c>
      <c r="X146" s="366" t="e">
        <f>AVERAGE(X136:X145)</f>
        <v>#DIV/0!</v>
      </c>
      <c r="Y146" s="367" t="e">
        <f>AVERAGE(Y136:Y145)</f>
        <v>#DIV/0!</v>
      </c>
      <c r="Z146" s="365">
        <f>(Z136*AA136+Z137*AA137+Z138*AA138+Z139*AA139+Z140*AA140+Z141*AA141+Z142*AA142+Z143*AA143+Z144*AA144+Z145*AA145)/SUM(AA136:AA145)</f>
        <v>0</v>
      </c>
      <c r="AA146" s="366">
        <f>AVERAGE(AA136:AA145)</f>
        <v>0.19999999999999998</v>
      </c>
      <c r="AB146" s="366" t="e">
        <f>AVERAGE(AB136:AB145)</f>
        <v>#DIV/0!</v>
      </c>
      <c r="AC146" s="367" t="e">
        <f>AVERAGE(AC136:AC145)</f>
        <v>#DIV/0!</v>
      </c>
      <c r="AD146" s="365">
        <f>(AD136*AE136+AD137*AE137+AD138*AE138+AD139*AE139+AD140*AE140+AD141*AE141+AD142*AE142+AD143*AE143+AD144*AE144+AD145*AE145)/SUM(AE136:AE145)</f>
        <v>5.0000000000000009</v>
      </c>
      <c r="AE146" s="366">
        <f>AVERAGE(AE136:AE145)</f>
        <v>0.19999999999999998</v>
      </c>
      <c r="AF146" s="366">
        <f>AVERAGE(AF136:AF145)</f>
        <v>5</v>
      </c>
      <c r="AG146" s="367">
        <f>AVERAGE(AG136:AG145)</f>
        <v>1</v>
      </c>
      <c r="AH146" s="346"/>
      <c r="AI146" s="356" t="e">
        <f>(AH136*AI136+AH137*AI137+AH138*AI138+AH139*AI139+AH140*AI140+AH141*AI141+AH142*AI142+AH143*AI143+AH144*AI144+AH145*AI145)/SUM(AI136:AI145)</f>
        <v>#VALUE!</v>
      </c>
      <c r="AJ146" s="234"/>
      <c r="AK146" s="234"/>
      <c r="AL146" s="234"/>
      <c r="AM146" s="233"/>
    </row>
    <row r="147" spans="2:39" ht="12" hidden="1">
      <c r="B147" s="166"/>
      <c r="C147" s="166"/>
      <c r="D147" s="199"/>
      <c r="E147" s="199"/>
      <c r="F147" s="199"/>
      <c r="G147" s="161"/>
      <c r="H147" s="161"/>
      <c r="M147" s="227"/>
      <c r="N147" s="222"/>
      <c r="O147" s="358"/>
      <c r="Q147" s="358"/>
      <c r="R147" s="222"/>
      <c r="S147" s="358"/>
      <c r="U147" s="200"/>
      <c r="V147" s="222"/>
      <c r="W147" s="358"/>
      <c r="Y147" s="200"/>
      <c r="Z147" s="222"/>
      <c r="AA147" s="358"/>
      <c r="AC147" s="200"/>
      <c r="AD147" s="222"/>
      <c r="AE147" s="358"/>
      <c r="AG147" s="200"/>
      <c r="AH147" s="356">
        <f>N146*O146+R146*S146+V146*W146+Z146*AA146+AD146*AE146</f>
        <v>1</v>
      </c>
      <c r="AI147" s="360"/>
      <c r="AJ147" s="234"/>
      <c r="AK147" s="234"/>
      <c r="AL147" s="234"/>
      <c r="AM147" s="233">
        <f>'c1a1'!R78</f>
        <v>0</v>
      </c>
    </row>
    <row r="148" spans="2:39" ht="13" hidden="1" thickBot="1">
      <c r="B148" s="166"/>
      <c r="C148" s="166"/>
      <c r="D148" s="199"/>
      <c r="E148" s="199"/>
      <c r="F148" s="199"/>
      <c r="G148" s="161"/>
      <c r="H148" s="161"/>
      <c r="M148" s="235"/>
      <c r="N148" s="237"/>
      <c r="O148" s="236"/>
      <c r="Q148" s="236"/>
      <c r="R148" s="237"/>
      <c r="S148" s="236"/>
      <c r="U148" s="230"/>
      <c r="V148" s="237"/>
      <c r="W148" s="236"/>
      <c r="Y148" s="230"/>
      <c r="Z148" s="237"/>
      <c r="AA148" s="236"/>
      <c r="AC148" s="230"/>
      <c r="AD148" s="237"/>
      <c r="AE148" s="236"/>
      <c r="AG148" s="230"/>
      <c r="AH148" s="368"/>
      <c r="AI148" s="369" t="e">
        <f>IF(AI146=AH147,"","ERRO!")</f>
        <v>#VALUE!</v>
      </c>
      <c r="AJ148" s="239"/>
      <c r="AK148" s="239"/>
      <c r="AL148" s="239"/>
      <c r="AM148" s="238"/>
    </row>
    <row r="149" spans="2:39" ht="13" hidden="1" thickBot="1">
      <c r="B149" s="166"/>
      <c r="C149" s="166"/>
      <c r="D149" s="199"/>
      <c r="E149" s="199"/>
      <c r="F149" s="199"/>
      <c r="G149" s="161"/>
      <c r="H149" s="161"/>
      <c r="M149" s="235"/>
      <c r="N149" s="237" t="str">
        <f>"--&gt;"</f>
        <v>--&gt;</v>
      </c>
      <c r="O149" s="236"/>
      <c r="Q149" s="236"/>
      <c r="R149" s="237"/>
      <c r="S149" s="236"/>
      <c r="U149" s="230"/>
      <c r="V149" s="237"/>
      <c r="W149" s="236"/>
      <c r="Y149" s="230"/>
      <c r="Z149" s="237"/>
      <c r="AA149" s="236"/>
      <c r="AC149" s="230"/>
      <c r="AD149" s="237"/>
      <c r="AE149" s="236"/>
      <c r="AG149" s="230"/>
      <c r="AH149" s="240"/>
      <c r="AI149" s="230"/>
      <c r="AJ149" s="230"/>
      <c r="AK149" s="230"/>
      <c r="AL149" s="230"/>
      <c r="AM149" s="231"/>
    </row>
    <row r="150" spans="2:39" ht="12" hidden="1">
      <c r="B150" s="166"/>
      <c r="C150" s="166"/>
      <c r="D150" s="199"/>
      <c r="E150" s="199"/>
      <c r="F150" s="199"/>
      <c r="G150" s="161"/>
      <c r="H150" s="161"/>
      <c r="M150" s="199" t="s">
        <v>115</v>
      </c>
      <c r="AH150" s="241"/>
      <c r="AM150" s="242"/>
    </row>
    <row r="151" spans="2:39" ht="12" hidden="1">
      <c r="B151" s="166"/>
      <c r="C151" s="166"/>
      <c r="D151" s="199"/>
      <c r="E151" s="199"/>
      <c r="F151" s="199"/>
      <c r="G151" s="161"/>
      <c r="H151" s="161"/>
      <c r="M151" s="243" t="s">
        <v>91</v>
      </c>
      <c r="N151" s="222" t="s">
        <v>92</v>
      </c>
      <c r="O151" s="243" t="s">
        <v>93</v>
      </c>
      <c r="Q151" s="243"/>
      <c r="R151" s="243" t="s">
        <v>94</v>
      </c>
      <c r="S151" s="243" t="s">
        <v>95</v>
      </c>
      <c r="U151" s="243"/>
      <c r="V151" s="243" t="s">
        <v>96</v>
      </c>
      <c r="W151" s="243" t="s">
        <v>97</v>
      </c>
      <c r="Y151" s="243"/>
      <c r="Z151" s="243" t="s">
        <v>98</v>
      </c>
      <c r="AA151" s="243" t="s">
        <v>99</v>
      </c>
      <c r="AC151" s="243"/>
      <c r="AD151" s="243" t="s">
        <v>100</v>
      </c>
      <c r="AE151" s="243" t="s">
        <v>101</v>
      </c>
      <c r="AG151" s="243"/>
      <c r="AH151" s="243" t="s">
        <v>102</v>
      </c>
      <c r="AI151" s="290" t="s">
        <v>29</v>
      </c>
      <c r="AJ151" s="243"/>
    </row>
    <row r="152" spans="2:39" ht="12" hidden="1">
      <c r="B152" s="166"/>
      <c r="C152" s="166"/>
      <c r="D152" s="199"/>
      <c r="E152" s="199" t="s">
        <v>116</v>
      </c>
      <c r="F152" s="199"/>
      <c r="G152" s="161"/>
      <c r="H152" s="161"/>
      <c r="L152" s="199" t="s">
        <v>128</v>
      </c>
      <c r="M152" s="243">
        <f>'c9a1'!C47</f>
        <v>0</v>
      </c>
      <c r="N152" s="222">
        <f>'c9a1'!D47</f>
        <v>0</v>
      </c>
      <c r="O152" s="243">
        <f>'c9a1'!E47</f>
        <v>0</v>
      </c>
      <c r="Q152" s="243"/>
      <c r="R152" s="243">
        <f>'c9a1'!F47</f>
        <v>0</v>
      </c>
      <c r="S152" s="243">
        <f>'c9a1'!G47</f>
        <v>0</v>
      </c>
      <c r="U152" s="243"/>
      <c r="V152" s="243">
        <f>'c9a1'!H47</f>
        <v>0</v>
      </c>
      <c r="W152" s="243">
        <f>'c9a1'!I47</f>
        <v>0</v>
      </c>
      <c r="Y152" s="243"/>
      <c r="Z152" s="243">
        <f>'c9a1'!J47</f>
        <v>0</v>
      </c>
      <c r="AA152" s="243">
        <f>'c9a1'!K47</f>
        <v>0</v>
      </c>
      <c r="AC152" s="243"/>
      <c r="AD152" s="243">
        <f>'c9a1'!L47</f>
        <v>0</v>
      </c>
      <c r="AE152" s="243">
        <f>'c9a1'!M47</f>
        <v>0</v>
      </c>
      <c r="AG152" s="243"/>
      <c r="AH152" s="243">
        <f>'c9a1'!N47</f>
        <v>0</v>
      </c>
      <c r="AI152" s="243">
        <f t="shared" ref="AI152:AI161" si="25">SUM(M152:AH152)</f>
        <v>0</v>
      </c>
      <c r="AJ152" s="243"/>
    </row>
    <row r="153" spans="2:39" ht="12" hidden="1">
      <c r="B153" s="166"/>
      <c r="C153" s="166"/>
      <c r="D153" s="199"/>
      <c r="E153" s="199" t="s">
        <v>117</v>
      </c>
      <c r="F153" s="199"/>
      <c r="G153" s="161"/>
      <c r="H153" s="161"/>
      <c r="L153" s="199" t="s">
        <v>129</v>
      </c>
      <c r="M153" s="243">
        <f>'c9a2'!C47</f>
        <v>0</v>
      </c>
      <c r="N153" s="222">
        <f>'c9a2'!D47</f>
        <v>0</v>
      </c>
      <c r="O153" s="243">
        <f>'c9a2'!E47</f>
        <v>0</v>
      </c>
      <c r="Q153" s="243"/>
      <c r="R153" s="243">
        <f>'c9a2'!F47</f>
        <v>0</v>
      </c>
      <c r="S153" s="243">
        <f>'c9a2'!G47</f>
        <v>0</v>
      </c>
      <c r="U153" s="243"/>
      <c r="V153" s="243">
        <f>'c9a2'!H47</f>
        <v>0</v>
      </c>
      <c r="W153" s="243">
        <f>'c9a2'!I47</f>
        <v>0</v>
      </c>
      <c r="Y153" s="243"/>
      <c r="Z153" s="243">
        <f>'c9a2'!J47</f>
        <v>0</v>
      </c>
      <c r="AA153" s="243">
        <f>'c9a2'!K47</f>
        <v>0</v>
      </c>
      <c r="AC153" s="243"/>
      <c r="AD153" s="243">
        <f>'c9a2'!L47</f>
        <v>0</v>
      </c>
      <c r="AE153" s="243">
        <f>'c9a2'!M47</f>
        <v>0</v>
      </c>
      <c r="AG153" s="243"/>
      <c r="AH153" s="243">
        <f>'c9a2'!N47</f>
        <v>0</v>
      </c>
      <c r="AI153" s="243">
        <f t="shared" si="25"/>
        <v>0</v>
      </c>
      <c r="AJ153" s="243"/>
    </row>
    <row r="154" spans="2:39" ht="12" hidden="1">
      <c r="B154" s="166"/>
      <c r="C154" s="166"/>
      <c r="D154" s="199"/>
      <c r="E154" s="199" t="s">
        <v>118</v>
      </c>
      <c r="F154" s="199"/>
      <c r="G154" s="161"/>
      <c r="H154" s="161"/>
      <c r="L154" s="199" t="s">
        <v>130</v>
      </c>
      <c r="M154" s="243">
        <f>'c9a3'!C47</f>
        <v>0</v>
      </c>
      <c r="N154" s="222">
        <f>'c9a3'!D47</f>
        <v>0</v>
      </c>
      <c r="O154" s="243">
        <f>'c9a3'!E47</f>
        <v>0</v>
      </c>
      <c r="Q154" s="243"/>
      <c r="R154" s="243">
        <f>'c9a3'!F47</f>
        <v>0</v>
      </c>
      <c r="S154" s="243">
        <f>'c9a3'!G47</f>
        <v>0</v>
      </c>
      <c r="U154" s="243"/>
      <c r="V154" s="243">
        <f>'c9a3'!H47</f>
        <v>0</v>
      </c>
      <c r="W154" s="243">
        <f>'c9a3'!I47</f>
        <v>0</v>
      </c>
      <c r="Y154" s="243"/>
      <c r="Z154" s="243">
        <f>'c9a3'!J47</f>
        <v>0</v>
      </c>
      <c r="AA154" s="243">
        <f>'c9a3'!K47</f>
        <v>0</v>
      </c>
      <c r="AC154" s="243"/>
      <c r="AD154" s="243">
        <f>'c9a3'!L47</f>
        <v>0</v>
      </c>
      <c r="AE154" s="243">
        <f>'c9a3'!M47</f>
        <v>0</v>
      </c>
      <c r="AG154" s="243"/>
      <c r="AH154" s="243">
        <f>'c9a3'!N47</f>
        <v>0</v>
      </c>
      <c r="AI154" s="243">
        <f t="shared" si="25"/>
        <v>0</v>
      </c>
      <c r="AJ154" s="243"/>
    </row>
    <row r="155" spans="2:39" ht="12" hidden="1">
      <c r="B155" s="166"/>
      <c r="C155" s="166"/>
      <c r="D155" s="199"/>
      <c r="E155" s="199" t="s">
        <v>119</v>
      </c>
      <c r="F155" s="199"/>
      <c r="G155" s="161"/>
      <c r="H155" s="161"/>
      <c r="L155" s="199" t="s">
        <v>131</v>
      </c>
      <c r="M155" s="243">
        <f>'c9a4'!C47</f>
        <v>0</v>
      </c>
      <c r="N155" s="222">
        <f>'c9a4'!D47</f>
        <v>0</v>
      </c>
      <c r="O155" s="243">
        <f>'c9a4'!E47</f>
        <v>0</v>
      </c>
      <c r="Q155" s="243"/>
      <c r="R155" s="243">
        <f>'c9a4'!F47</f>
        <v>0</v>
      </c>
      <c r="S155" s="243">
        <f>'c9a4'!G47</f>
        <v>0</v>
      </c>
      <c r="U155" s="243"/>
      <c r="V155" s="243">
        <f>'c9a4'!H47</f>
        <v>0</v>
      </c>
      <c r="W155" s="243">
        <f>'c9a4'!I47</f>
        <v>0</v>
      </c>
      <c r="Y155" s="243"/>
      <c r="Z155" s="243">
        <f>'c9a4'!J47</f>
        <v>0</v>
      </c>
      <c r="AA155" s="243">
        <f>'c9a4'!K47</f>
        <v>0</v>
      </c>
      <c r="AC155" s="243"/>
      <c r="AD155" s="243">
        <f>'c9a4'!L47</f>
        <v>0</v>
      </c>
      <c r="AE155" s="243">
        <f>'c9a4'!M47</f>
        <v>0</v>
      </c>
      <c r="AG155" s="243"/>
      <c r="AH155" s="243">
        <f>'c9a4'!N47</f>
        <v>0</v>
      </c>
      <c r="AI155" s="243">
        <f t="shared" si="25"/>
        <v>0</v>
      </c>
      <c r="AJ155" s="243"/>
    </row>
    <row r="156" spans="2:39" ht="12" hidden="1">
      <c r="B156" s="166"/>
      <c r="C156" s="166"/>
      <c r="D156" s="199"/>
      <c r="E156" s="199" t="s">
        <v>120</v>
      </c>
      <c r="F156" s="199"/>
      <c r="G156" s="161"/>
      <c r="H156" s="161"/>
      <c r="L156" s="199" t="s">
        <v>132</v>
      </c>
      <c r="M156" s="243">
        <f>'c9a5'!C47</f>
        <v>0</v>
      </c>
      <c r="N156" s="222">
        <f>'c9a5'!D47</f>
        <v>0</v>
      </c>
      <c r="O156" s="243">
        <f>'c9a5'!E47</f>
        <v>0</v>
      </c>
      <c r="Q156" s="243"/>
      <c r="R156" s="243">
        <f>'c9a5'!F47</f>
        <v>0</v>
      </c>
      <c r="S156" s="243">
        <f>'c9a5'!G47</f>
        <v>0</v>
      </c>
      <c r="U156" s="243"/>
      <c r="V156" s="243">
        <f>'c9a5'!H47</f>
        <v>0</v>
      </c>
      <c r="W156" s="243">
        <f>'c9a5'!I47</f>
        <v>0</v>
      </c>
      <c r="Y156" s="243"/>
      <c r="Z156" s="243">
        <f>'c9a5'!J47</f>
        <v>0</v>
      </c>
      <c r="AA156" s="243">
        <f>'c9a5'!K47</f>
        <v>0</v>
      </c>
      <c r="AC156" s="243"/>
      <c r="AD156" s="243">
        <f>'c9a5'!L47</f>
        <v>0</v>
      </c>
      <c r="AE156" s="243">
        <f>'c9a5'!M47</f>
        <v>0</v>
      </c>
      <c r="AG156" s="243"/>
      <c r="AH156" s="243">
        <f>'c9a5'!N47</f>
        <v>0</v>
      </c>
      <c r="AI156" s="243">
        <f t="shared" si="25"/>
        <v>0</v>
      </c>
      <c r="AJ156" s="243"/>
    </row>
    <row r="157" spans="2:39" ht="12" hidden="1">
      <c r="B157" s="166"/>
      <c r="C157" s="166"/>
      <c r="D157" s="199"/>
      <c r="E157" s="199" t="s">
        <v>121</v>
      </c>
      <c r="F157" s="199"/>
      <c r="G157" s="161"/>
      <c r="H157" s="161"/>
      <c r="L157" s="199" t="s">
        <v>133</v>
      </c>
      <c r="M157" s="243">
        <f>'c9a6'!C47</f>
        <v>0</v>
      </c>
      <c r="N157" s="222">
        <f>'c9a6'!D47</f>
        <v>0</v>
      </c>
      <c r="O157" s="243">
        <f>'c9a6'!E47</f>
        <v>0</v>
      </c>
      <c r="Q157" s="243"/>
      <c r="R157" s="243">
        <f>'c9a6'!F47</f>
        <v>0</v>
      </c>
      <c r="S157" s="243">
        <f>'c9a6'!G47</f>
        <v>0</v>
      </c>
      <c r="U157" s="243"/>
      <c r="V157" s="243">
        <f>'c9a6'!H47</f>
        <v>0</v>
      </c>
      <c r="W157" s="243">
        <f>'c9a6'!I47</f>
        <v>0</v>
      </c>
      <c r="Y157" s="243"/>
      <c r="Z157" s="243">
        <f>'c9a6'!J47</f>
        <v>0</v>
      </c>
      <c r="AA157" s="243">
        <f>'c9a6'!K47</f>
        <v>0</v>
      </c>
      <c r="AC157" s="243"/>
      <c r="AD157" s="243">
        <f>'c9a6'!L47</f>
        <v>0</v>
      </c>
      <c r="AE157" s="243">
        <f>'c9a6'!M47</f>
        <v>0</v>
      </c>
      <c r="AG157" s="243"/>
      <c r="AH157" s="243">
        <f>'c9a6'!N47</f>
        <v>0</v>
      </c>
      <c r="AI157" s="243">
        <f t="shared" si="25"/>
        <v>0</v>
      </c>
      <c r="AJ157" s="243"/>
    </row>
    <row r="158" spans="2:39" ht="12" hidden="1">
      <c r="B158" s="166"/>
      <c r="C158" s="166"/>
      <c r="D158" s="166"/>
      <c r="E158" s="199" t="s">
        <v>122</v>
      </c>
      <c r="F158" s="199"/>
      <c r="G158" s="161"/>
      <c r="H158" s="161"/>
      <c r="L158" s="199" t="s">
        <v>134</v>
      </c>
      <c r="M158" s="243">
        <f>'c9a7'!C47</f>
        <v>0</v>
      </c>
      <c r="N158" s="222">
        <f>'c9a7'!D47</f>
        <v>0</v>
      </c>
      <c r="O158" s="243">
        <f>'c9a7'!E47</f>
        <v>0</v>
      </c>
      <c r="Q158" s="243"/>
      <c r="R158" s="243">
        <f>'c9a7'!F47</f>
        <v>0</v>
      </c>
      <c r="S158" s="243">
        <f>'c9a7'!G47</f>
        <v>0</v>
      </c>
      <c r="U158" s="243"/>
      <c r="V158" s="243">
        <f>'c9a7'!H47</f>
        <v>0</v>
      </c>
      <c r="W158" s="243">
        <f>'c9a7'!I47</f>
        <v>0</v>
      </c>
      <c r="Y158" s="243"/>
      <c r="Z158" s="243">
        <f>'c9a7'!J47</f>
        <v>0</v>
      </c>
      <c r="AA158" s="243">
        <f>'c9a7'!K47</f>
        <v>0</v>
      </c>
      <c r="AC158" s="243"/>
      <c r="AD158" s="243">
        <f>'c9a7'!L47</f>
        <v>0</v>
      </c>
      <c r="AE158" s="243">
        <f>'c9a7'!M47</f>
        <v>0</v>
      </c>
      <c r="AG158" s="243"/>
      <c r="AH158" s="243">
        <f>'c9a7'!N47</f>
        <v>0</v>
      </c>
      <c r="AI158" s="243">
        <f t="shared" si="25"/>
        <v>0</v>
      </c>
      <c r="AJ158" s="243"/>
    </row>
    <row r="159" spans="2:39" ht="12" hidden="1">
      <c r="B159" s="166"/>
      <c r="C159" s="166"/>
      <c r="D159" s="166"/>
      <c r="E159" s="199" t="s">
        <v>123</v>
      </c>
      <c r="F159" s="199"/>
      <c r="G159" s="161"/>
      <c r="H159" s="161"/>
      <c r="L159" s="199" t="s">
        <v>135</v>
      </c>
      <c r="M159" s="243">
        <f>'c9a8'!C47</f>
        <v>0</v>
      </c>
      <c r="N159" s="222">
        <f>'c9a8'!D47</f>
        <v>0</v>
      </c>
      <c r="O159" s="243">
        <f>'c9a8'!E47</f>
        <v>0</v>
      </c>
      <c r="Q159" s="243"/>
      <c r="R159" s="243">
        <f>'c9a8'!F47</f>
        <v>0</v>
      </c>
      <c r="S159" s="243">
        <f>'c9a8'!G47</f>
        <v>0</v>
      </c>
      <c r="U159" s="243"/>
      <c r="V159" s="243">
        <f>'c9a8'!H47</f>
        <v>0</v>
      </c>
      <c r="W159" s="243">
        <f>'c9a8'!I47</f>
        <v>0</v>
      </c>
      <c r="Y159" s="243"/>
      <c r="Z159" s="243">
        <f>'c9a8'!J47</f>
        <v>0</v>
      </c>
      <c r="AA159" s="243">
        <f>'c9a8'!K47</f>
        <v>0</v>
      </c>
      <c r="AC159" s="243"/>
      <c r="AD159" s="243">
        <f>'c9a8'!L47</f>
        <v>0</v>
      </c>
      <c r="AE159" s="243">
        <f>'c9a8'!M47</f>
        <v>0</v>
      </c>
      <c r="AG159" s="243"/>
      <c r="AH159" s="243">
        <f>'c9a8'!N47</f>
        <v>0</v>
      </c>
      <c r="AI159" s="243">
        <f t="shared" si="25"/>
        <v>0</v>
      </c>
      <c r="AJ159" s="243"/>
    </row>
    <row r="160" spans="2:39" ht="12" hidden="1">
      <c r="B160" s="166"/>
      <c r="C160" s="166"/>
      <c r="D160" s="166"/>
      <c r="E160" s="199" t="s">
        <v>124</v>
      </c>
      <c r="F160" s="199"/>
      <c r="G160" s="161"/>
      <c r="H160" s="161"/>
      <c r="L160" s="199" t="s">
        <v>136</v>
      </c>
      <c r="M160" s="243">
        <f>'c9a9'!C47</f>
        <v>0</v>
      </c>
      <c r="N160" s="222">
        <f>'c9a9'!D47</f>
        <v>0</v>
      </c>
      <c r="O160" s="243">
        <f>'c9a9'!E47</f>
        <v>0</v>
      </c>
      <c r="Q160" s="243"/>
      <c r="R160" s="243">
        <f>'c9a9'!F47</f>
        <v>0</v>
      </c>
      <c r="S160" s="243">
        <f>'c9a9'!G47</f>
        <v>0</v>
      </c>
      <c r="U160" s="243"/>
      <c r="V160" s="243">
        <f>'c9a9'!H47</f>
        <v>0</v>
      </c>
      <c r="W160" s="243">
        <f>'c9a9'!I47</f>
        <v>0</v>
      </c>
      <c r="Y160" s="243"/>
      <c r="Z160" s="243">
        <f>'c9a9'!J47</f>
        <v>0</v>
      </c>
      <c r="AA160" s="243">
        <f>'c9a9'!K47</f>
        <v>0</v>
      </c>
      <c r="AC160" s="243"/>
      <c r="AD160" s="243">
        <f>'c9a9'!L47</f>
        <v>0</v>
      </c>
      <c r="AE160" s="243">
        <f>'c9a9'!M47</f>
        <v>0</v>
      </c>
      <c r="AG160" s="243"/>
      <c r="AH160" s="243">
        <f>'c9a9'!N47</f>
        <v>0</v>
      </c>
      <c r="AI160" s="243">
        <f t="shared" si="25"/>
        <v>0</v>
      </c>
      <c r="AJ160" s="243"/>
    </row>
    <row r="161" spans="2:38" ht="12" hidden="1">
      <c r="B161" s="166"/>
      <c r="C161" s="166"/>
      <c r="D161" s="166"/>
      <c r="E161" s="199" t="s">
        <v>125</v>
      </c>
      <c r="F161" s="199"/>
      <c r="G161" s="161"/>
      <c r="H161" s="161"/>
      <c r="L161" s="199" t="s">
        <v>137</v>
      </c>
      <c r="M161" s="243">
        <f>'c9a10'!C47</f>
        <v>0</v>
      </c>
      <c r="N161" s="222">
        <f>'c9a10'!D47</f>
        <v>0</v>
      </c>
      <c r="O161" s="243">
        <f>'c9a10'!E47</f>
        <v>0</v>
      </c>
      <c r="Q161" s="243"/>
      <c r="R161" s="243">
        <f>'c9a10'!F47</f>
        <v>0</v>
      </c>
      <c r="S161" s="243">
        <f>'c9a10'!G47</f>
        <v>0</v>
      </c>
      <c r="U161" s="243"/>
      <c r="V161" s="243">
        <f>'c9a10'!H47</f>
        <v>0</v>
      </c>
      <c r="W161" s="243">
        <f>'c9a10'!I47</f>
        <v>0</v>
      </c>
      <c r="Y161" s="243"/>
      <c r="Z161" s="243">
        <f>'c9a10'!J47</f>
        <v>0</v>
      </c>
      <c r="AA161" s="243">
        <f>'c9a10'!K47</f>
        <v>0</v>
      </c>
      <c r="AC161" s="243"/>
      <c r="AD161" s="243">
        <f>'c9a10'!L47</f>
        <v>0</v>
      </c>
      <c r="AE161" s="243">
        <f>'c9a10'!M47</f>
        <v>0</v>
      </c>
      <c r="AG161" s="243"/>
      <c r="AH161" s="243">
        <f>'c9a10'!N47</f>
        <v>0</v>
      </c>
      <c r="AI161" s="243">
        <f t="shared" si="25"/>
        <v>0</v>
      </c>
      <c r="AJ161" s="243"/>
    </row>
    <row r="162" spans="2:38" ht="12" hidden="1">
      <c r="B162" s="166"/>
      <c r="C162" s="166"/>
      <c r="D162" s="166"/>
      <c r="E162" s="199" t="s">
        <v>104</v>
      </c>
      <c r="F162" s="199"/>
      <c r="G162" s="161"/>
      <c r="H162" s="161"/>
      <c r="L162" s="199" t="s">
        <v>138</v>
      </c>
      <c r="M162" s="243">
        <f>SUM(M152:M161)</f>
        <v>0</v>
      </c>
      <c r="N162" s="222">
        <f t="shared" ref="N162:O162" si="26">SUM(N152:N161)</f>
        <v>0</v>
      </c>
      <c r="O162" s="243">
        <f t="shared" si="26"/>
        <v>0</v>
      </c>
      <c r="Q162" s="243"/>
      <c r="R162" s="243">
        <f>SUM(R152:R161)</f>
        <v>0</v>
      </c>
      <c r="S162" s="243">
        <f>SUM(S152:S161)</f>
        <v>0</v>
      </c>
      <c r="U162" s="243"/>
      <c r="V162" s="243">
        <f>SUM(V152:V161)</f>
        <v>0</v>
      </c>
      <c r="W162" s="243">
        <f>SUM(W152:W161)</f>
        <v>0</v>
      </c>
      <c r="Y162" s="243"/>
      <c r="Z162" s="243">
        <f>SUM(Z152:Z161)</f>
        <v>0</v>
      </c>
      <c r="AA162" s="243">
        <f>SUM(AA152:AA161)</f>
        <v>0</v>
      </c>
      <c r="AC162" s="243"/>
      <c r="AD162" s="243">
        <f>SUM(AD152:AD161)</f>
        <v>0</v>
      </c>
      <c r="AE162" s="243">
        <f>SUM(AE152:AE161)</f>
        <v>0</v>
      </c>
      <c r="AG162" s="243"/>
      <c r="AH162" s="243">
        <f>SUM(AH152:AH161)</f>
        <v>0</v>
      </c>
      <c r="AI162" s="243">
        <f>SUM(AI152:AI161)</f>
        <v>0</v>
      </c>
      <c r="AJ162" s="370"/>
      <c r="AL162" s="242"/>
    </row>
    <row r="163" spans="2:38" ht="12" hidden="1">
      <c r="B163" s="166"/>
      <c r="C163" s="166"/>
      <c r="D163" s="166"/>
      <c r="E163" s="199"/>
      <c r="F163" s="199"/>
      <c r="G163" s="161"/>
      <c r="H163" s="161"/>
      <c r="M163" s="243"/>
      <c r="N163" s="222"/>
      <c r="O163" s="243"/>
      <c r="Q163" s="243"/>
      <c r="R163" s="243"/>
      <c r="S163" s="243"/>
      <c r="U163" s="243"/>
      <c r="V163" s="243"/>
      <c r="W163" s="243"/>
      <c r="Y163" s="243"/>
      <c r="Z163" s="243"/>
      <c r="AA163" s="243"/>
      <c r="AC163" s="243"/>
      <c r="AD163" s="243"/>
      <c r="AE163" s="243"/>
      <c r="AG163" s="243"/>
      <c r="AH163" s="243"/>
      <c r="AI163" s="243"/>
      <c r="AJ163" s="370"/>
      <c r="AL163" s="242"/>
    </row>
    <row r="164" spans="2:38" ht="12" hidden="1">
      <c r="B164" s="166"/>
      <c r="C164" s="166"/>
      <c r="D164" s="166"/>
      <c r="E164" s="244"/>
      <c r="F164" s="199"/>
      <c r="G164" s="161"/>
      <c r="H164" s="161"/>
      <c r="M164" s="243"/>
      <c r="N164" s="222"/>
      <c r="O164" s="243"/>
      <c r="Q164" s="243"/>
      <c r="R164" s="243"/>
      <c r="S164" s="243"/>
      <c r="V164" s="243"/>
      <c r="W164" s="243"/>
      <c r="Z164" s="243"/>
      <c r="AA164" s="243"/>
      <c r="AD164" s="243"/>
      <c r="AE164" s="243"/>
      <c r="AH164" s="243"/>
      <c r="AI164" s="243"/>
      <c r="AJ164" s="242"/>
      <c r="AL164" s="242"/>
    </row>
    <row r="165" spans="2:38" ht="12" hidden="1">
      <c r="B165" s="166"/>
      <c r="C165" s="166"/>
      <c r="D165" s="166"/>
      <c r="E165" s="166"/>
      <c r="F165" s="244"/>
      <c r="G165" s="245"/>
      <c r="H165" s="245"/>
      <c r="I165" s="244"/>
      <c r="J165" s="244"/>
      <c r="K165" s="244"/>
      <c r="L165" s="244"/>
      <c r="M165" s="371"/>
      <c r="N165" s="372"/>
      <c r="O165" s="371"/>
      <c r="Q165" s="371"/>
      <c r="R165" s="371"/>
      <c r="S165" s="371"/>
      <c r="V165" s="371"/>
      <c r="W165" s="371"/>
      <c r="Y165" s="371"/>
      <c r="Z165" s="371"/>
      <c r="AA165" s="371"/>
      <c r="AC165" s="371"/>
      <c r="AD165" s="371"/>
      <c r="AE165" s="246"/>
      <c r="AH165" s="242"/>
      <c r="AJ165" s="242"/>
    </row>
    <row r="166" spans="2:38" ht="12" hidden="1">
      <c r="B166" s="166"/>
      <c r="C166" s="166"/>
      <c r="D166" s="166"/>
      <c r="E166" s="166"/>
      <c r="F166" s="166"/>
      <c r="G166" s="166"/>
      <c r="H166" s="166"/>
      <c r="N166" s="247"/>
      <c r="Q166" s="242"/>
      <c r="R166" s="242"/>
      <c r="V166" s="242"/>
      <c r="W166" s="242"/>
      <c r="Z166" s="242"/>
      <c r="AA166" s="242"/>
      <c r="AD166" s="242"/>
      <c r="AE166" s="242"/>
      <c r="AH166" s="242"/>
    </row>
    <row r="167" spans="2:38" ht="12" hidden="1">
      <c r="B167" s="166"/>
      <c r="C167" s="166"/>
      <c r="D167" s="166"/>
      <c r="E167" s="166"/>
      <c r="F167" s="166"/>
      <c r="G167" s="166"/>
      <c r="H167" s="166"/>
      <c r="N167" s="247"/>
      <c r="Q167" s="242"/>
      <c r="R167" s="242"/>
      <c r="U167" s="242"/>
      <c r="V167" s="242"/>
      <c r="Y167" s="242"/>
      <c r="Z167" s="242"/>
      <c r="AB167" s="242"/>
      <c r="AC167" s="242"/>
      <c r="AE167" s="242"/>
    </row>
    <row r="168" spans="2:38" ht="12" hidden="1">
      <c r="B168" s="166"/>
      <c r="C168" s="166"/>
      <c r="D168" s="166"/>
      <c r="E168" s="166"/>
      <c r="F168" s="166"/>
      <c r="G168" s="166"/>
      <c r="H168" s="166"/>
      <c r="N168" s="247"/>
      <c r="Q168" s="242"/>
      <c r="R168" s="242"/>
      <c r="T168" s="242"/>
      <c r="U168" s="242"/>
      <c r="W168" s="242"/>
      <c r="X168" s="242"/>
      <c r="Z168" s="242"/>
      <c r="AA168" s="242"/>
      <c r="AC168" s="242"/>
    </row>
    <row r="169" spans="2:38" ht="12" hidden="1">
      <c r="B169" s="166"/>
      <c r="C169" s="166"/>
      <c r="D169" s="166"/>
      <c r="E169" s="166"/>
      <c r="F169" s="166"/>
      <c r="G169" s="166"/>
      <c r="H169" s="166"/>
      <c r="N169" s="247"/>
      <c r="Q169" s="242"/>
      <c r="R169" s="242"/>
      <c r="T169" s="242"/>
      <c r="U169" s="242"/>
      <c r="W169" s="242"/>
      <c r="X169" s="242"/>
      <c r="Z169" s="242"/>
      <c r="AA169" s="242"/>
      <c r="AC169" s="242"/>
    </row>
    <row r="170" spans="2:38" ht="12" hidden="1">
      <c r="B170" s="166"/>
      <c r="C170" s="166"/>
      <c r="D170" s="166"/>
      <c r="E170" s="166"/>
      <c r="F170" s="166"/>
      <c r="G170" s="166"/>
      <c r="H170" s="166"/>
      <c r="N170" s="247"/>
      <c r="Q170" s="242"/>
      <c r="R170" s="242"/>
      <c r="T170" s="242"/>
      <c r="U170" s="242"/>
      <c r="W170" s="242"/>
      <c r="X170" s="242"/>
      <c r="Z170" s="242"/>
      <c r="AA170" s="242"/>
      <c r="AC170" s="242"/>
    </row>
    <row r="171" spans="2:38" ht="12" hidden="1">
      <c r="B171" s="166"/>
      <c r="C171" s="166"/>
      <c r="D171" s="166"/>
      <c r="E171" s="166"/>
      <c r="F171" s="166"/>
      <c r="G171" s="166"/>
      <c r="H171" s="166"/>
      <c r="N171" s="247"/>
      <c r="Q171" s="242"/>
      <c r="R171" s="242"/>
      <c r="T171" s="242"/>
      <c r="U171" s="242"/>
      <c r="W171" s="242"/>
      <c r="X171" s="242"/>
      <c r="Z171" s="242"/>
      <c r="AA171" s="242"/>
      <c r="AC171" s="242"/>
    </row>
    <row r="172" spans="2:38" ht="12" hidden="1">
      <c r="B172" s="166"/>
      <c r="C172" s="166"/>
      <c r="D172" s="166"/>
      <c r="E172" s="166"/>
      <c r="F172" s="166"/>
      <c r="G172" s="166"/>
      <c r="H172" s="166"/>
    </row>
    <row r="173" spans="2:38" ht="12" hidden="1">
      <c r="B173" s="166"/>
      <c r="F173" s="166"/>
      <c r="G173" s="166"/>
      <c r="H173" s="166"/>
    </row>
    <row r="174" spans="2:38" ht="12" hidden="1"/>
    <row r="175" spans="2:38" ht="12" hidden="1"/>
    <row r="176" spans="2:38" ht="12" hidden="1" customHeight="1"/>
    <row r="177" ht="12" hidden="1" customHeight="1"/>
    <row r="178" ht="12" hidden="1" customHeight="1"/>
    <row r="179" ht="12" hidden="1" customHeight="1"/>
    <row r="180" ht="12" hidden="1" customHeight="1"/>
    <row r="181" ht="12" hidden="1" customHeight="1"/>
    <row r="182" ht="12" hidden="1" customHeight="1"/>
    <row r="183" ht="12" hidden="1" customHeight="1"/>
    <row r="184" ht="12" hidden="1" customHeight="1"/>
    <row r="185" ht="12" hidden="1" customHeight="1"/>
    <row r="186" ht="12" hidden="1" customHeight="1"/>
    <row r="187" ht="12" hidden="1" customHeight="1"/>
    <row r="188" ht="12" hidden="1" customHeight="1"/>
    <row r="189" ht="12" hidden="1" customHeight="1"/>
    <row r="190" ht="12" hidden="1" customHeight="1"/>
    <row r="191" ht="12" hidden="1" customHeight="1"/>
    <row r="192" ht="12" hidden="1" customHeight="1"/>
    <row r="193" ht="12" hidden="1" customHeight="1"/>
    <row r="194" ht="12" hidden="1" customHeight="1"/>
    <row r="195" ht="12" hidden="1" customHeight="1"/>
    <row r="196" ht="12" hidden="1" customHeight="1"/>
    <row r="197" ht="12" hidden="1" customHeight="1"/>
    <row r="198" ht="12" hidden="1" customHeight="1"/>
    <row r="199" ht="12" hidden="1" customHeight="1"/>
    <row r="200" ht="12" hidden="1" customHeight="1"/>
    <row r="201" ht="12" hidden="1" customHeight="1"/>
    <row r="202" ht="12" hidden="1" customHeight="1"/>
    <row r="203" ht="12" hidden="1" customHeight="1"/>
    <row r="204" ht="12" hidden="1" customHeight="1"/>
    <row r="205" ht="12" hidden="1" customHeight="1"/>
    <row r="206" ht="12" hidden="1" customHeight="1"/>
    <row r="207" ht="12" hidden="1" customHeight="1"/>
    <row r="208" ht="12" hidden="1" customHeight="1"/>
    <row r="209" ht="12" hidden="1" customHeight="1"/>
    <row r="210" ht="12" hidden="1" customHeight="1"/>
    <row r="211" ht="12" hidden="1" customHeight="1"/>
    <row r="212" ht="12" hidden="1" customHeight="1"/>
    <row r="213" ht="12" hidden="1" customHeight="1"/>
    <row r="214" ht="12" hidden="1" customHeight="1"/>
    <row r="215" ht="12" hidden="1" customHeight="1"/>
    <row r="216" ht="12" hidden="1" customHeight="1"/>
    <row r="217" ht="12" hidden="1" customHeight="1"/>
    <row r="218" ht="12" hidden="1" customHeight="1"/>
    <row r="219" ht="12" hidden="1" customHeight="1"/>
    <row r="220" ht="12" hidden="1" customHeight="1"/>
    <row r="221" ht="12" hidden="1" customHeight="1"/>
    <row r="222" ht="12" hidden="1" customHeight="1"/>
    <row r="223" ht="12" hidden="1" customHeight="1"/>
    <row r="224" ht="12" hidden="1" customHeight="1"/>
    <row r="225" ht="12" hidden="1" customHeight="1"/>
    <row r="226" ht="12" hidden="1" customHeight="1"/>
    <row r="227" ht="12" hidden="1" customHeight="1"/>
    <row r="228" ht="12" hidden="1" customHeight="1"/>
    <row r="229" ht="12" hidden="1" customHeight="1"/>
    <row r="230" ht="12" hidden="1" customHeight="1"/>
    <row r="231" ht="12" hidden="1" customHeight="1"/>
    <row r="232" ht="12" hidden="1" customHeight="1"/>
    <row r="233" ht="12" hidden="1" customHeight="1"/>
    <row r="234" ht="12" hidden="1" customHeight="1"/>
    <row r="235" ht="12" hidden="1" customHeight="1"/>
    <row r="236" ht="12" hidden="1" customHeight="1"/>
    <row r="237" ht="12" hidden="1" customHeight="1"/>
    <row r="238" ht="12" hidden="1" customHeight="1"/>
    <row r="239" ht="12" hidden="1" customHeight="1"/>
    <row r="240" ht="12" hidden="1" customHeight="1"/>
    <row r="241" ht="12" hidden="1" customHeight="1"/>
    <row r="242" ht="12" hidden="1" customHeight="1"/>
    <row r="243" ht="12" hidden="1" customHeight="1"/>
    <row r="244" ht="12" hidden="1" customHeight="1"/>
    <row r="245" ht="12" hidden="1" customHeight="1"/>
    <row r="246" ht="12" hidden="1" customHeight="1"/>
    <row r="247" ht="12" hidden="1" customHeight="1"/>
    <row r="248" ht="12" hidden="1" customHeight="1"/>
    <row r="249" ht="12" hidden="1" customHeight="1"/>
    <row r="250" ht="12" hidden="1" customHeight="1"/>
    <row r="251" ht="12" hidden="1" customHeight="1"/>
    <row r="252" ht="12" hidden="1" customHeight="1"/>
    <row r="253" ht="12" hidden="1" customHeight="1"/>
    <row r="254" ht="12" hidden="1" customHeight="1"/>
    <row r="255" ht="12" hidden="1" customHeight="1"/>
    <row r="256" ht="12" hidden="1" customHeight="1"/>
    <row r="257" ht="12" hidden="1" customHeight="1"/>
    <row r="258" ht="12" hidden="1" customHeight="1"/>
    <row r="259" ht="12" hidden="1" customHeight="1"/>
    <row r="260" ht="12" hidden="1" customHeight="1"/>
    <row r="261" ht="12" hidden="1" customHeight="1"/>
    <row r="262" ht="12" hidden="1" customHeight="1"/>
    <row r="263" ht="12" hidden="1" customHeight="1"/>
    <row r="264" ht="12" hidden="1" customHeight="1"/>
    <row r="265" ht="12" hidden="1" customHeight="1"/>
    <row r="266" ht="12" hidden="1" customHeight="1"/>
    <row r="267" ht="12" hidden="1" customHeight="1"/>
    <row r="268" ht="12" hidden="1" customHeight="1"/>
    <row r="269" ht="12" hidden="1" customHeight="1"/>
    <row r="270" ht="12" hidden="1" customHeight="1"/>
    <row r="271" ht="12" hidden="1" customHeight="1"/>
    <row r="272" ht="12" hidden="1" customHeight="1"/>
    <row r="273" ht="12" hidden="1" customHeight="1"/>
    <row r="274" ht="12" hidden="1" customHeight="1"/>
    <row r="275" ht="12" hidden="1" customHeight="1"/>
    <row r="276" ht="12" hidden="1" customHeight="1"/>
    <row r="277" ht="12" hidden="1" customHeight="1"/>
    <row r="278" ht="12" hidden="1" customHeight="1"/>
    <row r="279" ht="12" hidden="1" customHeight="1"/>
    <row r="280" ht="12" hidden="1" customHeight="1"/>
    <row r="281" ht="12" hidden="1" customHeight="1"/>
    <row r="282" ht="12" hidden="1" customHeight="1"/>
    <row r="283" ht="12" hidden="1" customHeight="1"/>
    <row r="284" ht="12" hidden="1" customHeight="1"/>
    <row r="285" ht="12" hidden="1" customHeight="1"/>
    <row r="286" ht="12" hidden="1" customHeight="1"/>
    <row r="287" ht="12" hidden="1" customHeight="1"/>
    <row r="288" ht="12" hidden="1" customHeight="1"/>
    <row r="289" ht="12" hidden="1" customHeight="1"/>
    <row r="290" ht="12" hidden="1" customHeight="1"/>
    <row r="291" ht="12" hidden="1" customHeight="1"/>
    <row r="292" ht="12" hidden="1" customHeight="1"/>
    <row r="293" ht="12" hidden="1" customHeight="1"/>
    <row r="294" ht="12" hidden="1" customHeight="1"/>
    <row r="295" ht="12" hidden="1" customHeight="1"/>
    <row r="296" ht="12" hidden="1" customHeight="1"/>
    <row r="297" ht="12" hidden="1" customHeight="1"/>
    <row r="298" ht="12" hidden="1" customHeight="1"/>
    <row r="299" ht="12" hidden="1" customHeight="1"/>
    <row r="300" ht="12" hidden="1" customHeight="1"/>
    <row r="301" ht="12" hidden="1" customHeight="1"/>
    <row r="302" ht="12" hidden="1" customHeight="1"/>
    <row r="303" ht="12" hidden="1" customHeight="1"/>
    <row r="304" ht="12" hidden="1" customHeight="1"/>
    <row r="305" ht="12" hidden="1" customHeight="1"/>
    <row r="306" ht="12" hidden="1" customHeight="1"/>
    <row r="307" ht="12" hidden="1" customHeight="1"/>
    <row r="308" ht="12" hidden="1" customHeight="1"/>
    <row r="309" ht="12" hidden="1" customHeight="1"/>
    <row r="310" ht="12" hidden="1" customHeight="1"/>
    <row r="311" ht="12" hidden="1" customHeight="1"/>
    <row r="312" ht="12" hidden="1" customHeight="1"/>
    <row r="313" ht="12" hidden="1" customHeight="1"/>
    <row r="314" ht="12" hidden="1" customHeight="1"/>
    <row r="315" ht="12" hidden="1" customHeight="1"/>
    <row r="316" ht="12" hidden="1" customHeight="1"/>
    <row r="317" ht="12" hidden="1" customHeight="1"/>
    <row r="318" ht="12" hidden="1" customHeight="1"/>
    <row r="319" ht="12" hidden="1" customHeight="1"/>
    <row r="320" ht="12" hidden="1" customHeight="1"/>
    <row r="321" ht="12" hidden="1" customHeight="1"/>
    <row r="322" ht="12" hidden="1" customHeight="1"/>
    <row r="323" ht="12" hidden="1" customHeight="1"/>
    <row r="324" ht="12" hidden="1" customHeight="1"/>
    <row r="325" ht="12" hidden="1" customHeight="1"/>
    <row r="326" ht="12" hidden="1" customHeight="1"/>
    <row r="327" ht="12" hidden="1" customHeight="1"/>
    <row r="328" ht="12" hidden="1" customHeight="1"/>
    <row r="329" ht="12" hidden="1" customHeight="1"/>
    <row r="330" ht="12" hidden="1" customHeight="1"/>
    <row r="331" ht="12" hidden="1" customHeight="1"/>
    <row r="332" ht="12" hidden="1" customHeight="1"/>
    <row r="333" ht="12" hidden="1" customHeight="1"/>
    <row r="334" ht="12" hidden="1" customHeight="1"/>
    <row r="335" ht="12" hidden="1" customHeight="1"/>
    <row r="336" ht="12" hidden="1" customHeight="1"/>
    <row r="337" ht="12" hidden="1" customHeight="1"/>
    <row r="338" ht="12" hidden="1" customHeight="1"/>
    <row r="339" ht="12" hidden="1" customHeight="1"/>
    <row r="340" ht="12" hidden="1" customHeight="1"/>
    <row r="341" ht="12" hidden="1" customHeight="1"/>
    <row r="342" ht="12" hidden="1" customHeight="1"/>
    <row r="343" ht="12" hidden="1" customHeight="1"/>
    <row r="344" ht="12" hidden="1" customHeight="1"/>
    <row r="345" ht="12" hidden="1" customHeight="1"/>
    <row r="346" ht="12" hidden="1" customHeight="1"/>
    <row r="347" ht="12" hidden="1" customHeight="1"/>
    <row r="348" ht="12" hidden="1" customHeight="1"/>
    <row r="349" ht="12" hidden="1" customHeight="1"/>
    <row r="350" ht="12" hidden="1" customHeight="1"/>
    <row r="351" ht="12" hidden="1" customHeight="1"/>
    <row r="352" ht="12" hidden="1" customHeight="1"/>
    <row r="353" ht="12" hidden="1" customHeight="1"/>
    <row r="354" ht="12" hidden="1" customHeight="1"/>
    <row r="355" ht="12" hidden="1" customHeight="1"/>
    <row r="356" ht="12" hidden="1" customHeight="1"/>
    <row r="357" ht="12" hidden="1" customHeight="1"/>
    <row r="358" ht="12" hidden="1" customHeight="1"/>
    <row r="359" ht="12" hidden="1" customHeight="1"/>
    <row r="360" ht="12" hidden="1" customHeight="1"/>
    <row r="361" ht="12" hidden="1" customHeight="1"/>
    <row r="362" ht="12" hidden="1" customHeight="1"/>
    <row r="363" ht="12" hidden="1" customHeight="1"/>
    <row r="364" ht="12" hidden="1" customHeight="1"/>
    <row r="365" ht="12" hidden="1" customHeight="1"/>
    <row r="366" ht="12" hidden="1" customHeight="1"/>
    <row r="367" ht="12" hidden="1" customHeight="1"/>
    <row r="368" ht="12" hidden="1" customHeight="1"/>
    <row r="369" ht="12" hidden="1" customHeight="1"/>
    <row r="370" ht="12" hidden="1" customHeight="1"/>
    <row r="371" ht="12" hidden="1" customHeight="1"/>
    <row r="372" ht="12" hidden="1" customHeight="1"/>
    <row r="373" ht="12" hidden="1" customHeight="1"/>
    <row r="374" ht="12" hidden="1" customHeight="1"/>
    <row r="375" ht="12" hidden="1" customHeight="1"/>
    <row r="376" ht="12" hidden="1" customHeight="1"/>
    <row r="377" ht="12" hidden="1" customHeight="1"/>
    <row r="378" ht="12" hidden="1" customHeight="1"/>
    <row r="379" ht="12" hidden="1" customHeight="1"/>
    <row r="380" ht="12" hidden="1" customHeight="1"/>
    <row r="381" ht="12" hidden="1" customHeight="1"/>
    <row r="382" ht="12" hidden="1" customHeight="1"/>
    <row r="383" ht="12" hidden="1" customHeight="1"/>
    <row r="384" ht="12" hidden="1" customHeight="1"/>
    <row r="385" ht="12" hidden="1" customHeight="1"/>
    <row r="386" ht="12" hidden="1" customHeight="1"/>
    <row r="387" ht="12" hidden="1" customHeight="1"/>
    <row r="388" ht="12" hidden="1" customHeight="1"/>
    <row r="389" ht="12" hidden="1" customHeight="1"/>
    <row r="390" ht="12" hidden="1" customHeight="1"/>
    <row r="391" ht="12" hidden="1" customHeight="1"/>
    <row r="392" ht="12" hidden="1" customHeight="1"/>
    <row r="393" ht="12" hidden="1" customHeight="1"/>
    <row r="394" ht="12" hidden="1" customHeight="1"/>
    <row r="395" ht="12" hidden="1" customHeight="1"/>
    <row r="396" ht="12" hidden="1" customHeight="1"/>
    <row r="397" ht="12" hidden="1" customHeight="1"/>
    <row r="398" ht="12" hidden="1" customHeight="1"/>
    <row r="399" ht="12" hidden="1" customHeight="1"/>
    <row r="400" ht="12" hidden="1" customHeight="1"/>
    <row r="401" ht="12" hidden="1" customHeight="1"/>
    <row r="402" ht="12" hidden="1" customHeight="1"/>
    <row r="403" ht="12" hidden="1" customHeight="1"/>
    <row r="404" ht="12" hidden="1" customHeight="1"/>
    <row r="405" ht="12" hidden="1" customHeight="1"/>
    <row r="406" ht="12" hidden="1" customHeight="1"/>
    <row r="407" ht="12" hidden="1" customHeight="1"/>
    <row r="408" ht="12" hidden="1" customHeight="1"/>
    <row r="409" ht="12" hidden="1" customHeight="1"/>
    <row r="410" ht="12" hidden="1" customHeight="1"/>
    <row r="411" ht="12" hidden="1" customHeight="1"/>
    <row r="412" ht="12" hidden="1" customHeight="1"/>
    <row r="413" ht="12" hidden="1" customHeight="1"/>
    <row r="414" ht="12" hidden="1" customHeight="1"/>
    <row r="415" ht="12" hidden="1" customHeight="1"/>
    <row r="416" ht="12" hidden="1" customHeight="1"/>
    <row r="417" ht="12" hidden="1" customHeight="1"/>
    <row r="418" ht="12" hidden="1" customHeight="1"/>
    <row r="419" ht="12" hidden="1" customHeight="1"/>
    <row r="420" ht="12" hidden="1" customHeight="1"/>
    <row r="421" ht="12" hidden="1" customHeight="1"/>
    <row r="422" ht="12" hidden="1" customHeight="1"/>
    <row r="423" ht="12" hidden="1" customHeight="1"/>
    <row r="424" ht="12" hidden="1" customHeight="1"/>
    <row r="425" ht="12" hidden="1" customHeight="1"/>
    <row r="426" ht="12" hidden="1" customHeight="1"/>
    <row r="427" ht="12" hidden="1" customHeight="1"/>
    <row r="428" ht="12" hidden="1" customHeight="1"/>
    <row r="429" ht="12" hidden="1" customHeight="1"/>
    <row r="430" ht="12" hidden="1" customHeight="1"/>
    <row r="431" ht="12" hidden="1" customHeight="1"/>
    <row r="432" ht="12" hidden="1" customHeight="1"/>
    <row r="433" ht="12" hidden="1" customHeight="1"/>
    <row r="434" ht="12" hidden="1" customHeight="1"/>
    <row r="435" ht="12" hidden="1" customHeight="1"/>
    <row r="436" ht="12" hidden="1" customHeight="1"/>
    <row r="437" ht="12" hidden="1" customHeight="1"/>
    <row r="438" ht="12" hidden="1" customHeight="1"/>
    <row r="439" ht="12" hidden="1" customHeight="1"/>
    <row r="440" ht="12" hidden="1" customHeight="1"/>
    <row r="441" ht="12" hidden="1" customHeight="1"/>
    <row r="442" ht="12" hidden="1" customHeight="1"/>
    <row r="443" ht="12" hidden="1" customHeight="1"/>
    <row r="444" ht="12" hidden="1" customHeight="1"/>
    <row r="445" ht="12" hidden="1" customHeight="1"/>
    <row r="446" ht="12" hidden="1" customHeight="1"/>
    <row r="447" ht="12" hidden="1" customHeight="1"/>
    <row r="448" ht="12" hidden="1" customHeight="1"/>
    <row r="449" ht="12" hidden="1" customHeight="1"/>
    <row r="450" ht="12" hidden="1" customHeight="1"/>
    <row r="451" ht="12" hidden="1" customHeight="1"/>
    <row r="452" ht="12" hidden="1" customHeight="1"/>
    <row r="453" ht="12" hidden="1" customHeight="1"/>
    <row r="454" ht="12" hidden="1" customHeight="1"/>
    <row r="455" ht="12" hidden="1" customHeight="1"/>
    <row r="456" ht="12" hidden="1" customHeight="1"/>
    <row r="457" ht="12" hidden="1" customHeight="1"/>
    <row r="458" ht="12" hidden="1" customHeight="1"/>
    <row r="459" ht="12" hidden="1" customHeight="1"/>
    <row r="460" ht="12" hidden="1" customHeight="1"/>
    <row r="461" ht="12" hidden="1" customHeight="1"/>
    <row r="462" ht="12" hidden="1" customHeight="1"/>
    <row r="463" ht="12" hidden="1" customHeight="1"/>
    <row r="464" ht="12" hidden="1" customHeight="1"/>
    <row r="465" ht="12" hidden="1" customHeight="1"/>
    <row r="466" ht="12" hidden="1" customHeight="1"/>
    <row r="467" ht="12" hidden="1" customHeight="1"/>
    <row r="468" ht="12" hidden="1" customHeight="1"/>
    <row r="469" ht="12" hidden="1" customHeight="1"/>
    <row r="470" ht="12" hidden="1" customHeight="1"/>
    <row r="471" ht="12" hidden="1" customHeight="1"/>
    <row r="472" ht="12" hidden="1" customHeight="1"/>
    <row r="473" ht="12" hidden="1" customHeight="1"/>
    <row r="474" ht="12" hidden="1" customHeight="1"/>
    <row r="475" ht="12" hidden="1" customHeight="1"/>
    <row r="476" ht="12" hidden="1" customHeight="1"/>
    <row r="477" ht="12" hidden="1" customHeight="1"/>
    <row r="478" ht="12" hidden="1" customHeight="1"/>
    <row r="479" ht="12" hidden="1" customHeight="1"/>
    <row r="480" ht="12" hidden="1" customHeight="1"/>
    <row r="481" ht="12" hidden="1" customHeight="1"/>
    <row r="482" ht="12" hidden="1" customHeight="1"/>
    <row r="483" ht="12" hidden="1" customHeight="1"/>
    <row r="484" ht="12" hidden="1" customHeight="1"/>
    <row r="485" ht="12" hidden="1" customHeight="1"/>
    <row r="486" ht="12" hidden="1" customHeight="1"/>
    <row r="487" ht="12" hidden="1" customHeight="1"/>
    <row r="488" ht="12" hidden="1" customHeight="1"/>
    <row r="489" ht="12" hidden="1" customHeight="1"/>
    <row r="490" ht="12" hidden="1" customHeight="1"/>
    <row r="491" ht="12" hidden="1" customHeight="1"/>
    <row r="492" ht="12" hidden="1" customHeight="1"/>
    <row r="493" ht="12" hidden="1" customHeight="1"/>
    <row r="494" ht="12" hidden="1" customHeight="1"/>
    <row r="495" ht="12" hidden="1" customHeight="1"/>
    <row r="496" ht="12" hidden="1" customHeight="1"/>
    <row r="497" ht="12" hidden="1" customHeight="1"/>
    <row r="498" ht="12" hidden="1" customHeight="1"/>
    <row r="499" ht="12" hidden="1" customHeight="1"/>
    <row r="500" ht="12" hidden="1" customHeight="1"/>
    <row r="501" ht="12" hidden="1" customHeight="1"/>
    <row r="502" ht="12" hidden="1" customHeight="1"/>
    <row r="503" ht="12" hidden="1" customHeight="1"/>
    <row r="504" ht="12" hidden="1" customHeight="1"/>
    <row r="505" ht="12" hidden="1" customHeight="1"/>
    <row r="506" ht="12" hidden="1" customHeight="1"/>
    <row r="507" ht="12" hidden="1" customHeight="1"/>
    <row r="508" ht="12" hidden="1" customHeight="1"/>
    <row r="509" ht="12" hidden="1" customHeight="1"/>
    <row r="510" ht="12" hidden="1" customHeight="1"/>
    <row r="511" ht="12" hidden="1" customHeight="1"/>
    <row r="512" ht="12" hidden="1" customHeight="1"/>
    <row r="513" ht="12" hidden="1" customHeight="1"/>
    <row r="514" ht="12" hidden="1" customHeight="1"/>
    <row r="515" ht="12" hidden="1" customHeight="1"/>
    <row r="516" ht="12" hidden="1" customHeight="1"/>
    <row r="517" ht="12" hidden="1" customHeight="1"/>
    <row r="518" ht="12" hidden="1" customHeight="1"/>
    <row r="519" ht="12" hidden="1" customHeight="1"/>
    <row r="520" ht="12" hidden="1" customHeight="1"/>
    <row r="521" ht="12" hidden="1" customHeight="1"/>
    <row r="522" ht="12" hidden="1" customHeight="1"/>
    <row r="523" ht="12" hidden="1" customHeight="1"/>
    <row r="524" ht="12" hidden="1" customHeight="1"/>
    <row r="525" ht="12" hidden="1" customHeight="1"/>
    <row r="526" ht="12" hidden="1" customHeight="1"/>
    <row r="527" ht="12" hidden="1" customHeight="1"/>
    <row r="528" ht="12" hidden="1" customHeight="1"/>
    <row r="529" ht="12" hidden="1" customHeight="1"/>
    <row r="530" ht="12" hidden="1" customHeight="1"/>
    <row r="531" ht="12" hidden="1" customHeight="1"/>
    <row r="532" ht="12" hidden="1" customHeight="1"/>
    <row r="533" ht="12" hidden="1" customHeight="1"/>
    <row r="534" ht="12" hidden="1" customHeight="1"/>
    <row r="535" ht="12" hidden="1" customHeight="1"/>
    <row r="536" ht="12" hidden="1" customHeight="1"/>
    <row r="537" ht="12" hidden="1" customHeight="1"/>
    <row r="538" ht="12" hidden="1" customHeight="1"/>
    <row r="539" ht="12" hidden="1" customHeight="1"/>
    <row r="540" ht="12" hidden="1" customHeight="1"/>
    <row r="541" ht="12" hidden="1" customHeight="1"/>
    <row r="542" ht="12" hidden="1" customHeight="1"/>
    <row r="543" ht="12" hidden="1" customHeight="1"/>
    <row r="544" ht="12" hidden="1" customHeight="1"/>
    <row r="545" ht="12" hidden="1" customHeight="1"/>
    <row r="546" ht="12" hidden="1" customHeight="1"/>
    <row r="547" ht="12" hidden="1" customHeight="1"/>
    <row r="548" ht="12" hidden="1" customHeight="1"/>
    <row r="549" ht="12" hidden="1" customHeight="1"/>
    <row r="550" ht="12" hidden="1" customHeight="1"/>
    <row r="551" ht="12" hidden="1" customHeight="1"/>
    <row r="552" ht="12" hidden="1" customHeight="1"/>
    <row r="553" ht="12" hidden="1" customHeight="1"/>
    <row r="554" ht="12" hidden="1" customHeight="1"/>
    <row r="555" ht="12" hidden="1" customHeight="1"/>
    <row r="556" ht="12" hidden="1" customHeight="1"/>
    <row r="557" ht="12" hidden="1" customHeight="1"/>
    <row r="558" ht="12" hidden="1" customHeight="1"/>
    <row r="559" ht="12" hidden="1" customHeight="1"/>
    <row r="560" ht="12" hidden="1" customHeight="1"/>
    <row r="561" ht="12" hidden="1" customHeight="1"/>
    <row r="562" ht="12" hidden="1" customHeight="1"/>
    <row r="563" ht="12" hidden="1" customHeight="1"/>
    <row r="564" ht="12" hidden="1" customHeight="1"/>
    <row r="565" ht="12" hidden="1" customHeight="1"/>
    <row r="566" ht="12" hidden="1" customHeight="1"/>
    <row r="567" ht="12" hidden="1" customHeight="1"/>
    <row r="568" ht="12" hidden="1" customHeight="1"/>
    <row r="569" ht="12" hidden="1" customHeight="1"/>
    <row r="570" ht="12" hidden="1" customHeight="1"/>
    <row r="571" ht="12" hidden="1" customHeight="1"/>
    <row r="572" ht="12" hidden="1" customHeight="1"/>
    <row r="573" ht="12" hidden="1" customHeight="1"/>
    <row r="574" ht="12" hidden="1" customHeight="1"/>
    <row r="575" ht="12" hidden="1" customHeight="1"/>
    <row r="576" ht="12" hidden="1" customHeight="1"/>
    <row r="577" ht="12" hidden="1" customHeight="1"/>
    <row r="578" ht="12" hidden="1" customHeight="1"/>
    <row r="579" ht="12" hidden="1" customHeight="1"/>
    <row r="580" ht="12" hidden="1" customHeight="1"/>
    <row r="581" ht="12" hidden="1" customHeight="1"/>
    <row r="582" ht="12" hidden="1" customHeight="1"/>
    <row r="583" ht="12" hidden="1" customHeight="1"/>
    <row r="584" ht="12" hidden="1" customHeight="1"/>
    <row r="585" ht="12" hidden="1" customHeight="1"/>
    <row r="586" ht="12" hidden="1" customHeight="1"/>
    <row r="587" ht="12" hidden="1" customHeight="1"/>
    <row r="588" ht="12" hidden="1" customHeight="1"/>
    <row r="589" ht="12" hidden="1" customHeight="1"/>
    <row r="590" ht="12" hidden="1" customHeight="1"/>
    <row r="591" ht="12" hidden="1" customHeight="1"/>
    <row r="592" ht="12" hidden="1" customHeight="1"/>
    <row r="593" ht="12" hidden="1" customHeight="1"/>
    <row r="594" ht="12" hidden="1" customHeight="1"/>
    <row r="595" ht="12" hidden="1" customHeight="1"/>
    <row r="596" ht="12" hidden="1" customHeight="1"/>
    <row r="597" ht="12" hidden="1" customHeight="1"/>
    <row r="598" ht="12" hidden="1" customHeight="1"/>
    <row r="599" ht="12" hidden="1" customHeight="1"/>
    <row r="600" ht="12" hidden="1" customHeight="1"/>
    <row r="601" ht="12" hidden="1" customHeight="1"/>
    <row r="602" ht="12" hidden="1" customHeight="1"/>
    <row r="603" ht="12" hidden="1" customHeight="1"/>
    <row r="604" ht="12" hidden="1" customHeight="1"/>
    <row r="605" ht="12" hidden="1" customHeight="1"/>
    <row r="606" ht="12" hidden="1" customHeight="1"/>
    <row r="607" ht="12" hidden="1" customHeight="1"/>
    <row r="608" ht="12" hidden="1" customHeight="1"/>
    <row r="609" ht="12" hidden="1" customHeight="1"/>
    <row r="610" ht="12" hidden="1" customHeight="1"/>
    <row r="611" ht="12" hidden="1" customHeight="1"/>
    <row r="612" ht="12" hidden="1" customHeight="1"/>
    <row r="613" ht="12" hidden="1" customHeight="1"/>
    <row r="614" ht="12" hidden="1" customHeight="1"/>
    <row r="615" ht="12" hidden="1" customHeight="1"/>
    <row r="616" ht="12" hidden="1" customHeight="1"/>
    <row r="617" ht="12" hidden="1" customHeight="1"/>
    <row r="618" ht="12" hidden="1" customHeight="1"/>
    <row r="619" ht="12" hidden="1" customHeight="1"/>
    <row r="620" ht="12" hidden="1" customHeight="1"/>
    <row r="621" ht="12" hidden="1" customHeight="1"/>
    <row r="622" ht="12" hidden="1" customHeight="1"/>
    <row r="623" ht="12" hidden="1" customHeight="1"/>
    <row r="624" ht="12" hidden="1" customHeight="1"/>
    <row r="625" ht="12" hidden="1" customHeight="1"/>
    <row r="626" ht="12" hidden="1" customHeight="1"/>
    <row r="627" ht="12" hidden="1" customHeight="1"/>
    <row r="628" ht="12" hidden="1" customHeight="1"/>
    <row r="629" ht="12" hidden="1" customHeight="1"/>
    <row r="630" ht="12" hidden="1" customHeight="1"/>
    <row r="631" ht="12" hidden="1" customHeight="1"/>
    <row r="632" ht="12" hidden="1" customHeight="1"/>
    <row r="633" ht="12" hidden="1" customHeight="1"/>
    <row r="634" ht="12" hidden="1" customHeight="1"/>
    <row r="635" ht="12" hidden="1" customHeight="1"/>
    <row r="636" ht="12" hidden="1" customHeight="1"/>
    <row r="637" ht="12" hidden="1" customHeight="1"/>
    <row r="638" ht="12" hidden="1" customHeight="1"/>
    <row r="639" ht="12" hidden="1" customHeight="1"/>
    <row r="640" ht="12" hidden="1" customHeight="1"/>
    <row r="641" ht="12" hidden="1" customHeight="1"/>
    <row r="642" ht="12" hidden="1" customHeight="1"/>
    <row r="643" ht="12" hidden="1" customHeight="1"/>
    <row r="644" ht="12" hidden="1" customHeight="1"/>
    <row r="645" ht="12" hidden="1" customHeight="1"/>
    <row r="646" ht="12" hidden="1" customHeight="1"/>
    <row r="647" ht="12" hidden="1" customHeight="1"/>
    <row r="648" ht="12" hidden="1" customHeight="1"/>
    <row r="649" ht="12" hidden="1" customHeight="1"/>
    <row r="650" ht="12" hidden="1" customHeight="1"/>
    <row r="651" ht="12" hidden="1" customHeight="1"/>
    <row r="652" ht="12" hidden="1" customHeight="1"/>
    <row r="653" ht="12" hidden="1" customHeight="1"/>
    <row r="654" ht="12" hidden="1" customHeight="1"/>
    <row r="655" ht="12" hidden="1" customHeight="1"/>
    <row r="656" ht="12" hidden="1" customHeight="1"/>
    <row r="657" ht="12" hidden="1" customHeight="1"/>
    <row r="658" ht="12" hidden="1" customHeight="1"/>
    <row r="659" ht="12" hidden="1" customHeight="1"/>
    <row r="660" ht="12" hidden="1" customHeight="1"/>
    <row r="661" ht="12" hidden="1" customHeight="1"/>
    <row r="662" ht="12" hidden="1" customHeight="1"/>
    <row r="663" ht="12" hidden="1" customHeight="1"/>
    <row r="664" ht="12" hidden="1" customHeight="1"/>
    <row r="665" ht="12" hidden="1" customHeight="1"/>
    <row r="666" ht="12" hidden="1" customHeight="1"/>
    <row r="667" ht="12" hidden="1" customHeight="1"/>
    <row r="668" ht="12" hidden="1" customHeight="1"/>
    <row r="669" ht="12" hidden="1" customHeight="1"/>
    <row r="670" ht="12" hidden="1" customHeight="1"/>
    <row r="671" ht="12" hidden="1" customHeight="1"/>
    <row r="672" ht="12" hidden="1" customHeight="1"/>
    <row r="673" ht="12" hidden="1" customHeight="1"/>
    <row r="674" ht="12" hidden="1" customHeight="1"/>
    <row r="675" ht="12" hidden="1" customHeight="1"/>
    <row r="676" ht="12" hidden="1" customHeight="1"/>
    <row r="677" ht="12" hidden="1" customHeight="1"/>
    <row r="678" ht="12" hidden="1" customHeight="1"/>
    <row r="679" ht="12" hidden="1" customHeight="1"/>
    <row r="680" ht="12" hidden="1" customHeight="1"/>
    <row r="681" ht="12" hidden="1" customHeight="1"/>
    <row r="682" ht="12" hidden="1" customHeight="1"/>
    <row r="683" ht="12" hidden="1" customHeight="1"/>
    <row r="684" ht="12" hidden="1" customHeight="1"/>
    <row r="685" ht="12" hidden="1" customHeight="1"/>
    <row r="686" ht="12" hidden="1" customHeight="1"/>
    <row r="687" ht="12" hidden="1" customHeight="1"/>
    <row r="688" ht="12" hidden="1" customHeight="1"/>
    <row r="689" ht="12" hidden="1" customHeight="1"/>
    <row r="690" ht="12" hidden="1" customHeight="1"/>
    <row r="691" ht="12" hidden="1" customHeight="1"/>
    <row r="692" ht="12" hidden="1" customHeight="1"/>
    <row r="693" ht="12" hidden="1" customHeight="1"/>
    <row r="694" ht="12" hidden="1" customHeight="1"/>
    <row r="695" ht="12" hidden="1" customHeight="1"/>
    <row r="696" ht="12" hidden="1" customHeight="1"/>
    <row r="697" ht="12" hidden="1" customHeight="1"/>
    <row r="698" ht="12" hidden="1" customHeight="1"/>
    <row r="699" ht="12" hidden="1" customHeight="1"/>
    <row r="700" ht="12" hidden="1" customHeight="1"/>
    <row r="701" ht="12" hidden="1" customHeight="1"/>
    <row r="702" ht="12" hidden="1" customHeight="1"/>
    <row r="703" ht="12" hidden="1" customHeight="1"/>
    <row r="704" ht="12" hidden="1" customHeight="1"/>
    <row r="705" ht="12" hidden="1" customHeight="1"/>
    <row r="706" ht="12" hidden="1" customHeight="1"/>
    <row r="707" ht="12" hidden="1" customHeight="1"/>
    <row r="708" ht="12" hidden="1" customHeight="1"/>
    <row r="709" ht="12" hidden="1" customHeight="1"/>
    <row r="710" ht="12" hidden="1" customHeight="1"/>
    <row r="711" ht="12" hidden="1" customHeight="1"/>
    <row r="712" ht="12" hidden="1" customHeight="1"/>
    <row r="713" ht="12" hidden="1" customHeight="1"/>
    <row r="714" ht="12" hidden="1" customHeight="1"/>
    <row r="715" ht="12" hidden="1" customHeight="1"/>
    <row r="716" ht="12" hidden="1" customHeight="1"/>
    <row r="717" ht="12" hidden="1" customHeight="1"/>
    <row r="718" ht="12" hidden="1" customHeight="1"/>
    <row r="719" ht="12" hidden="1" customHeight="1"/>
    <row r="720" ht="12" hidden="1" customHeight="1"/>
    <row r="721" ht="12" hidden="1" customHeight="1"/>
    <row r="722" ht="12" hidden="1" customHeight="1"/>
    <row r="723" ht="12" hidden="1" customHeight="1"/>
    <row r="724" ht="12" hidden="1" customHeight="1"/>
    <row r="725" ht="12" hidden="1" customHeight="1"/>
    <row r="726" ht="12" hidden="1" customHeight="1"/>
    <row r="727" ht="12" hidden="1" customHeight="1"/>
    <row r="728" ht="12" hidden="1" customHeight="1"/>
    <row r="729" ht="12" hidden="1" customHeight="1"/>
    <row r="730" ht="12" hidden="1" customHeight="1"/>
    <row r="731" ht="12" hidden="1" customHeight="1"/>
    <row r="732" ht="12" hidden="1" customHeight="1"/>
    <row r="733" ht="12" hidden="1" customHeight="1"/>
    <row r="734" ht="12" hidden="1" customHeight="1"/>
    <row r="735" ht="12" hidden="1" customHeight="1"/>
    <row r="736" ht="12" hidden="1" customHeight="1"/>
    <row r="737" ht="12" hidden="1" customHeight="1"/>
    <row r="738" ht="12" hidden="1" customHeight="1"/>
    <row r="739" ht="12" hidden="1" customHeight="1"/>
    <row r="740" ht="12" hidden="1" customHeight="1"/>
    <row r="741" ht="12" hidden="1" customHeight="1"/>
    <row r="742" ht="12" hidden="1" customHeight="1"/>
    <row r="743" ht="12" hidden="1" customHeight="1"/>
    <row r="744" ht="12" hidden="1" customHeight="1"/>
    <row r="745" ht="12" hidden="1" customHeight="1"/>
    <row r="746" ht="12" hidden="1" customHeight="1"/>
    <row r="747" ht="12" hidden="1" customHeight="1"/>
    <row r="748" ht="12" hidden="1" customHeight="1"/>
    <row r="749" ht="12" hidden="1" customHeight="1"/>
    <row r="750" ht="12" hidden="1" customHeight="1"/>
    <row r="751" ht="12" hidden="1" customHeight="1"/>
    <row r="752" ht="12" hidden="1" customHeight="1"/>
    <row r="753" ht="12" hidden="1" customHeight="1"/>
    <row r="754" ht="12" hidden="1" customHeight="1"/>
    <row r="755" ht="12" hidden="1" customHeight="1"/>
    <row r="756" ht="12" hidden="1" customHeight="1"/>
    <row r="757" ht="12" hidden="1" customHeight="1"/>
    <row r="758" ht="12" hidden="1" customHeight="1"/>
    <row r="759" ht="12" hidden="1" customHeight="1"/>
    <row r="760" ht="12" hidden="1" customHeight="1"/>
    <row r="761" ht="12" hidden="1" customHeight="1"/>
    <row r="762" ht="12" hidden="1" customHeight="1"/>
    <row r="763" ht="12" hidden="1" customHeight="1"/>
    <row r="764" ht="12" hidden="1" customHeight="1"/>
    <row r="765" ht="12" hidden="1" customHeight="1"/>
    <row r="766" ht="12" hidden="1" customHeight="1"/>
    <row r="767" ht="12" hidden="1" customHeight="1"/>
    <row r="768" ht="12" hidden="1" customHeight="1"/>
    <row r="769" ht="12" hidden="1" customHeight="1"/>
    <row r="770" ht="12" hidden="1" customHeight="1"/>
    <row r="771" ht="12" hidden="1" customHeight="1"/>
    <row r="772" ht="12" hidden="1" customHeight="1"/>
    <row r="773" ht="12" hidden="1" customHeight="1"/>
    <row r="774" ht="12" hidden="1" customHeight="1"/>
    <row r="775" ht="12" hidden="1" customHeight="1"/>
    <row r="776" ht="12" hidden="1" customHeight="1"/>
    <row r="777" ht="12" hidden="1" customHeight="1"/>
    <row r="778" ht="12" hidden="1" customHeight="1"/>
    <row r="779" ht="12" hidden="1" customHeight="1"/>
    <row r="780" ht="12" hidden="1" customHeight="1"/>
    <row r="781" ht="12" hidden="1" customHeight="1"/>
    <row r="782" ht="12" hidden="1" customHeight="1"/>
    <row r="783" ht="12" hidden="1" customHeight="1"/>
    <row r="784" ht="12" hidden="1" customHeight="1"/>
    <row r="785" ht="12" hidden="1" customHeight="1"/>
    <row r="786" ht="12" hidden="1" customHeight="1"/>
    <row r="787" ht="12" hidden="1" customHeight="1"/>
    <row r="788" ht="12" hidden="1" customHeight="1"/>
    <row r="789" ht="12" hidden="1" customHeight="1"/>
    <row r="790" ht="12" hidden="1" customHeight="1"/>
    <row r="791" ht="12" hidden="1" customHeight="1"/>
    <row r="792" ht="12" hidden="1" customHeight="1"/>
    <row r="793" ht="12" hidden="1" customHeight="1"/>
    <row r="794" ht="12" hidden="1" customHeight="1"/>
    <row r="795" ht="12" hidden="1" customHeight="1"/>
    <row r="796" ht="12" hidden="1" customHeight="1"/>
    <row r="797" ht="12" hidden="1" customHeight="1"/>
    <row r="798" ht="12" hidden="1" customHeight="1"/>
    <row r="799" ht="12" hidden="1" customHeight="1"/>
    <row r="800" ht="12" hidden="1" customHeight="1"/>
    <row r="801" ht="12" hidden="1" customHeight="1"/>
    <row r="802" ht="12" hidden="1" customHeight="1"/>
    <row r="803" ht="12" hidden="1" customHeight="1"/>
    <row r="804" ht="12" hidden="1" customHeight="1"/>
    <row r="805" ht="12" hidden="1" customHeight="1"/>
    <row r="806" ht="12" hidden="1" customHeight="1"/>
    <row r="807" ht="12" hidden="1" customHeight="1"/>
    <row r="808" ht="12" hidden="1" customHeight="1"/>
    <row r="809" ht="12" hidden="1" customHeight="1"/>
    <row r="810" ht="12" hidden="1" customHeight="1"/>
    <row r="811" ht="12" hidden="1" customHeight="1"/>
    <row r="812" ht="12" hidden="1" customHeight="1"/>
    <row r="813" ht="12" hidden="1" customHeight="1"/>
    <row r="814" ht="12" hidden="1" customHeight="1"/>
    <row r="815" ht="12" hidden="1" customHeight="1"/>
    <row r="816" ht="12" hidden="1" customHeight="1"/>
    <row r="817" ht="12" hidden="1" customHeight="1"/>
    <row r="818" ht="12" hidden="1" customHeight="1"/>
    <row r="819" ht="12" hidden="1" customHeight="1"/>
    <row r="820" ht="12" hidden="1" customHeight="1"/>
    <row r="821" ht="12" hidden="1" customHeight="1"/>
    <row r="822" ht="12" hidden="1" customHeight="1"/>
    <row r="823" ht="12" hidden="1" customHeight="1"/>
    <row r="824" ht="12" hidden="1" customHeight="1"/>
    <row r="825" ht="12" hidden="1" customHeight="1"/>
    <row r="826" ht="12" hidden="1" customHeight="1"/>
    <row r="827" ht="12" hidden="1" customHeight="1"/>
    <row r="828" ht="12" hidden="1" customHeight="1"/>
    <row r="829" ht="12" hidden="1" customHeight="1"/>
    <row r="830" ht="12" hidden="1" customHeight="1"/>
    <row r="831" ht="12" hidden="1" customHeight="1"/>
    <row r="832" ht="12" hidden="1" customHeight="1"/>
    <row r="833" ht="12" hidden="1" customHeight="1"/>
    <row r="834" ht="12" hidden="1" customHeight="1"/>
    <row r="835" ht="12" hidden="1" customHeight="1"/>
    <row r="836" ht="12" hidden="1" customHeight="1"/>
    <row r="837" ht="12" hidden="1" customHeight="1"/>
    <row r="838" ht="12" hidden="1" customHeight="1"/>
    <row r="839" ht="12" hidden="1" customHeight="1"/>
    <row r="840" ht="12" hidden="1" customHeight="1"/>
    <row r="841" ht="12" hidden="1" customHeight="1"/>
    <row r="842" ht="12" hidden="1" customHeight="1"/>
    <row r="843" ht="12" hidden="1" customHeight="1"/>
    <row r="844" ht="12" hidden="1" customHeight="1"/>
    <row r="845" ht="12" hidden="1" customHeight="1"/>
    <row r="846" ht="12" hidden="1" customHeight="1"/>
    <row r="847" ht="12" hidden="1" customHeight="1"/>
    <row r="848" ht="12" hidden="1" customHeight="1"/>
    <row r="849" ht="12" hidden="1" customHeight="1"/>
    <row r="850" ht="12" hidden="1" customHeight="1"/>
    <row r="851" ht="12" hidden="1" customHeight="1"/>
    <row r="852" ht="12" hidden="1" customHeight="1"/>
    <row r="853" ht="12" hidden="1" customHeight="1"/>
    <row r="854" ht="12" hidden="1" customHeight="1"/>
    <row r="855" ht="12" hidden="1" customHeight="1"/>
    <row r="856" ht="12" hidden="1" customHeight="1"/>
    <row r="857" ht="12" hidden="1" customHeight="1"/>
    <row r="858" ht="12" hidden="1" customHeight="1"/>
    <row r="859" ht="12" hidden="1" customHeight="1"/>
    <row r="860" ht="12" hidden="1" customHeight="1"/>
    <row r="861" ht="12" hidden="1" customHeight="1"/>
    <row r="862" ht="12" hidden="1" customHeight="1"/>
    <row r="863" ht="12" hidden="1" customHeight="1"/>
    <row r="864" ht="12" hidden="1" customHeight="1"/>
    <row r="865" ht="12" hidden="1" customHeight="1"/>
    <row r="866" ht="12" hidden="1" customHeight="1"/>
    <row r="867" ht="12" hidden="1" customHeight="1"/>
    <row r="868" ht="12" hidden="1" customHeight="1"/>
    <row r="869" ht="12" hidden="1" customHeight="1"/>
    <row r="870" ht="12" hidden="1" customHeight="1"/>
    <row r="871" ht="12" hidden="1" customHeight="1"/>
    <row r="872" ht="12" hidden="1" customHeight="1"/>
    <row r="873" ht="12" hidden="1" customHeight="1"/>
    <row r="874" ht="12" hidden="1" customHeight="1"/>
    <row r="875" ht="12" hidden="1" customHeight="1"/>
    <row r="876" ht="12" hidden="1" customHeight="1"/>
    <row r="877" ht="12" hidden="1" customHeight="1"/>
    <row r="878" ht="12" hidden="1" customHeight="1"/>
    <row r="879" ht="12" hidden="1" customHeight="1"/>
    <row r="880" ht="12" hidden="1" customHeight="1"/>
    <row r="881" ht="12" hidden="1" customHeight="1"/>
    <row r="882" ht="12" hidden="1" customHeight="1"/>
    <row r="883" ht="12" hidden="1" customHeight="1"/>
    <row r="884" ht="12" hidden="1" customHeight="1"/>
    <row r="885" ht="12" hidden="1" customHeight="1"/>
    <row r="886" ht="12" hidden="1" customHeight="1"/>
    <row r="887" ht="12" hidden="1" customHeight="1"/>
    <row r="888" ht="12" hidden="1" customHeight="1"/>
    <row r="889" ht="12" hidden="1" customHeight="1"/>
    <row r="890" ht="12" hidden="1" customHeight="1"/>
    <row r="891" ht="12" hidden="1" customHeight="1"/>
    <row r="892" ht="12" hidden="1" customHeight="1"/>
    <row r="893" ht="12" hidden="1" customHeight="1"/>
    <row r="894" ht="12" hidden="1" customHeight="1"/>
    <row r="895" ht="12" hidden="1" customHeight="1"/>
    <row r="896" ht="12" hidden="1" customHeight="1"/>
    <row r="897" ht="12" hidden="1" customHeight="1"/>
    <row r="898" ht="12" hidden="1" customHeight="1"/>
    <row r="899" ht="12" hidden="1" customHeight="1"/>
    <row r="900" ht="12" hidden="1" customHeight="1"/>
    <row r="901" ht="12" hidden="1" customHeight="1"/>
    <row r="902" ht="12" hidden="1" customHeight="1"/>
    <row r="903" ht="12" hidden="1" customHeight="1"/>
    <row r="904" ht="12" hidden="1" customHeight="1"/>
    <row r="905" ht="12" hidden="1" customHeight="1"/>
    <row r="906" ht="12" hidden="1" customHeight="1"/>
    <row r="907" ht="12" hidden="1" customHeight="1"/>
    <row r="908" ht="12" hidden="1" customHeight="1"/>
    <row r="909" ht="12" hidden="1" customHeight="1"/>
    <row r="910" ht="12" hidden="1" customHeight="1"/>
    <row r="911" ht="12" hidden="1" customHeight="1"/>
    <row r="912" ht="12" hidden="1" customHeight="1"/>
    <row r="913" ht="12" hidden="1" customHeight="1"/>
    <row r="914" ht="12" hidden="1" customHeight="1"/>
    <row r="915" ht="12" hidden="1" customHeight="1"/>
    <row r="916" ht="12" hidden="1" customHeight="1"/>
    <row r="917" ht="12" hidden="1" customHeight="1"/>
    <row r="918" ht="12" hidden="1" customHeight="1"/>
    <row r="919" ht="12" hidden="1" customHeight="1"/>
    <row r="920" ht="12" hidden="1" customHeight="1"/>
    <row r="921" ht="12" hidden="1" customHeight="1"/>
    <row r="922" ht="12" hidden="1" customHeight="1"/>
    <row r="923" ht="12" hidden="1" customHeight="1"/>
    <row r="924" ht="12" hidden="1" customHeight="1"/>
    <row r="925" ht="12" hidden="1" customHeight="1"/>
    <row r="926" ht="12" hidden="1" customHeight="1"/>
    <row r="927" ht="12" hidden="1" customHeight="1"/>
    <row r="928" ht="12" hidden="1" customHeight="1"/>
    <row r="929" ht="12" hidden="1" customHeight="1"/>
    <row r="930" ht="12" hidden="1" customHeight="1"/>
    <row r="931" ht="12" hidden="1" customHeight="1"/>
    <row r="932" ht="12" hidden="1" customHeight="1"/>
    <row r="933" ht="12" hidden="1" customHeight="1"/>
    <row r="934" ht="12" hidden="1" customHeight="1"/>
    <row r="935" ht="12" hidden="1" customHeight="1"/>
    <row r="936" ht="12" hidden="1" customHeight="1"/>
    <row r="937" ht="12" hidden="1" customHeight="1"/>
    <row r="938" ht="12" hidden="1" customHeight="1"/>
    <row r="939" ht="12" hidden="1" customHeight="1"/>
    <row r="940" ht="12" hidden="1" customHeight="1"/>
    <row r="941" ht="12" hidden="1" customHeight="1"/>
    <row r="942" ht="12" hidden="1" customHeight="1"/>
    <row r="943" ht="12" hidden="1" customHeight="1"/>
    <row r="944" ht="12" hidden="1" customHeight="1"/>
    <row r="945" ht="12" hidden="1" customHeight="1"/>
    <row r="946" ht="12" hidden="1" customHeight="1"/>
    <row r="947" ht="12" hidden="1" customHeight="1"/>
    <row r="948" ht="12" hidden="1" customHeight="1"/>
    <row r="949" ht="12" hidden="1" customHeight="1"/>
    <row r="950" ht="12" hidden="1" customHeight="1"/>
    <row r="951" ht="12" hidden="1" customHeight="1"/>
    <row r="952" ht="12" hidden="1" customHeight="1"/>
    <row r="953" ht="12" hidden="1" customHeight="1"/>
    <row r="954" ht="12" hidden="1" customHeight="1"/>
    <row r="955" ht="12" hidden="1" customHeight="1"/>
    <row r="956" ht="12" hidden="1" customHeight="1"/>
    <row r="957" ht="12" hidden="1" customHeight="1"/>
    <row r="958" ht="12" hidden="1" customHeight="1"/>
    <row r="959" ht="12" hidden="1" customHeight="1"/>
    <row r="960" ht="12" hidden="1" customHeight="1"/>
    <row r="961" ht="12" hidden="1" customHeight="1"/>
    <row r="962" ht="12" hidden="1" customHeight="1"/>
    <row r="963" ht="12" hidden="1" customHeight="1"/>
    <row r="964" ht="12" hidden="1" customHeight="1"/>
    <row r="965" ht="12" hidden="1" customHeight="1"/>
    <row r="966" ht="12" hidden="1" customHeight="1"/>
    <row r="967" ht="12" hidden="1" customHeight="1"/>
    <row r="968" ht="12" hidden="1" customHeight="1"/>
    <row r="969" ht="12" hidden="1" customHeight="1"/>
    <row r="970" ht="12" hidden="1" customHeight="1"/>
    <row r="971" ht="12" hidden="1" customHeight="1"/>
    <row r="972" ht="12" hidden="1" customHeight="1"/>
    <row r="973" ht="12" hidden="1" customHeight="1"/>
    <row r="974" ht="12" hidden="1" customHeight="1"/>
    <row r="975" ht="12" hidden="1" customHeight="1"/>
    <row r="976" ht="12" hidden="1" customHeight="1"/>
    <row r="977" ht="12" hidden="1" customHeight="1"/>
    <row r="978" ht="12" hidden="1" customHeight="1"/>
    <row r="979" ht="12" hidden="1" customHeight="1"/>
    <row r="980" ht="12" hidden="1" customHeight="1"/>
    <row r="981" ht="12" hidden="1" customHeight="1"/>
    <row r="982" ht="12" hidden="1" customHeight="1"/>
    <row r="983" ht="12" hidden="1" customHeight="1"/>
    <row r="984" ht="12" hidden="1" customHeight="1"/>
    <row r="985" ht="12" hidden="1" customHeight="1"/>
    <row r="986" ht="12" hidden="1" customHeight="1"/>
    <row r="987" ht="12" hidden="1" customHeight="1"/>
    <row r="988" ht="12" hidden="1" customHeight="1"/>
    <row r="989" ht="12" hidden="1" customHeight="1"/>
    <row r="990" ht="12" hidden="1" customHeight="1"/>
    <row r="991" ht="12" hidden="1" customHeight="1"/>
    <row r="992" ht="12" hidden="1" customHeight="1"/>
    <row r="993" ht="12" hidden="1" customHeight="1"/>
    <row r="994" ht="12" hidden="1" customHeight="1"/>
    <row r="995" ht="12" hidden="1" customHeight="1"/>
    <row r="996" ht="12" hidden="1" customHeight="1"/>
    <row r="997" ht="12" hidden="1" customHeight="1"/>
    <row r="998" ht="12" hidden="1" customHeight="1"/>
    <row r="999" ht="12" hidden="1" customHeight="1"/>
    <row r="1000" ht="12" hidden="1" customHeight="1"/>
    <row r="1001" ht="12" hidden="1" customHeight="1"/>
    <row r="1002" ht="12" hidden="1" customHeight="1"/>
    <row r="1003" ht="12" hidden="1" customHeight="1"/>
    <row r="1004" ht="12" hidden="1" customHeight="1"/>
    <row r="1005" ht="12" hidden="1" customHeight="1"/>
    <row r="1006" ht="12" hidden="1" customHeight="1"/>
    <row r="1007" ht="12" hidden="1" customHeight="1"/>
    <row r="1008" ht="12" hidden="1" customHeight="1"/>
    <row r="1009" ht="12" hidden="1" customHeight="1"/>
    <row r="1010" ht="12" hidden="1" customHeight="1"/>
    <row r="1011" ht="12" hidden="1" customHeight="1"/>
    <row r="1012" ht="12" hidden="1" customHeight="1"/>
    <row r="1013" ht="12" hidden="1" customHeight="1"/>
    <row r="1014" ht="12" hidden="1" customHeight="1"/>
    <row r="1015" ht="12" hidden="1" customHeight="1"/>
    <row r="1016" ht="12" hidden="1" customHeight="1"/>
    <row r="1017" ht="12" hidden="1" customHeight="1"/>
    <row r="1018" ht="12" hidden="1" customHeight="1"/>
    <row r="1019" ht="12" hidden="1" customHeight="1"/>
    <row r="1020" ht="12" hidden="1" customHeight="1"/>
    <row r="1021" ht="12" hidden="1" customHeight="1"/>
    <row r="1022" ht="12" hidden="1" customHeight="1"/>
    <row r="1023" ht="12" hidden="1" customHeight="1"/>
    <row r="1024" ht="12" hidden="1" customHeight="1"/>
    <row r="1025" ht="12" hidden="1" customHeight="1"/>
    <row r="1026" ht="12" hidden="1" customHeight="1"/>
    <row r="1027" ht="12" hidden="1" customHeight="1"/>
    <row r="1028" ht="12" hidden="1" customHeight="1"/>
    <row r="1029" ht="12" hidden="1" customHeight="1"/>
    <row r="1030" ht="12" hidden="1" customHeight="1"/>
    <row r="1031" ht="12" hidden="1" customHeight="1"/>
    <row r="1032" ht="12" hidden="1" customHeight="1"/>
    <row r="1033" ht="12" hidden="1" customHeight="1"/>
    <row r="1034" ht="12" hidden="1" customHeight="1"/>
    <row r="1035" ht="12" hidden="1" customHeight="1"/>
    <row r="1036" ht="12" hidden="1" customHeight="1"/>
    <row r="1037" ht="12" hidden="1" customHeight="1"/>
    <row r="1038" ht="12" hidden="1" customHeight="1"/>
    <row r="1039" ht="12" hidden="1" customHeight="1"/>
    <row r="1040" ht="12" hidden="1" customHeight="1"/>
    <row r="1041" ht="12" hidden="1" customHeight="1"/>
    <row r="1042" ht="12" hidden="1" customHeight="1"/>
    <row r="1043" ht="12" hidden="1" customHeight="1"/>
    <row r="1044" ht="12" hidden="1" customHeight="1"/>
    <row r="1045" ht="12" hidden="1" customHeight="1"/>
    <row r="1046" ht="12" hidden="1" customHeight="1"/>
    <row r="1047" ht="12" hidden="1" customHeight="1"/>
    <row r="1048" ht="12" hidden="1" customHeight="1"/>
    <row r="1049" ht="12" hidden="1" customHeight="1"/>
    <row r="1050" ht="12" hidden="1" customHeight="1"/>
    <row r="1051" ht="12" hidden="1" customHeight="1"/>
    <row r="1052" ht="12" hidden="1" customHeight="1"/>
    <row r="1053" ht="12" hidden="1" customHeight="1"/>
    <row r="1054" ht="12" hidden="1" customHeight="1"/>
    <row r="1055" ht="12" hidden="1" customHeight="1"/>
    <row r="1056" ht="12" hidden="1" customHeight="1"/>
    <row r="1057" ht="12" hidden="1" customHeight="1"/>
    <row r="1058" ht="12" hidden="1" customHeight="1"/>
    <row r="1059" ht="12" hidden="1" customHeight="1"/>
    <row r="1060" ht="12" hidden="1" customHeight="1"/>
    <row r="1061" ht="12" hidden="1" customHeight="1"/>
    <row r="1062" ht="12" hidden="1" customHeight="1"/>
    <row r="1063" ht="12" hidden="1" customHeight="1"/>
    <row r="1064" ht="12" hidden="1" customHeight="1"/>
    <row r="1065" ht="12" hidden="1" customHeight="1"/>
    <row r="1066" ht="12" hidden="1" customHeight="1"/>
    <row r="1067" ht="12" hidden="1" customHeight="1"/>
    <row r="1068" ht="12" hidden="1" customHeight="1"/>
    <row r="1069" ht="12" hidden="1" customHeight="1"/>
    <row r="1070" ht="12" hidden="1" customHeight="1"/>
    <row r="1071" ht="12" hidden="1" customHeight="1"/>
    <row r="1072" ht="12" hidden="1" customHeight="1"/>
    <row r="1073" ht="12" hidden="1" customHeight="1"/>
    <row r="1074" ht="12" hidden="1" customHeight="1"/>
    <row r="1075" ht="12" hidden="1" customHeight="1"/>
    <row r="1076" ht="12" hidden="1" customHeight="1"/>
    <row r="1077" ht="12" hidden="1" customHeight="1"/>
    <row r="1078" ht="12" hidden="1" customHeight="1"/>
    <row r="1079" ht="12" hidden="1" customHeight="1"/>
    <row r="1080" ht="12" hidden="1" customHeight="1"/>
    <row r="1081" ht="12" hidden="1" customHeight="1"/>
    <row r="1082" ht="12" hidden="1" customHeight="1"/>
    <row r="1083" ht="12" hidden="1" customHeight="1"/>
    <row r="1084" ht="12" hidden="1" customHeight="1"/>
    <row r="1085" ht="12" hidden="1" customHeight="1"/>
    <row r="1086" ht="12" hidden="1" customHeight="1"/>
    <row r="1087" ht="12" hidden="1" customHeight="1"/>
    <row r="1088" ht="12" hidden="1" customHeight="1"/>
    <row r="1089" ht="12" hidden="1" customHeight="1"/>
    <row r="1090" ht="12" hidden="1" customHeight="1"/>
    <row r="1091" ht="12" hidden="1" customHeight="1"/>
    <row r="1092" ht="12" hidden="1" customHeight="1"/>
    <row r="1093" ht="12" hidden="1" customHeight="1"/>
    <row r="1094" ht="12" hidden="1" customHeight="1"/>
    <row r="1095" ht="12" hidden="1" customHeight="1"/>
    <row r="1096" ht="12" hidden="1" customHeight="1"/>
    <row r="1097" ht="12" hidden="1" customHeight="1"/>
    <row r="1098" ht="12" hidden="1" customHeight="1"/>
    <row r="1099" ht="12" hidden="1" customHeight="1"/>
    <row r="1100" ht="12" hidden="1" customHeight="1"/>
    <row r="1101" ht="12" hidden="1" customHeight="1"/>
    <row r="1102" ht="12" hidden="1" customHeight="1"/>
    <row r="1103" ht="12" hidden="1" customHeight="1"/>
    <row r="1104" ht="12" hidden="1" customHeight="1"/>
    <row r="1105" ht="12" hidden="1" customHeight="1"/>
    <row r="1106" ht="12" hidden="1" customHeight="1"/>
    <row r="1107" ht="12" hidden="1" customHeight="1"/>
    <row r="1108" ht="12" hidden="1" customHeight="1"/>
    <row r="1109" ht="12" hidden="1" customHeight="1"/>
    <row r="1110" ht="12" hidden="1" customHeight="1"/>
    <row r="1111" ht="12" hidden="1" customHeight="1"/>
    <row r="1112" ht="12" hidden="1" customHeight="1"/>
    <row r="1113" ht="12" hidden="1" customHeight="1"/>
    <row r="1114" ht="12" hidden="1" customHeight="1"/>
    <row r="1115" ht="12" hidden="1" customHeight="1"/>
    <row r="1116" ht="12" hidden="1" customHeight="1"/>
    <row r="1117" ht="12" hidden="1" customHeight="1"/>
    <row r="1118" ht="12" hidden="1" customHeight="1"/>
    <row r="1119" ht="12" hidden="1" customHeight="1"/>
    <row r="1120" ht="12" hidden="1" customHeight="1"/>
    <row r="1121" ht="12" hidden="1" customHeight="1"/>
    <row r="1122" ht="12" hidden="1" customHeight="1"/>
    <row r="1123" ht="12" hidden="1" customHeight="1"/>
    <row r="1124" ht="12" hidden="1" customHeight="1"/>
    <row r="1125" ht="12" hidden="1" customHeight="1"/>
    <row r="1126" ht="12" hidden="1" customHeight="1"/>
    <row r="1127" ht="12" hidden="1" customHeight="1"/>
    <row r="1128" ht="12" hidden="1" customHeight="1"/>
    <row r="1129" ht="12" hidden="1" customHeight="1"/>
    <row r="1130" ht="12" hidden="1" customHeight="1"/>
    <row r="1131" ht="12" hidden="1" customHeight="1"/>
    <row r="1132" ht="12" hidden="1" customHeight="1"/>
    <row r="1133" ht="12" hidden="1" customHeight="1"/>
    <row r="1134" ht="12" hidden="1" customHeight="1"/>
    <row r="1135" ht="12" hidden="1" customHeight="1"/>
    <row r="1136" ht="12" hidden="1" customHeight="1"/>
    <row r="1137" ht="12" hidden="1" customHeight="1"/>
    <row r="1138" ht="12" hidden="1" customHeight="1"/>
    <row r="1139" ht="12" hidden="1" customHeight="1"/>
    <row r="1140" ht="12" hidden="1" customHeight="1"/>
    <row r="1141" ht="12" hidden="1" customHeight="1"/>
    <row r="1142" ht="12" hidden="1" customHeight="1"/>
    <row r="1143" ht="12" hidden="1" customHeight="1"/>
    <row r="1144" ht="12" hidden="1" customHeight="1"/>
    <row r="1145" ht="12" hidden="1" customHeight="1"/>
    <row r="1146" ht="12" hidden="1" customHeight="1"/>
    <row r="1147" ht="12" hidden="1" customHeight="1"/>
    <row r="1148" ht="12" hidden="1" customHeight="1"/>
    <row r="1149" ht="12" hidden="1" customHeight="1"/>
    <row r="1150" ht="12" hidden="1" customHeight="1"/>
    <row r="1151" ht="12" hidden="1" customHeight="1"/>
    <row r="1152" ht="12" hidden="1" customHeight="1"/>
    <row r="1153" ht="12" hidden="1" customHeight="1"/>
    <row r="1154" ht="12" hidden="1" customHeight="1"/>
    <row r="1155" ht="12" hidden="1" customHeight="1"/>
    <row r="1156" ht="12" hidden="1" customHeight="1"/>
    <row r="1157" ht="12" hidden="1" customHeight="1"/>
    <row r="1158" ht="12" hidden="1" customHeight="1"/>
    <row r="1159" ht="12" hidden="1" customHeight="1"/>
    <row r="1160" ht="12" hidden="1" customHeight="1"/>
    <row r="1161" ht="12" hidden="1" customHeight="1"/>
    <row r="1162" ht="12" hidden="1" customHeight="1"/>
    <row r="1163" ht="12" hidden="1" customHeight="1"/>
    <row r="1164" ht="12" hidden="1" customHeight="1"/>
    <row r="1165" ht="12" hidden="1" customHeight="1"/>
    <row r="1166" ht="12" hidden="1" customHeight="1"/>
    <row r="1167" ht="12" hidden="1" customHeight="1"/>
    <row r="1168" ht="12" hidden="1" customHeight="1"/>
    <row r="1169" ht="12" hidden="1" customHeight="1"/>
    <row r="1170" ht="12" hidden="1" customHeight="1"/>
    <row r="1171" ht="12" hidden="1" customHeight="1"/>
    <row r="1172" ht="12" hidden="1" customHeight="1"/>
    <row r="1173" ht="12" hidden="1" customHeight="1"/>
    <row r="1174" ht="12" hidden="1" customHeight="1"/>
    <row r="1175" ht="12" hidden="1" customHeight="1"/>
    <row r="1176" ht="12" hidden="1" customHeight="1"/>
    <row r="1177" ht="12" hidden="1" customHeight="1"/>
    <row r="1178" ht="12" hidden="1" customHeight="1"/>
    <row r="1179" ht="12" hidden="1" customHeight="1"/>
    <row r="1180" ht="12" hidden="1" customHeight="1"/>
    <row r="1181" ht="12" hidden="1" customHeight="1"/>
    <row r="1182" ht="12" hidden="1" customHeight="1"/>
    <row r="1183" ht="12" hidden="1" customHeight="1"/>
    <row r="1184" ht="12" hidden="1" customHeight="1"/>
    <row r="1185" ht="12" hidden="1" customHeight="1"/>
    <row r="1186" ht="12" hidden="1" customHeight="1"/>
    <row r="1187" ht="12" hidden="1" customHeight="1"/>
    <row r="1188" ht="12" hidden="1" customHeight="1"/>
    <row r="1189" ht="12" hidden="1" customHeight="1"/>
    <row r="1190" ht="12" hidden="1" customHeight="1"/>
    <row r="1191" ht="12" hidden="1" customHeight="1"/>
    <row r="1192" ht="12" hidden="1" customHeight="1"/>
    <row r="1193" ht="12" hidden="1" customHeight="1"/>
    <row r="1194" ht="12" hidden="1" customHeight="1"/>
    <row r="1195" ht="12" hidden="1" customHeight="1"/>
    <row r="1196" ht="12" hidden="1" customHeight="1"/>
    <row r="1197" ht="12" hidden="1" customHeight="1"/>
    <row r="1198" ht="12" hidden="1" customHeight="1"/>
    <row r="1199" ht="12" hidden="1" customHeight="1"/>
    <row r="1200" ht="12" hidden="1" customHeight="1"/>
    <row r="1201" ht="12" hidden="1" customHeight="1"/>
    <row r="1202" ht="12" hidden="1" customHeight="1"/>
    <row r="1203" ht="12" hidden="1" customHeight="1"/>
    <row r="1204" ht="12" hidden="1" customHeight="1"/>
    <row r="1205" ht="12" hidden="1" customHeight="1"/>
    <row r="1206" ht="12" hidden="1" customHeight="1"/>
    <row r="1207" ht="12" hidden="1" customHeight="1"/>
    <row r="1208" ht="12" hidden="1" customHeight="1"/>
    <row r="1209" ht="12" hidden="1" customHeight="1"/>
    <row r="1210" ht="12" hidden="1" customHeight="1"/>
    <row r="1211" ht="12" hidden="1" customHeight="1"/>
    <row r="1212" ht="12" hidden="1" customHeight="1"/>
    <row r="1213" ht="12" hidden="1" customHeight="1"/>
    <row r="1214" ht="12" hidden="1" customHeight="1"/>
    <row r="1215" ht="12" hidden="1" customHeight="1"/>
    <row r="1216" ht="12" hidden="1" customHeight="1"/>
    <row r="1217" ht="12" hidden="1" customHeight="1"/>
    <row r="1218" ht="12" hidden="1" customHeight="1"/>
    <row r="1219" ht="12" hidden="1" customHeight="1"/>
    <row r="1220" ht="12" hidden="1" customHeight="1"/>
    <row r="1221" ht="12" hidden="1" customHeight="1"/>
    <row r="1222" ht="12" hidden="1" customHeight="1"/>
    <row r="1223" ht="12" hidden="1" customHeight="1"/>
    <row r="1224" ht="12" hidden="1" customHeight="1"/>
    <row r="1225" ht="12" hidden="1" customHeight="1"/>
    <row r="1226" ht="12" hidden="1" customHeight="1"/>
    <row r="1227" ht="12" hidden="1" customHeight="1"/>
    <row r="1228" ht="12" hidden="1" customHeight="1"/>
    <row r="1229" ht="12" hidden="1" customHeight="1"/>
    <row r="1230" ht="12" hidden="1" customHeight="1"/>
    <row r="1231" ht="12" hidden="1" customHeight="1"/>
    <row r="1232" ht="12" hidden="1" customHeight="1"/>
    <row r="1233" ht="12" hidden="1" customHeight="1"/>
    <row r="1234" ht="12" hidden="1" customHeight="1"/>
    <row r="1235" ht="12" hidden="1" customHeight="1"/>
    <row r="1236" ht="12" hidden="1" customHeight="1"/>
    <row r="1237" ht="12" hidden="1" customHeight="1"/>
    <row r="1238" ht="12" hidden="1" customHeight="1"/>
    <row r="1239" ht="12" hidden="1" customHeight="1"/>
    <row r="1240" ht="12" hidden="1" customHeight="1"/>
    <row r="1241" ht="12" hidden="1" customHeight="1"/>
    <row r="1242" ht="12" hidden="1" customHeight="1"/>
    <row r="1243" ht="12" hidden="1" customHeight="1"/>
    <row r="1244" ht="12" hidden="1" customHeight="1"/>
    <row r="1245" ht="12" hidden="1" customHeight="1"/>
    <row r="1246" ht="12" hidden="1" customHeight="1"/>
    <row r="1247" ht="12" hidden="1" customHeight="1"/>
    <row r="1248" ht="12" hidden="1" customHeight="1"/>
    <row r="1249" ht="12" hidden="1" customHeight="1"/>
    <row r="1250" ht="12" hidden="1" customHeight="1"/>
    <row r="1251" ht="12" hidden="1" customHeight="1"/>
    <row r="1252" ht="12" hidden="1" customHeight="1"/>
    <row r="1253" ht="12" hidden="1" customHeight="1"/>
    <row r="1254" ht="12" hidden="1" customHeight="1"/>
    <row r="1255" ht="12" hidden="1" customHeight="1"/>
    <row r="1256" ht="12" hidden="1" customHeight="1"/>
    <row r="1257" ht="12" hidden="1" customHeight="1"/>
    <row r="1258" ht="12" hidden="1" customHeight="1"/>
    <row r="1259" ht="12" hidden="1" customHeight="1"/>
    <row r="1260" ht="12" hidden="1" customHeight="1"/>
    <row r="1261" ht="12" hidden="1" customHeight="1"/>
    <row r="1262" ht="12" hidden="1" customHeight="1"/>
    <row r="1263" ht="12" hidden="1" customHeight="1"/>
    <row r="1264" ht="12" hidden="1" customHeight="1"/>
    <row r="1265" ht="12" hidden="1" customHeight="1"/>
    <row r="1266" ht="12" hidden="1" customHeight="1"/>
    <row r="1267" ht="12" hidden="1" customHeight="1"/>
    <row r="1268" ht="12" hidden="1" customHeight="1"/>
    <row r="1269" ht="12" hidden="1" customHeight="1"/>
    <row r="1270" ht="12" hidden="1" customHeight="1"/>
    <row r="1271" ht="12" hidden="1" customHeight="1"/>
    <row r="1272" ht="12" hidden="1" customHeight="1"/>
    <row r="1273" ht="12" hidden="1" customHeight="1"/>
    <row r="1274" ht="12" hidden="1" customHeight="1"/>
    <row r="1275" ht="12" hidden="1" customHeight="1"/>
    <row r="1276" ht="12" hidden="1" customHeight="1"/>
    <row r="1277" ht="12" hidden="1" customHeight="1"/>
    <row r="1278" ht="12" hidden="1" customHeight="1"/>
    <row r="1279" ht="12" hidden="1" customHeight="1"/>
    <row r="1280" ht="12" hidden="1" customHeight="1"/>
    <row r="1281" ht="12" hidden="1" customHeight="1"/>
    <row r="1282" ht="12" hidden="1" customHeight="1"/>
    <row r="1283" ht="12" hidden="1" customHeight="1"/>
    <row r="1284" ht="12" hidden="1" customHeight="1"/>
    <row r="1285" ht="12" hidden="1" customHeight="1"/>
    <row r="1286" ht="12" hidden="1" customHeight="1"/>
    <row r="1287" ht="12" hidden="1" customHeight="1"/>
    <row r="1288" ht="12" hidden="1" customHeight="1"/>
    <row r="1289" ht="12" hidden="1" customHeight="1"/>
    <row r="1290" ht="12" hidden="1" customHeight="1"/>
    <row r="1291" ht="12" hidden="1" customHeight="1"/>
    <row r="1292" ht="12" hidden="1" customHeight="1"/>
    <row r="1293" ht="12" hidden="1" customHeight="1"/>
    <row r="1294" ht="12" hidden="1" customHeight="1"/>
    <row r="1295" ht="12" hidden="1" customHeight="1"/>
    <row r="1296" ht="12" hidden="1" customHeight="1"/>
    <row r="1297" ht="12" hidden="1" customHeight="1"/>
    <row r="1298" ht="12" hidden="1" customHeight="1"/>
    <row r="1299" ht="12" hidden="1" customHeight="1"/>
    <row r="1300" ht="12" hidden="1" customHeight="1"/>
    <row r="1301" ht="12" hidden="1" customHeight="1"/>
    <row r="1302" ht="12" hidden="1" customHeight="1"/>
    <row r="1303" ht="12" hidden="1" customHeight="1"/>
    <row r="1304" ht="12" hidden="1" customHeight="1"/>
    <row r="1305" ht="12" hidden="1" customHeight="1"/>
    <row r="1306" ht="12" hidden="1" customHeight="1"/>
    <row r="1307" ht="12" hidden="1" customHeight="1"/>
    <row r="1308" ht="12" hidden="1" customHeight="1"/>
    <row r="1309" ht="12" hidden="1" customHeight="1"/>
    <row r="1310" ht="12" hidden="1" customHeight="1"/>
    <row r="1311" ht="12" hidden="1" customHeight="1"/>
    <row r="1312" ht="12" hidden="1" customHeight="1"/>
    <row r="1313" ht="12" hidden="1" customHeight="1"/>
    <row r="1314" ht="12" hidden="1" customHeight="1"/>
    <row r="1315" ht="12" hidden="1" customHeight="1"/>
    <row r="1316" ht="12" hidden="1" customHeight="1"/>
    <row r="1317" ht="12" hidden="1" customHeight="1"/>
    <row r="1318" ht="12" hidden="1" customHeight="1"/>
    <row r="1319" ht="12" hidden="1" customHeight="1"/>
    <row r="1320" ht="12" hidden="1" customHeight="1"/>
    <row r="1321" ht="12" hidden="1" customHeight="1"/>
    <row r="1322" ht="12" hidden="1" customHeight="1"/>
    <row r="1323" ht="12" hidden="1" customHeight="1"/>
    <row r="1324" ht="12" hidden="1" customHeight="1"/>
    <row r="1325" ht="12" hidden="1" customHeight="1"/>
    <row r="1326" ht="12" hidden="1" customHeight="1"/>
    <row r="1327" ht="12" hidden="1" customHeight="1"/>
    <row r="1328" ht="12" hidden="1" customHeight="1"/>
    <row r="1329" ht="12" hidden="1" customHeight="1"/>
    <row r="1330" ht="12" hidden="1" customHeight="1"/>
    <row r="1331" ht="12" hidden="1" customHeight="1"/>
    <row r="1332" ht="12" hidden="1" customHeight="1"/>
    <row r="1333" ht="12" hidden="1" customHeight="1"/>
    <row r="1334" ht="12" hidden="1" customHeight="1"/>
    <row r="1335" ht="12" hidden="1" customHeight="1"/>
    <row r="1336" ht="12" hidden="1" customHeight="1"/>
    <row r="1337" ht="12" hidden="1" customHeight="1"/>
    <row r="1338" ht="12" hidden="1" customHeight="1"/>
    <row r="1339" ht="12" hidden="1" customHeight="1"/>
    <row r="1340" ht="12" hidden="1" customHeight="1"/>
    <row r="1341" ht="12" hidden="1" customHeight="1"/>
    <row r="1342" ht="12" hidden="1" customHeight="1"/>
    <row r="1343" ht="12" hidden="1" customHeight="1"/>
    <row r="1344" ht="12" hidden="1" customHeight="1"/>
    <row r="1345" ht="12" hidden="1" customHeight="1"/>
    <row r="1346" ht="12" hidden="1" customHeight="1"/>
    <row r="1347" ht="12" hidden="1" customHeight="1"/>
    <row r="1348" ht="12" hidden="1" customHeight="1"/>
    <row r="1349" ht="12" hidden="1" customHeight="1"/>
    <row r="1350" ht="12" hidden="1" customHeight="1"/>
    <row r="1351" ht="12" hidden="1" customHeight="1"/>
    <row r="1352" ht="12" hidden="1" customHeight="1"/>
    <row r="1353" ht="12" hidden="1" customHeight="1"/>
    <row r="1354" ht="12" hidden="1" customHeight="1"/>
    <row r="1355" ht="12" hidden="1" customHeight="1"/>
    <row r="1356" ht="12" hidden="1" customHeight="1"/>
    <row r="1357" ht="12" hidden="1" customHeight="1"/>
    <row r="1358" ht="12" hidden="1" customHeight="1"/>
    <row r="1359" ht="12" hidden="1" customHeight="1"/>
    <row r="1360" ht="12" hidden="1" customHeight="1"/>
    <row r="1361" ht="12" hidden="1" customHeight="1"/>
    <row r="1362" ht="12" hidden="1" customHeight="1"/>
    <row r="1363" ht="12" hidden="1" customHeight="1"/>
    <row r="1364" ht="12" hidden="1" customHeight="1"/>
    <row r="1365" ht="12" hidden="1" customHeight="1"/>
    <row r="1366" ht="12" hidden="1" customHeight="1"/>
    <row r="1367" ht="12" hidden="1" customHeight="1"/>
    <row r="1368" ht="12" hidden="1" customHeight="1"/>
    <row r="1369" ht="12" hidden="1" customHeight="1"/>
    <row r="1370" ht="12" hidden="1" customHeight="1"/>
    <row r="1371" ht="12" hidden="1" customHeight="1"/>
    <row r="1372" ht="12" hidden="1" customHeight="1"/>
    <row r="1373" ht="12" hidden="1" customHeight="1"/>
    <row r="1374" ht="12" hidden="1" customHeight="1"/>
    <row r="1375" ht="12" hidden="1" customHeight="1"/>
    <row r="1376" ht="12" hidden="1" customHeight="1"/>
    <row r="1377" ht="12" hidden="1" customHeight="1"/>
    <row r="1378" ht="12" hidden="1" customHeight="1"/>
    <row r="1379" ht="12" hidden="1" customHeight="1"/>
    <row r="1380" ht="12" hidden="1" customHeight="1"/>
    <row r="1381" ht="12" hidden="1" customHeight="1"/>
    <row r="1382" ht="12" hidden="1" customHeight="1"/>
    <row r="1383" ht="12" hidden="1" customHeight="1"/>
    <row r="1384" ht="12" hidden="1" customHeight="1"/>
    <row r="1385" ht="12" hidden="1" customHeight="1"/>
    <row r="1386" ht="12" hidden="1" customHeight="1"/>
    <row r="1387" ht="12" hidden="1" customHeight="1"/>
    <row r="1388" ht="12" hidden="1" customHeight="1"/>
    <row r="1389" ht="12" hidden="1" customHeight="1"/>
    <row r="1390" ht="12" hidden="1" customHeight="1"/>
    <row r="1391" ht="12" hidden="1" customHeight="1"/>
    <row r="1392" ht="12" hidden="1" customHeight="1"/>
    <row r="1393" ht="12" hidden="1" customHeight="1"/>
    <row r="1394" ht="12" hidden="1" customHeight="1"/>
    <row r="1395" ht="12" hidden="1" customHeight="1"/>
    <row r="1396" ht="12" hidden="1" customHeight="1"/>
    <row r="1397" ht="12" hidden="1" customHeight="1"/>
    <row r="1398" ht="12" hidden="1" customHeight="1"/>
    <row r="1399" ht="12" hidden="1" customHeight="1"/>
    <row r="1400" ht="12" hidden="1" customHeight="1"/>
    <row r="1401" ht="12" hidden="1" customHeight="1"/>
    <row r="1402" ht="12" hidden="1" customHeight="1"/>
    <row r="1403" ht="12" hidden="1" customHeight="1"/>
    <row r="1404" ht="12" hidden="1" customHeight="1"/>
    <row r="1405" ht="12" hidden="1" customHeight="1"/>
    <row r="1406" ht="12" hidden="1" customHeight="1"/>
    <row r="1407" ht="12" hidden="1" customHeight="1"/>
    <row r="1408" ht="12" hidden="1" customHeight="1"/>
    <row r="1409" ht="12" hidden="1" customHeight="1"/>
    <row r="1410" ht="12" hidden="1" customHeight="1"/>
    <row r="1411" ht="12" hidden="1" customHeight="1"/>
    <row r="1412" ht="12" hidden="1" customHeight="1"/>
    <row r="1413" ht="12" hidden="1" customHeight="1"/>
    <row r="1414" ht="12" hidden="1" customHeight="1"/>
    <row r="1415" ht="12" hidden="1" customHeight="1"/>
    <row r="1416" ht="12" hidden="1" customHeight="1"/>
    <row r="1417" ht="12" hidden="1" customHeight="1"/>
    <row r="1418" ht="12" hidden="1" customHeight="1"/>
    <row r="1419" ht="12" hidden="1" customHeight="1"/>
    <row r="1420" ht="12" hidden="1" customHeight="1"/>
    <row r="1421" ht="12" hidden="1" customHeight="1"/>
    <row r="1422" ht="12" hidden="1" customHeight="1"/>
    <row r="1423" ht="12" hidden="1" customHeight="1"/>
    <row r="1424" ht="12" hidden="1" customHeight="1"/>
    <row r="1425" ht="12" hidden="1" customHeight="1"/>
    <row r="1426" ht="12" hidden="1" customHeight="1"/>
    <row r="1427" ht="12" hidden="1" customHeight="1"/>
    <row r="1428" ht="12" hidden="1" customHeight="1"/>
    <row r="1429" ht="12" hidden="1" customHeight="1"/>
    <row r="1430" ht="12" hidden="1" customHeight="1"/>
    <row r="1431" ht="12" hidden="1" customHeight="1"/>
    <row r="1432" ht="12" hidden="1" customHeight="1"/>
    <row r="1433" ht="12" hidden="1" customHeight="1"/>
    <row r="1434" ht="12" hidden="1" customHeight="1"/>
    <row r="1435" ht="12" hidden="1" customHeight="1"/>
    <row r="1436" ht="12" hidden="1" customHeight="1"/>
    <row r="1437" ht="12" hidden="1" customHeight="1"/>
    <row r="1438" ht="12" hidden="1" customHeight="1"/>
    <row r="1439" ht="12" hidden="1" customHeight="1"/>
    <row r="1440" ht="12" hidden="1" customHeight="1"/>
    <row r="1441" ht="12" hidden="1" customHeight="1"/>
    <row r="1442" ht="12" hidden="1" customHeight="1"/>
    <row r="1443" ht="12" hidden="1" customHeight="1"/>
    <row r="1444" ht="12" hidden="1" customHeight="1"/>
    <row r="1445" ht="12" hidden="1" customHeight="1"/>
    <row r="1446" ht="12" hidden="1" customHeight="1"/>
    <row r="1447" ht="12" hidden="1" customHeight="1"/>
    <row r="1448" ht="12" hidden="1" customHeight="1"/>
    <row r="1449" ht="12" hidden="1" customHeight="1"/>
    <row r="1450" ht="12" hidden="1" customHeight="1"/>
    <row r="1451" ht="12" hidden="1" customHeight="1"/>
    <row r="1452" ht="12" hidden="1" customHeight="1"/>
    <row r="1453" ht="12" hidden="1" customHeight="1"/>
    <row r="1454" ht="12" hidden="1" customHeight="1"/>
    <row r="1455" ht="12" hidden="1" customHeight="1"/>
    <row r="1456" ht="12" hidden="1" customHeight="1"/>
    <row r="1457" ht="12" hidden="1" customHeight="1"/>
    <row r="1458" ht="12" hidden="1" customHeight="1"/>
    <row r="1459" ht="12" hidden="1" customHeight="1"/>
    <row r="1460" ht="12" hidden="1" customHeight="1"/>
    <row r="1461" ht="12" hidden="1" customHeight="1"/>
    <row r="1462" ht="12" hidden="1" customHeight="1"/>
    <row r="1463" ht="12" hidden="1" customHeight="1"/>
    <row r="1464" ht="12" hidden="1" customHeight="1"/>
    <row r="1465" ht="12" hidden="1" customHeight="1"/>
    <row r="1466" ht="12" hidden="1" customHeight="1"/>
    <row r="1467" ht="12" hidden="1" customHeight="1"/>
    <row r="1468" ht="12" hidden="1" customHeight="1"/>
    <row r="1469" ht="12" hidden="1" customHeight="1"/>
    <row r="1470" ht="12" hidden="1" customHeight="1"/>
    <row r="1471" ht="12" hidden="1" customHeight="1"/>
    <row r="1472" ht="12" hidden="1" customHeight="1"/>
    <row r="1473" ht="12" hidden="1" customHeight="1"/>
    <row r="1474" ht="12" hidden="1" customHeight="1"/>
    <row r="1475" ht="12" hidden="1" customHeight="1"/>
    <row r="1476" ht="12" hidden="1" customHeight="1"/>
    <row r="1477" ht="12" hidden="1" customHeight="1"/>
    <row r="1478" ht="12" hidden="1" customHeight="1"/>
    <row r="1479" ht="12" hidden="1" customHeight="1"/>
    <row r="1480" ht="12" hidden="1" customHeight="1"/>
    <row r="1481" ht="12" hidden="1" customHeight="1"/>
    <row r="1482" ht="12" hidden="1" customHeight="1"/>
    <row r="1483" ht="12" hidden="1" customHeight="1"/>
    <row r="1484" ht="12" hidden="1" customHeight="1"/>
    <row r="1485" ht="12" hidden="1" customHeight="1"/>
    <row r="1486" ht="12" hidden="1" customHeight="1"/>
    <row r="1487" ht="12" hidden="1" customHeight="1"/>
    <row r="1488" ht="12" hidden="1" customHeight="1"/>
    <row r="1489" ht="12" hidden="1" customHeight="1"/>
    <row r="1490" ht="12" hidden="1" customHeight="1"/>
    <row r="1491" ht="12" hidden="1" customHeight="1"/>
    <row r="1492" ht="12" hidden="1" customHeight="1"/>
    <row r="1493" ht="12" hidden="1" customHeight="1"/>
    <row r="1494" ht="12" hidden="1" customHeight="1"/>
    <row r="1495" ht="12" hidden="1" customHeight="1"/>
    <row r="1496" ht="12" hidden="1" customHeight="1"/>
    <row r="1497" ht="12" hidden="1" customHeight="1"/>
    <row r="1498" ht="12" hidden="1" customHeight="1"/>
    <row r="1499" ht="12" hidden="1" customHeight="1"/>
    <row r="1500" ht="12" hidden="1" customHeight="1"/>
    <row r="1501" ht="12" hidden="1" customHeight="1"/>
    <row r="1502" ht="12" hidden="1" customHeight="1"/>
    <row r="1503" ht="12" hidden="1" customHeight="1"/>
    <row r="1504" ht="12" hidden="1" customHeight="1"/>
    <row r="1505" ht="12" hidden="1" customHeight="1"/>
    <row r="1506" ht="12" hidden="1" customHeight="1"/>
    <row r="1507" ht="12" hidden="1" customHeight="1"/>
    <row r="1508" ht="12" hidden="1" customHeight="1"/>
    <row r="1509" ht="12" hidden="1" customHeight="1"/>
    <row r="1510" ht="12" hidden="1" customHeight="1"/>
    <row r="1511" ht="12" hidden="1" customHeight="1"/>
    <row r="1512" ht="12" hidden="1" customHeight="1"/>
    <row r="1513" ht="12" hidden="1" customHeight="1"/>
    <row r="1514" ht="12" hidden="1" customHeight="1"/>
    <row r="1515" ht="12" hidden="1" customHeight="1"/>
    <row r="1516" ht="12" hidden="1" customHeight="1"/>
    <row r="1517" ht="12" hidden="1" customHeight="1"/>
    <row r="1518" ht="12" hidden="1" customHeight="1"/>
    <row r="1519" ht="12" hidden="1" customHeight="1"/>
    <row r="1520" ht="12" hidden="1" customHeight="1"/>
    <row r="1521" ht="12" hidden="1" customHeight="1"/>
    <row r="1522" ht="12" hidden="1" customHeight="1"/>
    <row r="1523" ht="12" hidden="1" customHeight="1"/>
    <row r="1524" ht="12" hidden="1" customHeight="1"/>
    <row r="1525" ht="12" hidden="1" customHeight="1"/>
    <row r="1526" ht="12" hidden="1" customHeight="1"/>
    <row r="1527" ht="12" hidden="1" customHeight="1"/>
    <row r="1528" ht="12" hidden="1" customHeight="1"/>
    <row r="1529" ht="12" hidden="1" customHeight="1"/>
    <row r="1530" ht="12" hidden="1" customHeight="1"/>
    <row r="1531" ht="12" hidden="1" customHeight="1"/>
    <row r="1532" ht="12" hidden="1" customHeight="1"/>
    <row r="1533" ht="12" hidden="1" customHeight="1"/>
    <row r="1534" ht="12" hidden="1" customHeight="1"/>
    <row r="1535" ht="12" hidden="1" customHeight="1"/>
    <row r="1536" ht="12" hidden="1" customHeight="1"/>
    <row r="1537" ht="12" hidden="1" customHeight="1"/>
    <row r="1538" ht="12" hidden="1" customHeight="1"/>
    <row r="1539" ht="12" hidden="1" customHeight="1"/>
    <row r="1540" ht="12" hidden="1" customHeight="1"/>
    <row r="1541" ht="12" hidden="1" customHeight="1"/>
    <row r="1542" ht="12" hidden="1" customHeight="1"/>
    <row r="1543" ht="12" hidden="1" customHeight="1"/>
    <row r="1544" ht="12" hidden="1" customHeight="1"/>
    <row r="1545" ht="12" hidden="1" customHeight="1"/>
    <row r="1546" ht="12" hidden="1" customHeight="1"/>
    <row r="1547" ht="12" hidden="1" customHeight="1"/>
    <row r="1548" ht="12" hidden="1" customHeight="1"/>
    <row r="1549" ht="12" hidden="1" customHeight="1"/>
    <row r="1550" ht="12" hidden="1" customHeight="1"/>
    <row r="1551" ht="12" hidden="1" customHeight="1"/>
    <row r="1552" ht="12" hidden="1" customHeight="1"/>
    <row r="1553" ht="12" hidden="1" customHeight="1"/>
    <row r="1554" ht="12" hidden="1" customHeight="1"/>
    <row r="1555" ht="12" hidden="1" customHeight="1"/>
    <row r="1556" ht="12" hidden="1" customHeight="1"/>
    <row r="1557" ht="12" hidden="1" customHeight="1"/>
    <row r="1558" ht="12" hidden="1" customHeight="1"/>
    <row r="1559" ht="12" hidden="1" customHeight="1"/>
    <row r="1560" ht="12" hidden="1" customHeight="1"/>
    <row r="1561" ht="12" hidden="1" customHeight="1"/>
    <row r="1562" ht="12" hidden="1" customHeight="1"/>
    <row r="1563" ht="12" hidden="1" customHeight="1"/>
    <row r="1564" ht="12" hidden="1" customHeight="1"/>
    <row r="1565" ht="12" hidden="1" customHeight="1"/>
    <row r="1566" ht="12" hidden="1" customHeight="1"/>
    <row r="1567" ht="12" hidden="1" customHeight="1"/>
    <row r="1568" ht="12" hidden="1" customHeight="1"/>
    <row r="1569" ht="12" hidden="1" customHeight="1"/>
    <row r="1570" ht="12" hidden="1" customHeight="1"/>
    <row r="1571" ht="12" hidden="1" customHeight="1"/>
    <row r="1572" ht="12" hidden="1" customHeight="1"/>
    <row r="1573" ht="12" hidden="1" customHeight="1"/>
    <row r="1574" ht="12" hidden="1" customHeight="1"/>
    <row r="1575" ht="12" hidden="1" customHeight="1"/>
    <row r="1576" ht="12" hidden="1" customHeight="1"/>
    <row r="1577" ht="12" hidden="1" customHeight="1"/>
    <row r="1578" ht="12" hidden="1" customHeight="1"/>
    <row r="1579" ht="12" hidden="1" customHeight="1"/>
    <row r="1580" ht="12" hidden="1" customHeight="1"/>
    <row r="1581" ht="12" hidden="1" customHeight="1"/>
    <row r="1582" ht="12" hidden="1" customHeight="1"/>
    <row r="1583" ht="12" hidden="1" customHeight="1"/>
    <row r="1584" ht="12" hidden="1" customHeight="1"/>
    <row r="1585" ht="12" hidden="1" customHeight="1"/>
    <row r="1586" ht="12" hidden="1" customHeight="1"/>
    <row r="1587" ht="12" hidden="1" customHeight="1"/>
    <row r="1588" ht="12" hidden="1" customHeight="1"/>
    <row r="1589" ht="12" hidden="1" customHeight="1"/>
    <row r="1590" ht="12" hidden="1" customHeight="1"/>
    <row r="1591" ht="12" hidden="1" customHeight="1"/>
    <row r="1592" ht="12" hidden="1" customHeight="1"/>
    <row r="1593" ht="12" hidden="1" customHeight="1"/>
    <row r="1594" ht="12" hidden="1" customHeight="1"/>
    <row r="1595" ht="12" hidden="1" customHeight="1"/>
    <row r="1596" ht="12" hidden="1" customHeight="1"/>
    <row r="1597" ht="12" hidden="1" customHeight="1"/>
    <row r="1598" ht="12" hidden="1" customHeight="1"/>
    <row r="1599" ht="12" hidden="1" customHeight="1"/>
    <row r="1600" ht="12" hidden="1" customHeight="1"/>
    <row r="1601" ht="12" hidden="1" customHeight="1"/>
    <row r="1602" ht="12" hidden="1" customHeight="1"/>
    <row r="1603" ht="12" hidden="1" customHeight="1"/>
    <row r="1604" ht="12" hidden="1" customHeight="1"/>
    <row r="1605" ht="12" hidden="1" customHeight="1"/>
    <row r="1606" ht="12" hidden="1" customHeight="1"/>
    <row r="1607" ht="12" hidden="1" customHeight="1"/>
    <row r="1608" ht="12" hidden="1" customHeight="1"/>
    <row r="1609" ht="12" hidden="1" customHeight="1"/>
    <row r="1610" ht="12" hidden="1" customHeight="1"/>
    <row r="1611" ht="12" hidden="1" customHeight="1"/>
    <row r="1612" ht="12" hidden="1" customHeight="1"/>
    <row r="1613" ht="12" hidden="1" customHeight="1"/>
    <row r="1614" ht="12" hidden="1" customHeight="1"/>
    <row r="1615" ht="12" hidden="1" customHeight="1"/>
    <row r="1616" ht="12" hidden="1" customHeight="1"/>
    <row r="1617" ht="12" hidden="1" customHeight="1"/>
    <row r="1618" ht="12" hidden="1" customHeight="1"/>
    <row r="1619" ht="12" hidden="1" customHeight="1"/>
    <row r="1620" ht="12" hidden="1" customHeight="1"/>
    <row r="1621" ht="12" hidden="1" customHeight="1"/>
    <row r="1622" ht="12" hidden="1" customHeight="1"/>
    <row r="1623" ht="12" hidden="1" customHeight="1"/>
    <row r="1624" ht="12" hidden="1" customHeight="1"/>
    <row r="1625" ht="12" hidden="1" customHeight="1"/>
    <row r="1626" ht="12" hidden="1" customHeight="1"/>
    <row r="1627" ht="12" hidden="1" customHeight="1"/>
    <row r="1628" ht="12" hidden="1" customHeight="1"/>
    <row r="1629" ht="12" hidden="1" customHeight="1"/>
    <row r="1630" ht="12" hidden="1" customHeight="1"/>
    <row r="1631" ht="12" hidden="1" customHeight="1"/>
    <row r="1632" ht="12" hidden="1" customHeight="1"/>
    <row r="1633" ht="12" hidden="1" customHeight="1"/>
    <row r="1634" ht="12" hidden="1" customHeight="1"/>
    <row r="1635" ht="12" hidden="1" customHeight="1"/>
    <row r="1636" ht="12" hidden="1" customHeight="1"/>
    <row r="1637" ht="12" hidden="1" customHeight="1"/>
    <row r="1638" ht="12" hidden="1" customHeight="1"/>
    <row r="1639" ht="12" hidden="1" customHeight="1"/>
    <row r="1640" ht="12" hidden="1" customHeight="1"/>
    <row r="1641" ht="12" hidden="1" customHeight="1"/>
    <row r="1642" ht="12" hidden="1" customHeight="1"/>
    <row r="1643" ht="12" hidden="1" customHeight="1"/>
    <row r="1644" ht="12" hidden="1" customHeight="1"/>
    <row r="1645" ht="12" hidden="1" customHeight="1"/>
    <row r="1646" ht="12" hidden="1" customHeight="1"/>
    <row r="1647" ht="12" hidden="1" customHeight="1"/>
    <row r="1648" ht="12" hidden="1" customHeight="1"/>
    <row r="1649" ht="12" hidden="1" customHeight="1"/>
    <row r="1650" ht="12" hidden="1" customHeight="1"/>
    <row r="1651" ht="12" hidden="1" customHeight="1"/>
    <row r="1652" ht="12" hidden="1" customHeight="1"/>
    <row r="1653" ht="12" hidden="1" customHeight="1"/>
    <row r="1654" ht="12" hidden="1" customHeight="1"/>
    <row r="1655" ht="12" hidden="1" customHeight="1"/>
    <row r="1656" ht="12" hidden="1" customHeight="1"/>
    <row r="1657" ht="12" hidden="1" customHeight="1"/>
    <row r="1658" ht="12" hidden="1" customHeight="1"/>
    <row r="1659" ht="12" hidden="1" customHeight="1"/>
    <row r="1660" ht="12" hidden="1" customHeight="1"/>
    <row r="1661" ht="12" hidden="1" customHeight="1"/>
    <row r="1662" ht="12" hidden="1" customHeight="1"/>
    <row r="1663" ht="12" hidden="1" customHeight="1"/>
    <row r="1664" ht="12" hidden="1" customHeight="1"/>
    <row r="1665" ht="12" hidden="1" customHeight="1"/>
    <row r="1666" ht="12" hidden="1" customHeight="1"/>
    <row r="1667" ht="12" hidden="1" customHeight="1"/>
    <row r="1668" ht="12" hidden="1" customHeight="1"/>
    <row r="1669" ht="12" hidden="1" customHeight="1"/>
    <row r="1670" ht="12" hidden="1" customHeight="1"/>
    <row r="1671" ht="12" hidden="1" customHeight="1"/>
    <row r="1672" ht="12" hidden="1" customHeight="1"/>
    <row r="1673" ht="12" hidden="1" customHeight="1"/>
    <row r="1674" ht="12" hidden="1" customHeight="1"/>
    <row r="1675" ht="12" hidden="1" customHeight="1"/>
    <row r="1676" ht="12" hidden="1" customHeight="1"/>
    <row r="1677" ht="12" hidden="1" customHeight="1"/>
    <row r="1678" ht="12" hidden="1" customHeight="1"/>
    <row r="1679" ht="12" hidden="1" customHeight="1"/>
    <row r="1680" ht="12" hidden="1" customHeight="1"/>
    <row r="1681" ht="12" hidden="1" customHeight="1"/>
    <row r="1682" ht="12" hidden="1" customHeight="1"/>
    <row r="1683" ht="12" hidden="1" customHeight="1"/>
    <row r="1684" ht="12" hidden="1" customHeight="1"/>
    <row r="1685" ht="12" hidden="1" customHeight="1"/>
    <row r="1686" ht="12" hidden="1" customHeight="1"/>
    <row r="1687" ht="12" hidden="1" customHeight="1"/>
    <row r="1688" ht="12" hidden="1" customHeight="1"/>
    <row r="1689" ht="12" hidden="1" customHeight="1"/>
    <row r="1690" ht="12" hidden="1" customHeight="1"/>
    <row r="1691" ht="12" hidden="1" customHeight="1"/>
    <row r="1692" ht="12" hidden="1" customHeight="1"/>
    <row r="1693" ht="12" hidden="1" customHeight="1"/>
    <row r="1694" ht="12" hidden="1" customHeight="1"/>
    <row r="1695" ht="12" hidden="1" customHeight="1"/>
    <row r="1696" ht="12" hidden="1" customHeight="1"/>
    <row r="1697" ht="12" hidden="1" customHeight="1"/>
    <row r="1698" ht="12" hidden="1" customHeight="1"/>
    <row r="1699" ht="12" hidden="1" customHeight="1"/>
    <row r="1700" ht="12" hidden="1" customHeight="1"/>
    <row r="1701" ht="12" hidden="1" customHeight="1"/>
    <row r="1702" ht="12" hidden="1" customHeight="1"/>
    <row r="1703" ht="12" hidden="1" customHeight="1"/>
    <row r="1704" ht="12" hidden="1" customHeight="1"/>
    <row r="1705" ht="12" hidden="1" customHeight="1"/>
    <row r="1706" ht="12" hidden="1" customHeight="1"/>
    <row r="1707" ht="12" hidden="1" customHeight="1"/>
    <row r="1708" ht="12" hidden="1" customHeight="1"/>
    <row r="1709" ht="12" hidden="1" customHeight="1"/>
    <row r="1710" ht="12" hidden="1" customHeight="1"/>
    <row r="1711" ht="12" hidden="1" customHeight="1"/>
    <row r="1712" ht="12" hidden="1" customHeight="1"/>
    <row r="1713" ht="12" hidden="1" customHeight="1"/>
    <row r="1714" ht="12" hidden="1" customHeight="1"/>
    <row r="1715" ht="12" hidden="1" customHeight="1"/>
    <row r="1716" ht="12" hidden="1" customHeight="1"/>
    <row r="1717" ht="12" hidden="1" customHeight="1"/>
    <row r="1718" ht="12" hidden="1" customHeight="1"/>
    <row r="1719" ht="12" hidden="1" customHeight="1"/>
    <row r="1720" ht="12" hidden="1" customHeight="1"/>
    <row r="1721" ht="12" hidden="1" customHeight="1"/>
    <row r="1722" ht="12" hidden="1" customHeight="1"/>
    <row r="1723" ht="12" hidden="1" customHeight="1"/>
    <row r="1724" ht="12" hidden="1" customHeight="1"/>
    <row r="1725" ht="12" hidden="1" customHeight="1"/>
    <row r="1726" ht="12" hidden="1" customHeight="1"/>
    <row r="1727" ht="12" hidden="1" customHeight="1"/>
    <row r="1728" ht="12" hidden="1" customHeight="1"/>
    <row r="1729" ht="12" hidden="1" customHeight="1"/>
    <row r="1730" ht="12" hidden="1" customHeight="1"/>
    <row r="1731" ht="12" hidden="1" customHeight="1"/>
    <row r="1732" ht="12" hidden="1" customHeight="1"/>
    <row r="1733" ht="12" hidden="1" customHeight="1"/>
    <row r="1734" ht="12" hidden="1" customHeight="1"/>
    <row r="1735" ht="12" hidden="1" customHeight="1"/>
    <row r="1736" ht="12" hidden="1" customHeight="1"/>
    <row r="1737" ht="12" hidden="1" customHeight="1"/>
    <row r="1738" ht="12" hidden="1" customHeight="1"/>
    <row r="1739" ht="12" hidden="1" customHeight="1"/>
    <row r="1740" ht="12" hidden="1" customHeight="1"/>
    <row r="1741" ht="12" hidden="1" customHeight="1"/>
    <row r="1742" ht="12" hidden="1" customHeight="1"/>
    <row r="1743" ht="12" hidden="1" customHeight="1"/>
    <row r="1744" ht="12" hidden="1" customHeight="1"/>
    <row r="1745" ht="12" hidden="1" customHeight="1"/>
    <row r="1746" ht="12" hidden="1" customHeight="1"/>
    <row r="1747" ht="12" hidden="1" customHeight="1"/>
    <row r="1748" ht="12" hidden="1" customHeight="1"/>
    <row r="1749" ht="12" hidden="1" customHeight="1"/>
    <row r="1750" ht="12" hidden="1" customHeight="1"/>
    <row r="1751" ht="12" hidden="1" customHeight="1"/>
    <row r="1752" ht="12" hidden="1" customHeight="1"/>
    <row r="1753" ht="12" hidden="1" customHeight="1"/>
    <row r="1754" ht="12" hidden="1" customHeight="1"/>
    <row r="1755" ht="12" hidden="1" customHeight="1"/>
    <row r="1756" ht="12" hidden="1" customHeight="1"/>
    <row r="1757" ht="12" hidden="1" customHeight="1"/>
    <row r="1758" ht="12" hidden="1" customHeight="1"/>
    <row r="1759" ht="12" hidden="1" customHeight="1"/>
    <row r="1760" ht="12" hidden="1" customHeight="1"/>
    <row r="1761" ht="12" hidden="1" customHeight="1"/>
    <row r="1762" ht="12" hidden="1" customHeight="1"/>
    <row r="1763" ht="12" hidden="1" customHeight="1"/>
    <row r="1764" ht="12" hidden="1" customHeight="1"/>
    <row r="1765" ht="12" hidden="1" customHeight="1"/>
    <row r="1766" ht="12" hidden="1" customHeight="1"/>
    <row r="1767" ht="12" hidden="1" customHeight="1"/>
    <row r="1768" ht="12" hidden="1" customHeight="1"/>
    <row r="1769" ht="12" hidden="1" customHeight="1"/>
    <row r="1770" ht="12" hidden="1" customHeight="1"/>
    <row r="1771" ht="12" hidden="1" customHeight="1"/>
    <row r="1772" ht="12" hidden="1" customHeight="1"/>
    <row r="1773" ht="12" hidden="1" customHeight="1"/>
    <row r="1774" ht="12" hidden="1" customHeight="1"/>
    <row r="1775" ht="12" hidden="1" customHeight="1"/>
    <row r="1776" ht="12" hidden="1" customHeight="1"/>
    <row r="1777" ht="12" hidden="1" customHeight="1"/>
    <row r="1778" ht="12" hidden="1" customHeight="1"/>
    <row r="1779" ht="12" hidden="1" customHeight="1"/>
    <row r="1780" ht="12" hidden="1" customHeight="1"/>
    <row r="1781" ht="12" hidden="1" customHeight="1"/>
    <row r="1782" ht="12" hidden="1" customHeight="1"/>
    <row r="1783" ht="12" hidden="1" customHeight="1"/>
    <row r="1784" ht="12" hidden="1" customHeight="1"/>
    <row r="1785" ht="12" hidden="1" customHeight="1"/>
    <row r="1786" ht="12" hidden="1" customHeight="1"/>
    <row r="1787" ht="12" hidden="1" customHeight="1"/>
    <row r="1788" ht="12" hidden="1" customHeight="1"/>
    <row r="1789" ht="12" hidden="1" customHeight="1"/>
    <row r="1790" ht="12" hidden="1" customHeight="1"/>
    <row r="1791" ht="12" hidden="1" customHeight="1"/>
    <row r="1792" ht="12" hidden="1" customHeight="1"/>
    <row r="1793" ht="12" hidden="1" customHeight="1"/>
    <row r="1794" ht="12" hidden="1" customHeight="1"/>
    <row r="1795" ht="12" hidden="1" customHeight="1"/>
    <row r="1796" ht="12" hidden="1" customHeight="1"/>
    <row r="1797" ht="12" hidden="1" customHeight="1"/>
    <row r="1798" ht="12" hidden="1" customHeight="1"/>
    <row r="1799" ht="12" hidden="1" customHeight="1"/>
    <row r="1800" ht="12" hidden="1" customHeight="1"/>
    <row r="1801" ht="12" hidden="1" customHeight="1"/>
    <row r="1802" ht="12" hidden="1" customHeight="1"/>
    <row r="1803" ht="12" hidden="1" customHeight="1"/>
    <row r="1804" ht="12" hidden="1" customHeight="1"/>
    <row r="1805" ht="12" hidden="1" customHeight="1"/>
    <row r="1806" ht="12" hidden="1" customHeight="1"/>
    <row r="1807" ht="12" hidden="1" customHeight="1"/>
    <row r="1808" ht="12" hidden="1" customHeight="1"/>
    <row r="1809" ht="12" hidden="1" customHeight="1"/>
    <row r="1810" ht="12" hidden="1" customHeight="1"/>
    <row r="1811" ht="12" hidden="1" customHeight="1"/>
    <row r="1812" ht="12" hidden="1" customHeight="1"/>
    <row r="1813" ht="12" hidden="1" customHeight="1"/>
    <row r="1814" ht="12" hidden="1" customHeight="1"/>
    <row r="1815" ht="12" hidden="1" customHeight="1"/>
    <row r="1816" ht="12" hidden="1" customHeight="1"/>
    <row r="1817" ht="12" hidden="1" customHeight="1"/>
    <row r="1818" ht="12" hidden="1" customHeight="1"/>
    <row r="1819" ht="12" hidden="1" customHeight="1"/>
    <row r="1820" ht="12" hidden="1" customHeight="1"/>
    <row r="1821" ht="12" hidden="1" customHeight="1"/>
    <row r="1822" ht="12" hidden="1" customHeight="1"/>
    <row r="1823" ht="12" hidden="1" customHeight="1"/>
    <row r="1824" ht="12" hidden="1" customHeight="1"/>
    <row r="1825" ht="12" hidden="1" customHeight="1"/>
    <row r="1826" ht="12" hidden="1" customHeight="1"/>
    <row r="1827" ht="12" hidden="1" customHeight="1"/>
    <row r="1828" ht="12" hidden="1" customHeight="1"/>
    <row r="1829" ht="12" hidden="1" customHeight="1"/>
    <row r="1830" ht="12" hidden="1" customHeight="1"/>
    <row r="1831" ht="12" hidden="1" customHeight="1"/>
    <row r="1832" ht="12" hidden="1" customHeight="1"/>
    <row r="1833" ht="12" hidden="1" customHeight="1"/>
    <row r="1834" ht="12" hidden="1" customHeight="1"/>
    <row r="1835" ht="12" hidden="1" customHeight="1"/>
    <row r="1836" ht="12" hidden="1" customHeight="1"/>
    <row r="1837" ht="12" hidden="1" customHeight="1"/>
    <row r="1838" ht="12" hidden="1" customHeight="1"/>
    <row r="1839" ht="12" hidden="1" customHeight="1"/>
    <row r="1840" ht="12" hidden="1" customHeight="1"/>
    <row r="1841" ht="12" hidden="1" customHeight="1"/>
    <row r="1842" ht="12" hidden="1" customHeight="1"/>
    <row r="1843" ht="12" hidden="1" customHeight="1"/>
    <row r="1844" ht="12" hidden="1" customHeight="1"/>
    <row r="1845" ht="12" hidden="1" customHeight="1"/>
    <row r="1846" ht="12" hidden="1" customHeight="1"/>
    <row r="1847" ht="12" hidden="1" customHeight="1"/>
    <row r="1848" ht="12" hidden="1" customHeight="1"/>
    <row r="1849" ht="12" hidden="1" customHeight="1"/>
    <row r="1850" ht="12" hidden="1" customHeight="1"/>
    <row r="1851" ht="12" hidden="1" customHeight="1"/>
    <row r="1852" ht="12" hidden="1" customHeight="1"/>
    <row r="1853" ht="12" hidden="1" customHeight="1"/>
    <row r="1854" ht="12" hidden="1" customHeight="1"/>
    <row r="1855" ht="12" hidden="1" customHeight="1"/>
    <row r="1856" ht="12" hidden="1" customHeight="1"/>
    <row r="1857" ht="12" hidden="1" customHeight="1"/>
    <row r="1858" ht="12" hidden="1" customHeight="1"/>
    <row r="1859" ht="12" hidden="1" customHeight="1"/>
    <row r="1860" ht="12" hidden="1" customHeight="1"/>
    <row r="1861" ht="12" hidden="1" customHeight="1"/>
    <row r="1862" ht="12" hidden="1" customHeight="1"/>
    <row r="1863" ht="12" hidden="1" customHeight="1"/>
    <row r="1864" ht="12" hidden="1" customHeight="1"/>
    <row r="1865" ht="12" hidden="1" customHeight="1"/>
    <row r="1866" ht="12" hidden="1" customHeight="1"/>
    <row r="1867" ht="12" hidden="1" customHeight="1"/>
    <row r="1868" ht="12" hidden="1" customHeight="1"/>
    <row r="1869" ht="12" hidden="1" customHeight="1"/>
    <row r="1870" ht="12" hidden="1" customHeight="1"/>
    <row r="1871" ht="12" hidden="1" customHeight="1"/>
    <row r="1872" ht="12" hidden="1" customHeight="1"/>
    <row r="1873" ht="12" hidden="1" customHeight="1"/>
    <row r="1874" ht="12" hidden="1" customHeight="1"/>
    <row r="1875" ht="12" hidden="1" customHeight="1"/>
    <row r="1876" ht="12" hidden="1" customHeight="1"/>
    <row r="1877" ht="12" hidden="1" customHeight="1"/>
    <row r="1878" ht="12" hidden="1" customHeight="1"/>
    <row r="1879" ht="12" hidden="1" customHeight="1"/>
    <row r="1880" ht="12" hidden="1" customHeight="1"/>
    <row r="1881" ht="12" hidden="1" customHeight="1"/>
    <row r="1882" ht="12" hidden="1" customHeight="1"/>
    <row r="1883" ht="12" hidden="1" customHeight="1"/>
    <row r="1884" ht="12" hidden="1" customHeight="1"/>
    <row r="1885" ht="12" hidden="1" customHeight="1"/>
    <row r="1886" ht="12" hidden="1" customHeight="1"/>
    <row r="1887" ht="12" hidden="1" customHeight="1"/>
    <row r="1888" ht="12" hidden="1" customHeight="1"/>
    <row r="1889" ht="12" hidden="1" customHeight="1"/>
    <row r="1890" ht="12" hidden="1" customHeight="1"/>
    <row r="1891" ht="12" hidden="1" customHeight="1"/>
    <row r="1892" ht="12" hidden="1" customHeight="1"/>
    <row r="1893" ht="12" hidden="1" customHeight="1"/>
    <row r="1894" ht="12" hidden="1" customHeight="1"/>
    <row r="1895" ht="12" hidden="1" customHeight="1"/>
    <row r="1896" ht="12" hidden="1" customHeight="1"/>
    <row r="1897" ht="12" hidden="1" customHeight="1"/>
    <row r="1898" ht="12" hidden="1" customHeight="1"/>
    <row r="1899" ht="12" hidden="1" customHeight="1"/>
    <row r="1900" ht="12" hidden="1" customHeight="1"/>
    <row r="1901" ht="12" hidden="1" customHeight="1"/>
    <row r="1902" ht="12" hidden="1" customHeight="1"/>
    <row r="1903" ht="12" hidden="1" customHeight="1"/>
    <row r="1904" ht="12" hidden="1" customHeight="1"/>
    <row r="1905" ht="12" hidden="1" customHeight="1"/>
    <row r="1906" ht="12" hidden="1" customHeight="1"/>
    <row r="1907" ht="12" hidden="1" customHeight="1"/>
    <row r="1908" ht="12" hidden="1" customHeight="1"/>
    <row r="1909" ht="12" hidden="1" customHeight="1"/>
    <row r="1910" ht="12" hidden="1" customHeight="1"/>
    <row r="1911" ht="12" hidden="1" customHeight="1"/>
    <row r="1912" ht="12" hidden="1" customHeight="1"/>
    <row r="1913" ht="12" hidden="1" customHeight="1"/>
    <row r="1914" ht="12" hidden="1" customHeight="1"/>
    <row r="1915" ht="12" hidden="1" customHeight="1"/>
    <row r="1916" ht="12" hidden="1" customHeight="1"/>
    <row r="1917" ht="12" hidden="1" customHeight="1"/>
    <row r="1918" ht="12" hidden="1" customHeight="1"/>
    <row r="1919" ht="12" hidden="1" customHeight="1"/>
    <row r="1920" ht="12" hidden="1" customHeight="1"/>
    <row r="1921" ht="12" hidden="1" customHeight="1"/>
    <row r="1922" ht="12" hidden="1" customHeight="1"/>
    <row r="1923" ht="12" hidden="1" customHeight="1"/>
    <row r="1924" ht="12" hidden="1" customHeight="1"/>
    <row r="1925" ht="12" hidden="1" customHeight="1"/>
    <row r="1926" ht="12" hidden="1" customHeight="1"/>
    <row r="1927" ht="12" hidden="1" customHeight="1"/>
    <row r="1928" ht="12" hidden="1" customHeight="1"/>
    <row r="1929" ht="12" hidden="1" customHeight="1"/>
    <row r="1930" ht="12" hidden="1" customHeight="1"/>
    <row r="1931" ht="12" hidden="1" customHeight="1"/>
    <row r="1932" ht="12" hidden="1" customHeight="1"/>
    <row r="1933" ht="12" hidden="1" customHeight="1"/>
    <row r="1934" ht="12" hidden="1" customHeight="1"/>
    <row r="1935" ht="12" hidden="1" customHeight="1"/>
    <row r="1936" ht="12" hidden="1" customHeight="1"/>
    <row r="1937" ht="12" hidden="1" customHeight="1"/>
    <row r="1938" ht="12" hidden="1" customHeight="1"/>
    <row r="1939" ht="12" hidden="1" customHeight="1"/>
    <row r="1940" ht="12" hidden="1" customHeight="1"/>
    <row r="1941" ht="12" hidden="1" customHeight="1"/>
    <row r="1942" ht="12" hidden="1" customHeight="1"/>
    <row r="1943" ht="12" hidden="1" customHeight="1"/>
    <row r="1944" ht="12" hidden="1" customHeight="1"/>
    <row r="1945" ht="12" hidden="1" customHeight="1"/>
    <row r="1946" ht="12" hidden="1" customHeight="1"/>
    <row r="1947" ht="12" hidden="1" customHeight="1"/>
    <row r="1948" ht="12" hidden="1" customHeight="1"/>
    <row r="1949" ht="12" hidden="1" customHeight="1"/>
    <row r="1950" ht="12" hidden="1" customHeight="1"/>
    <row r="1951" ht="12" hidden="1" customHeight="1"/>
    <row r="1952" ht="12" hidden="1" customHeight="1"/>
    <row r="1953" ht="12" hidden="1" customHeight="1"/>
    <row r="1954" ht="12" hidden="1" customHeight="1"/>
    <row r="1955" ht="12" hidden="1" customHeight="1"/>
    <row r="1956" ht="12" hidden="1" customHeight="1"/>
    <row r="1957" ht="12" hidden="1" customHeight="1"/>
    <row r="1958" ht="12" hidden="1" customHeight="1"/>
    <row r="1959" ht="12" hidden="1" customHeight="1"/>
    <row r="1960" ht="12" hidden="1" customHeight="1"/>
    <row r="1961" ht="12" hidden="1" customHeight="1"/>
    <row r="1962" ht="12" hidden="1" customHeight="1"/>
    <row r="1963" ht="12" hidden="1" customHeight="1"/>
    <row r="1964" ht="12" hidden="1" customHeight="1"/>
    <row r="1965" ht="12" hidden="1" customHeight="1"/>
    <row r="1966" ht="12" hidden="1" customHeight="1"/>
    <row r="1967" ht="12" hidden="1" customHeight="1"/>
    <row r="1968" ht="12" hidden="1" customHeight="1"/>
    <row r="1969" ht="12" hidden="1" customHeight="1"/>
    <row r="1970" ht="12" hidden="1" customHeight="1"/>
    <row r="1971" ht="12" hidden="1" customHeight="1"/>
    <row r="1972" ht="12" hidden="1" customHeight="1"/>
    <row r="1973" ht="12" hidden="1" customHeight="1"/>
    <row r="1974" ht="12" hidden="1" customHeight="1"/>
    <row r="1975" ht="12" hidden="1" customHeight="1"/>
    <row r="1976" ht="12" hidden="1" customHeight="1"/>
    <row r="1977" ht="12" hidden="1" customHeight="1"/>
    <row r="1978" ht="12" hidden="1" customHeight="1"/>
    <row r="1979" ht="12" hidden="1" customHeight="1"/>
    <row r="1980" ht="12" hidden="1" customHeight="1"/>
    <row r="1981" ht="12" hidden="1" customHeight="1"/>
    <row r="1982" ht="12" hidden="1" customHeight="1"/>
    <row r="1983" ht="12" hidden="1" customHeight="1"/>
    <row r="1984" ht="12" hidden="1" customHeight="1"/>
    <row r="1985" ht="12" hidden="1" customHeight="1"/>
    <row r="1986" ht="12" hidden="1" customHeight="1"/>
    <row r="1987" ht="12" hidden="1" customHeight="1"/>
    <row r="1988" ht="12" hidden="1" customHeight="1"/>
    <row r="1989" ht="12" hidden="1" customHeight="1"/>
    <row r="1990" ht="12" hidden="1" customHeight="1"/>
    <row r="1991" ht="12" hidden="1" customHeight="1"/>
    <row r="1992" ht="12" hidden="1" customHeight="1"/>
    <row r="1993" ht="12" hidden="1" customHeight="1"/>
    <row r="1994" ht="12" hidden="1" customHeight="1"/>
    <row r="1995" ht="12" hidden="1" customHeight="1"/>
    <row r="1996" ht="12" hidden="1" customHeight="1"/>
    <row r="1997" ht="12" hidden="1" customHeight="1"/>
    <row r="1998" ht="12" hidden="1" customHeight="1"/>
    <row r="1999" ht="12" hidden="1" customHeight="1"/>
    <row r="2000" ht="12" hidden="1" customHeight="1"/>
    <row r="2001" ht="12" hidden="1" customHeight="1"/>
    <row r="2002" ht="12" hidden="1" customHeight="1"/>
    <row r="2003" ht="12" hidden="1" customHeight="1"/>
    <row r="2004" ht="12" hidden="1" customHeight="1"/>
    <row r="2005" ht="12" hidden="1" customHeight="1"/>
    <row r="2006" ht="12" hidden="1" customHeight="1"/>
    <row r="2007" ht="12" hidden="1" customHeight="1"/>
    <row r="2008" ht="12" hidden="1" customHeight="1"/>
    <row r="2009" ht="12" hidden="1" customHeight="1"/>
    <row r="2010" ht="12" hidden="1" customHeight="1"/>
    <row r="2011" ht="12" hidden="1" customHeight="1"/>
    <row r="2012" ht="12" hidden="1" customHeight="1"/>
    <row r="2013" ht="12" hidden="1" customHeight="1"/>
    <row r="2014" ht="12" hidden="1" customHeight="1"/>
    <row r="2015" ht="12" hidden="1" customHeight="1"/>
    <row r="2016" ht="12" hidden="1" customHeight="1"/>
    <row r="2017" ht="12" hidden="1" customHeight="1"/>
    <row r="2018" ht="12" hidden="1" customHeight="1"/>
    <row r="2019" ht="12" hidden="1" customHeight="1"/>
    <row r="2020" ht="12" hidden="1" customHeight="1"/>
    <row r="2021" ht="12" hidden="1" customHeight="1"/>
    <row r="2022" ht="12" hidden="1" customHeight="1"/>
    <row r="2023" ht="12" hidden="1" customHeight="1"/>
    <row r="2024" ht="12" hidden="1" customHeight="1"/>
    <row r="2025" ht="12" hidden="1" customHeight="1"/>
    <row r="2026" ht="12" hidden="1" customHeight="1"/>
    <row r="2027" ht="12" hidden="1" customHeight="1"/>
    <row r="2028" ht="12" hidden="1" customHeight="1"/>
    <row r="2029" ht="12" hidden="1" customHeight="1"/>
    <row r="2030" ht="12" hidden="1" customHeight="1"/>
    <row r="2031" ht="12" hidden="1" customHeight="1"/>
    <row r="2032" ht="12" hidden="1" customHeight="1"/>
    <row r="2033" ht="12" hidden="1" customHeight="1"/>
    <row r="2034" ht="12" hidden="1" customHeight="1"/>
    <row r="2035" ht="12" hidden="1" customHeight="1"/>
    <row r="2036" ht="12" hidden="1" customHeight="1"/>
    <row r="2037" ht="12" hidden="1" customHeight="1"/>
    <row r="2038" ht="12" hidden="1" customHeight="1"/>
    <row r="2039" ht="12" hidden="1" customHeight="1"/>
    <row r="2040" ht="12" hidden="1" customHeight="1"/>
    <row r="2041" ht="12" hidden="1" customHeight="1"/>
    <row r="2042" ht="12" hidden="1" customHeight="1"/>
    <row r="2043" ht="12" hidden="1" customHeight="1"/>
    <row r="2044" ht="12" hidden="1" customHeight="1"/>
    <row r="2045" ht="12" hidden="1" customHeight="1"/>
    <row r="2046" ht="12" hidden="1" customHeight="1"/>
    <row r="2047" ht="12" hidden="1" customHeight="1"/>
    <row r="2048" ht="12" hidden="1" customHeight="1"/>
    <row r="2049" ht="12" hidden="1" customHeight="1"/>
    <row r="2050" ht="12" hidden="1" customHeight="1"/>
    <row r="2051" ht="12" hidden="1" customHeight="1"/>
    <row r="2052" ht="12" hidden="1" customHeight="1"/>
    <row r="2053" ht="12" hidden="1" customHeight="1"/>
    <row r="2054" ht="12" hidden="1" customHeight="1"/>
    <row r="2055" ht="12" hidden="1" customHeight="1"/>
    <row r="2056" ht="12" hidden="1" customHeight="1"/>
    <row r="2057" ht="12" hidden="1" customHeight="1"/>
    <row r="2058" ht="12" hidden="1" customHeight="1"/>
    <row r="2059" ht="12" hidden="1" customHeight="1"/>
    <row r="2060" ht="12" hidden="1" customHeight="1"/>
    <row r="2061" ht="12" hidden="1" customHeight="1"/>
    <row r="2062" ht="12" hidden="1" customHeight="1"/>
    <row r="2063" ht="12" hidden="1" customHeight="1"/>
    <row r="2064" ht="12" hidden="1" customHeight="1"/>
    <row r="2065" ht="12" hidden="1" customHeight="1"/>
    <row r="2066" ht="12" hidden="1" customHeight="1"/>
    <row r="2067" ht="12" hidden="1" customHeight="1"/>
    <row r="2068" ht="12" hidden="1" customHeight="1"/>
    <row r="2069" ht="12" hidden="1" customHeight="1"/>
    <row r="2070" ht="12" hidden="1" customHeight="1"/>
    <row r="2071" ht="12" hidden="1" customHeight="1"/>
    <row r="2072" ht="12" hidden="1" customHeight="1"/>
    <row r="2073" ht="12" hidden="1" customHeight="1"/>
    <row r="2074" ht="12" hidden="1" customHeight="1"/>
    <row r="2075" ht="12" hidden="1" customHeight="1"/>
    <row r="2076" ht="12" hidden="1" customHeight="1"/>
    <row r="2077" ht="12" hidden="1" customHeight="1"/>
    <row r="2078" ht="12" hidden="1" customHeight="1"/>
    <row r="2079" ht="12" hidden="1" customHeight="1"/>
    <row r="2080" ht="12" hidden="1" customHeight="1"/>
    <row r="2081" ht="12" hidden="1" customHeight="1"/>
    <row r="2082" ht="12" hidden="1" customHeight="1"/>
    <row r="2083" ht="12" hidden="1" customHeight="1"/>
    <row r="2084" ht="12" hidden="1" customHeight="1"/>
    <row r="2085" ht="12" hidden="1" customHeight="1"/>
    <row r="2086" ht="12" hidden="1" customHeight="1"/>
    <row r="2087" ht="12" hidden="1" customHeight="1"/>
    <row r="2088" ht="12" hidden="1" customHeight="1"/>
    <row r="2089" ht="12" hidden="1" customHeight="1"/>
    <row r="2090" ht="12" hidden="1" customHeight="1"/>
    <row r="2091" ht="12" hidden="1" customHeight="1"/>
    <row r="2092" ht="12" hidden="1" customHeight="1"/>
    <row r="2093" ht="12" hidden="1" customHeight="1"/>
    <row r="2094" ht="12" hidden="1" customHeight="1"/>
    <row r="2095" ht="12" hidden="1" customHeight="1"/>
    <row r="2096" ht="12" hidden="1" customHeight="1"/>
    <row r="2097" ht="12" hidden="1" customHeight="1"/>
    <row r="2098" ht="12" hidden="1" customHeight="1"/>
    <row r="2099" ht="12" hidden="1" customHeight="1"/>
    <row r="2100" ht="12" hidden="1" customHeight="1"/>
    <row r="2101" ht="12" hidden="1" customHeight="1"/>
    <row r="2102" ht="12" hidden="1" customHeight="1"/>
    <row r="2103" ht="12" hidden="1" customHeight="1"/>
    <row r="2104" ht="12" hidden="1" customHeight="1"/>
    <row r="2105" ht="12" hidden="1" customHeight="1"/>
    <row r="2106" ht="12" hidden="1" customHeight="1"/>
    <row r="2107" ht="12" hidden="1" customHeight="1"/>
    <row r="2108" ht="12" hidden="1" customHeight="1"/>
    <row r="2109" ht="12" hidden="1" customHeight="1"/>
    <row r="2110" ht="12" hidden="1" customHeight="1"/>
    <row r="2111" ht="12" hidden="1" customHeight="1"/>
    <row r="2112" ht="12" hidden="1" customHeight="1"/>
    <row r="2113" ht="12" hidden="1" customHeight="1"/>
    <row r="2114" ht="12" hidden="1" customHeight="1"/>
    <row r="2115" ht="12" hidden="1" customHeight="1"/>
    <row r="2116" ht="12" hidden="1" customHeight="1"/>
    <row r="2117" ht="12" hidden="1" customHeight="1"/>
    <row r="2118" ht="12" hidden="1" customHeight="1"/>
    <row r="2119" ht="12" hidden="1" customHeight="1"/>
    <row r="2120" ht="12" hidden="1" customHeight="1"/>
    <row r="2121" ht="12" hidden="1" customHeight="1"/>
    <row r="2122" ht="12" hidden="1" customHeight="1"/>
    <row r="2123" ht="12" hidden="1" customHeight="1"/>
    <row r="2124" ht="12" hidden="1" customHeight="1"/>
    <row r="2125" ht="12" hidden="1" customHeight="1"/>
    <row r="2126" ht="12" hidden="1" customHeight="1"/>
    <row r="2127" ht="12" hidden="1" customHeight="1"/>
    <row r="2128" ht="12" hidden="1" customHeight="1"/>
    <row r="2129" ht="12" hidden="1" customHeight="1"/>
    <row r="2130" ht="12" hidden="1" customHeight="1"/>
    <row r="2131" ht="12" hidden="1" customHeight="1"/>
    <row r="2132" ht="12" hidden="1" customHeight="1"/>
    <row r="2133" ht="12" hidden="1" customHeight="1"/>
    <row r="2134" ht="12" hidden="1" customHeight="1"/>
    <row r="2135" ht="12" hidden="1" customHeight="1"/>
    <row r="2136" ht="12" hidden="1" customHeight="1"/>
    <row r="2137" ht="12" hidden="1" customHeight="1"/>
    <row r="2138" ht="12" hidden="1" customHeight="1"/>
    <row r="2139" ht="12" hidden="1" customHeight="1"/>
    <row r="2140" ht="12" hidden="1" customHeight="1"/>
    <row r="2141" ht="12" hidden="1" customHeight="1"/>
    <row r="2142" ht="12" hidden="1" customHeight="1"/>
    <row r="2143" ht="12" hidden="1" customHeight="1"/>
    <row r="2144" ht="12" hidden="1" customHeight="1"/>
    <row r="2145" ht="12" hidden="1" customHeight="1"/>
    <row r="2146" ht="12" hidden="1" customHeight="1"/>
    <row r="2147" ht="12" hidden="1" customHeight="1"/>
    <row r="2148" ht="12" hidden="1" customHeight="1"/>
    <row r="2149" ht="12" hidden="1" customHeight="1"/>
    <row r="2150" ht="12" hidden="1" customHeight="1"/>
    <row r="2151" ht="12" hidden="1" customHeight="1"/>
    <row r="2152" ht="12" hidden="1" customHeight="1"/>
    <row r="2153" ht="12" hidden="1" customHeight="1"/>
    <row r="2154" ht="12" hidden="1" customHeight="1"/>
    <row r="2155" ht="12" hidden="1" customHeight="1"/>
    <row r="2156" ht="12" hidden="1" customHeight="1"/>
    <row r="2157" ht="12" hidden="1" customHeight="1"/>
    <row r="2158" ht="12" hidden="1" customHeight="1"/>
    <row r="2159" ht="12" hidden="1" customHeight="1"/>
    <row r="2160" ht="12" hidden="1" customHeight="1"/>
    <row r="2161" ht="12" hidden="1" customHeight="1"/>
    <row r="2162" ht="12" hidden="1" customHeight="1"/>
    <row r="2163" ht="12" hidden="1" customHeight="1"/>
    <row r="2164" ht="12" hidden="1" customHeight="1"/>
    <row r="2165" ht="12" hidden="1" customHeight="1"/>
    <row r="2166" ht="12" hidden="1" customHeight="1"/>
    <row r="2167" ht="12" hidden="1" customHeight="1"/>
    <row r="2168" ht="12" hidden="1" customHeight="1"/>
    <row r="2169" ht="12" hidden="1" customHeight="1"/>
    <row r="2170" ht="12" hidden="1" customHeight="1"/>
    <row r="2171" ht="12" hidden="1" customHeight="1"/>
    <row r="2172" ht="12" hidden="1" customHeight="1"/>
    <row r="2173" ht="12" hidden="1" customHeight="1"/>
    <row r="2174" ht="12" hidden="1" customHeight="1"/>
    <row r="2175" ht="12" hidden="1" customHeight="1"/>
    <row r="2176" ht="12" hidden="1" customHeight="1"/>
    <row r="2177" ht="12" hidden="1" customHeight="1"/>
    <row r="2178" ht="12" hidden="1" customHeight="1"/>
    <row r="2179" ht="12" hidden="1" customHeight="1"/>
    <row r="2180" ht="12" hidden="1" customHeight="1"/>
    <row r="2181" ht="12" hidden="1" customHeight="1"/>
    <row r="2182" ht="12" hidden="1" customHeight="1"/>
    <row r="2183" ht="12" hidden="1" customHeight="1"/>
    <row r="2184" ht="12" hidden="1" customHeight="1"/>
    <row r="2185" ht="12" hidden="1" customHeight="1"/>
    <row r="2186" ht="12" hidden="1" customHeight="1"/>
    <row r="2187" ht="12" hidden="1" customHeight="1"/>
    <row r="2188" ht="12" hidden="1" customHeight="1"/>
    <row r="2189" ht="12" hidden="1" customHeight="1"/>
    <row r="2190" ht="12" hidden="1" customHeight="1"/>
    <row r="2191" ht="12" hidden="1" customHeight="1"/>
    <row r="2192" ht="12" hidden="1" customHeight="1"/>
    <row r="2193" ht="12" hidden="1" customHeight="1"/>
    <row r="2194" ht="12" hidden="1" customHeight="1"/>
    <row r="2195" ht="12" hidden="1" customHeight="1"/>
    <row r="2196" ht="12" hidden="1" customHeight="1"/>
    <row r="2197" ht="12" hidden="1" customHeight="1"/>
    <row r="2198" ht="12" hidden="1" customHeight="1"/>
    <row r="2199" ht="12" hidden="1" customHeight="1"/>
    <row r="2200" ht="12" hidden="1" customHeight="1"/>
    <row r="2201" ht="12" hidden="1" customHeight="1"/>
    <row r="2202" ht="12" hidden="1" customHeight="1"/>
    <row r="2203" ht="12" hidden="1" customHeight="1"/>
    <row r="2204" ht="12" hidden="1" customHeight="1"/>
    <row r="2205" ht="12" hidden="1" customHeight="1"/>
    <row r="2206" ht="12" hidden="1" customHeight="1"/>
    <row r="2207" ht="12" hidden="1" customHeight="1"/>
    <row r="2208" ht="12" hidden="1" customHeight="1"/>
    <row r="2209" ht="12" hidden="1" customHeight="1"/>
    <row r="2210" ht="12" hidden="1" customHeight="1"/>
    <row r="2211" ht="12" hidden="1" customHeight="1"/>
    <row r="2212" ht="12" hidden="1" customHeight="1"/>
    <row r="2213" ht="12" hidden="1" customHeight="1"/>
    <row r="2214" ht="12" hidden="1" customHeight="1"/>
    <row r="2215" ht="12" hidden="1" customHeight="1"/>
    <row r="2216" ht="12" hidden="1" customHeight="1"/>
    <row r="2217" ht="12" hidden="1" customHeight="1"/>
    <row r="2218" ht="12" hidden="1" customHeight="1"/>
    <row r="2219" ht="12" hidden="1" customHeight="1"/>
    <row r="2220" ht="12" hidden="1" customHeight="1"/>
    <row r="2221" ht="12" hidden="1" customHeight="1"/>
    <row r="2222" ht="12" hidden="1" customHeight="1"/>
    <row r="2223" ht="12" hidden="1" customHeight="1"/>
    <row r="2224" ht="12" hidden="1" customHeight="1"/>
    <row r="2225" ht="12" hidden="1" customHeight="1"/>
    <row r="2226" ht="12" hidden="1" customHeight="1"/>
    <row r="2227" ht="12" hidden="1" customHeight="1"/>
    <row r="2228" ht="12" hidden="1" customHeight="1"/>
    <row r="2229" ht="12" hidden="1" customHeight="1"/>
    <row r="2230" ht="12" hidden="1" customHeight="1"/>
    <row r="2231" ht="12" hidden="1" customHeight="1"/>
    <row r="2232" ht="12" hidden="1" customHeight="1"/>
    <row r="2233" ht="12" hidden="1" customHeight="1"/>
    <row r="2234" ht="12" hidden="1" customHeight="1"/>
    <row r="2235" ht="12" hidden="1" customHeight="1"/>
    <row r="2236" ht="12" hidden="1" customHeight="1"/>
    <row r="2237" ht="12" hidden="1" customHeight="1"/>
    <row r="2238" ht="12" hidden="1" customHeight="1"/>
    <row r="2239" ht="12" hidden="1" customHeight="1"/>
    <row r="2240" ht="12" hidden="1" customHeight="1"/>
    <row r="2241" ht="12" hidden="1" customHeight="1"/>
    <row r="2242" ht="12" hidden="1" customHeight="1"/>
    <row r="2243" ht="12" hidden="1" customHeight="1"/>
    <row r="2244" ht="12" hidden="1" customHeight="1"/>
    <row r="2245" ht="12" hidden="1" customHeight="1"/>
    <row r="2246" ht="12" hidden="1" customHeight="1"/>
    <row r="2247" ht="12" hidden="1" customHeight="1"/>
    <row r="2248" ht="12" hidden="1" customHeight="1"/>
    <row r="2249" ht="12" hidden="1" customHeight="1"/>
    <row r="2250" ht="12" hidden="1" customHeight="1"/>
    <row r="2251" ht="12" hidden="1" customHeight="1"/>
    <row r="2252" ht="12" hidden="1" customHeight="1"/>
    <row r="2253" ht="12" hidden="1" customHeight="1"/>
    <row r="2254" ht="12" hidden="1" customHeight="1"/>
    <row r="2255" ht="12" hidden="1" customHeight="1"/>
    <row r="2256" ht="12" hidden="1" customHeight="1"/>
    <row r="2257" ht="12" hidden="1" customHeight="1"/>
    <row r="2258" ht="12" hidden="1" customHeight="1"/>
    <row r="2259" ht="12" hidden="1" customHeight="1"/>
    <row r="2260" ht="12" hidden="1" customHeight="1"/>
    <row r="2261" ht="12" hidden="1" customHeight="1"/>
    <row r="2262" ht="12" hidden="1" customHeight="1"/>
    <row r="2263" ht="12" hidden="1" customHeight="1"/>
    <row r="2264" ht="12" hidden="1" customHeight="1"/>
    <row r="2265" ht="12" hidden="1" customHeight="1"/>
    <row r="2266" ht="12" hidden="1" customHeight="1"/>
    <row r="2267" ht="12" hidden="1" customHeight="1"/>
    <row r="2268" ht="12" hidden="1" customHeight="1"/>
    <row r="2269" ht="12" hidden="1" customHeight="1"/>
    <row r="2270" ht="12" hidden="1" customHeight="1"/>
    <row r="2271" ht="12" hidden="1" customHeight="1"/>
    <row r="2272" ht="12" hidden="1" customHeight="1"/>
    <row r="2273" ht="12" hidden="1" customHeight="1"/>
    <row r="2274" ht="12" hidden="1" customHeight="1"/>
    <row r="2275" ht="12" hidden="1" customHeight="1"/>
    <row r="2276" ht="12" hidden="1" customHeight="1"/>
    <row r="2277" ht="12" hidden="1" customHeight="1"/>
    <row r="2278" ht="12" hidden="1" customHeight="1"/>
    <row r="2279" ht="12" hidden="1" customHeight="1"/>
    <row r="2280" ht="12" hidden="1" customHeight="1"/>
    <row r="2281" ht="12" hidden="1" customHeight="1"/>
    <row r="2282" ht="12" hidden="1" customHeight="1"/>
    <row r="2283" ht="12" hidden="1" customHeight="1"/>
    <row r="2284" ht="12" hidden="1" customHeight="1"/>
    <row r="2285" ht="12" hidden="1" customHeight="1"/>
    <row r="2286" ht="12" hidden="1" customHeight="1"/>
    <row r="2287" ht="12" hidden="1" customHeight="1"/>
    <row r="2288" ht="12" hidden="1" customHeight="1"/>
    <row r="2289" ht="12" hidden="1" customHeight="1"/>
    <row r="2290" ht="12" hidden="1" customHeight="1"/>
    <row r="2291" ht="12" hidden="1" customHeight="1"/>
    <row r="2292" ht="12" hidden="1" customHeight="1"/>
    <row r="2293" ht="12" hidden="1" customHeight="1"/>
    <row r="2294" ht="12" hidden="1" customHeight="1"/>
    <row r="2295" ht="12" hidden="1" customHeight="1"/>
    <row r="2296" ht="12" hidden="1" customHeight="1"/>
    <row r="2297" ht="12" hidden="1" customHeight="1"/>
    <row r="2298" ht="12" hidden="1" customHeight="1"/>
    <row r="2299" ht="12" hidden="1" customHeight="1"/>
    <row r="2300" ht="12" hidden="1" customHeight="1"/>
    <row r="2301" ht="12" hidden="1" customHeight="1"/>
    <row r="2302" ht="12" hidden="1" customHeight="1"/>
    <row r="2303" ht="12" hidden="1" customHeight="1"/>
    <row r="2304" ht="12" hidden="1" customHeight="1"/>
    <row r="2305" ht="12" hidden="1" customHeight="1"/>
    <row r="2306" ht="12" hidden="1" customHeight="1"/>
    <row r="2307" ht="12" hidden="1" customHeight="1"/>
    <row r="2308" ht="12" hidden="1" customHeight="1"/>
    <row r="2309" ht="12" hidden="1" customHeight="1"/>
    <row r="2310" ht="12" hidden="1" customHeight="1"/>
    <row r="2311" ht="12" hidden="1" customHeight="1"/>
    <row r="2312" ht="12" hidden="1" customHeight="1"/>
    <row r="2313" ht="12" hidden="1" customHeight="1"/>
    <row r="2314" ht="12" hidden="1" customHeight="1"/>
    <row r="2315" ht="12" hidden="1" customHeight="1"/>
    <row r="2316" ht="12" hidden="1" customHeight="1"/>
    <row r="2317" ht="12" hidden="1" customHeight="1"/>
    <row r="2318" ht="12" hidden="1" customHeight="1"/>
    <row r="2319" ht="12" hidden="1" customHeight="1"/>
    <row r="2320" ht="12" hidden="1" customHeight="1"/>
    <row r="2321" ht="12" hidden="1" customHeight="1"/>
    <row r="2322" ht="12" hidden="1" customHeight="1"/>
    <row r="2323" ht="12" hidden="1" customHeight="1"/>
    <row r="2324" ht="12" hidden="1" customHeight="1"/>
    <row r="2325" ht="12" hidden="1" customHeight="1"/>
    <row r="2326" ht="12" hidden="1" customHeight="1"/>
    <row r="2327" ht="12" hidden="1" customHeight="1"/>
    <row r="2328" ht="12" hidden="1" customHeight="1"/>
    <row r="2329" ht="12" hidden="1" customHeight="1"/>
    <row r="2330" ht="12" hidden="1" customHeight="1"/>
    <row r="2331" ht="12" hidden="1" customHeight="1"/>
    <row r="2332" ht="12" hidden="1" customHeight="1"/>
    <row r="2333" ht="12" hidden="1" customHeight="1"/>
    <row r="2334" ht="12" hidden="1" customHeight="1"/>
    <row r="2335" ht="12" hidden="1" customHeight="1"/>
    <row r="2336" ht="12" hidden="1" customHeight="1"/>
    <row r="2337" ht="12" hidden="1" customHeight="1"/>
    <row r="2338" ht="12" hidden="1" customHeight="1"/>
    <row r="2339" ht="12" hidden="1" customHeight="1"/>
    <row r="2340" ht="12" hidden="1" customHeight="1"/>
    <row r="2341" ht="12" hidden="1" customHeight="1"/>
    <row r="2342" ht="12" hidden="1" customHeight="1"/>
    <row r="2343" ht="12" hidden="1" customHeight="1"/>
    <row r="2344" ht="12" hidden="1" customHeight="1"/>
    <row r="2345" ht="12" hidden="1" customHeight="1"/>
    <row r="2346" ht="12" hidden="1" customHeight="1"/>
    <row r="2347" ht="12" hidden="1" customHeight="1"/>
    <row r="2348" ht="12" hidden="1" customHeight="1"/>
    <row r="2349" ht="12" hidden="1" customHeight="1"/>
    <row r="2350" ht="12" hidden="1" customHeight="1"/>
    <row r="2351" ht="12" hidden="1" customHeight="1"/>
    <row r="2352" ht="12" hidden="1" customHeight="1"/>
    <row r="2353" ht="12" hidden="1" customHeight="1"/>
    <row r="2354" ht="12" hidden="1" customHeight="1"/>
    <row r="2355" ht="12" hidden="1" customHeight="1"/>
    <row r="2356" ht="12" hidden="1" customHeight="1"/>
    <row r="2357" ht="12" hidden="1" customHeight="1"/>
    <row r="2358" ht="12" hidden="1" customHeight="1"/>
    <row r="2359" ht="12" hidden="1" customHeight="1"/>
    <row r="2360" ht="12" hidden="1" customHeight="1"/>
    <row r="2361" ht="12" hidden="1" customHeight="1"/>
    <row r="2362" ht="12" hidden="1" customHeight="1"/>
    <row r="2363" ht="12" hidden="1" customHeight="1"/>
    <row r="2364" ht="12" hidden="1" customHeight="1"/>
    <row r="2365" ht="12" hidden="1" customHeight="1"/>
    <row r="2366" ht="12" hidden="1" customHeight="1"/>
    <row r="2367" ht="12" hidden="1" customHeight="1"/>
    <row r="2368" ht="12" hidden="1" customHeight="1"/>
    <row r="2369" ht="12" hidden="1" customHeight="1"/>
    <row r="2370" ht="12" hidden="1" customHeight="1"/>
    <row r="2371" ht="12" hidden="1" customHeight="1"/>
    <row r="2372" ht="12" hidden="1" customHeight="1"/>
    <row r="2373" ht="12" hidden="1" customHeight="1"/>
    <row r="2374" ht="12" hidden="1" customHeight="1"/>
    <row r="2375" ht="12" hidden="1" customHeight="1"/>
    <row r="2376" ht="12" hidden="1" customHeight="1"/>
    <row r="2377" ht="12" hidden="1" customHeight="1"/>
    <row r="2378" ht="12" hidden="1" customHeight="1"/>
    <row r="2379" ht="12" hidden="1" customHeight="1"/>
    <row r="2380" ht="12" hidden="1" customHeight="1"/>
    <row r="2381" ht="12" hidden="1" customHeight="1"/>
    <row r="2382" ht="12" hidden="1" customHeight="1"/>
    <row r="2383" ht="12" hidden="1" customHeight="1"/>
    <row r="2384" ht="12" hidden="1" customHeight="1"/>
    <row r="2385" ht="12" hidden="1" customHeight="1"/>
    <row r="2386" ht="12" hidden="1" customHeight="1"/>
    <row r="2387" ht="12" hidden="1" customHeight="1"/>
    <row r="2388" ht="12" hidden="1" customHeight="1"/>
    <row r="2389" ht="12" hidden="1" customHeight="1"/>
    <row r="2390" ht="12" hidden="1" customHeight="1"/>
    <row r="2391" ht="12" hidden="1" customHeight="1"/>
    <row r="2392" ht="12" hidden="1" customHeight="1"/>
    <row r="2393" ht="12" hidden="1" customHeight="1"/>
    <row r="2394" ht="12" hidden="1" customHeight="1"/>
    <row r="2395" ht="12" hidden="1" customHeight="1"/>
    <row r="2396" ht="12" hidden="1" customHeight="1"/>
    <row r="2397" ht="12" hidden="1" customHeight="1"/>
    <row r="2398" ht="12" hidden="1" customHeight="1"/>
    <row r="2399" ht="12" hidden="1" customHeight="1"/>
    <row r="2400" ht="12" hidden="1" customHeight="1"/>
    <row r="2401" ht="12" hidden="1" customHeight="1"/>
    <row r="2402" ht="12" hidden="1" customHeight="1"/>
    <row r="2403" ht="12" hidden="1" customHeight="1"/>
    <row r="2404" ht="12" hidden="1" customHeight="1"/>
    <row r="2405" ht="12" hidden="1" customHeight="1"/>
    <row r="2406" ht="12" hidden="1" customHeight="1"/>
    <row r="2407" ht="12" hidden="1" customHeight="1"/>
    <row r="2408" ht="12" hidden="1" customHeight="1"/>
    <row r="2409" ht="12" hidden="1" customHeight="1"/>
    <row r="2410" ht="12" hidden="1" customHeight="1"/>
    <row r="2411" ht="12" hidden="1" customHeight="1"/>
    <row r="2412" ht="12" hidden="1" customHeight="1"/>
    <row r="2413" ht="12" hidden="1" customHeight="1"/>
    <row r="2414" ht="12" hidden="1" customHeight="1"/>
    <row r="2415" ht="12" hidden="1" customHeight="1"/>
    <row r="2416" ht="12" hidden="1" customHeight="1"/>
    <row r="2417" ht="12" hidden="1" customHeight="1"/>
    <row r="2418" ht="12" hidden="1" customHeight="1"/>
    <row r="2419" ht="12" hidden="1" customHeight="1"/>
    <row r="2420" ht="12" hidden="1" customHeight="1"/>
    <row r="2421" ht="12" hidden="1" customHeight="1"/>
    <row r="2422" ht="12" hidden="1" customHeight="1"/>
    <row r="2423" ht="12" hidden="1" customHeight="1"/>
    <row r="2424" ht="12" hidden="1" customHeight="1"/>
    <row r="2425" ht="12" hidden="1" customHeight="1"/>
    <row r="2426" ht="12" hidden="1" customHeight="1"/>
    <row r="2427" ht="12" hidden="1" customHeight="1"/>
    <row r="2428" ht="12" hidden="1" customHeight="1"/>
    <row r="2429" ht="12" hidden="1" customHeight="1"/>
    <row r="2430" ht="12" hidden="1" customHeight="1"/>
    <row r="2431" ht="12" hidden="1" customHeight="1"/>
    <row r="2432" ht="12" hidden="1" customHeight="1"/>
    <row r="2433" ht="12" hidden="1" customHeight="1"/>
    <row r="2434" ht="12" hidden="1" customHeight="1"/>
    <row r="2435" ht="12" hidden="1" customHeight="1"/>
    <row r="2436" ht="12" hidden="1" customHeight="1"/>
    <row r="2437" ht="12" hidden="1" customHeight="1"/>
    <row r="2438" ht="12" hidden="1" customHeight="1"/>
    <row r="2439" ht="12" hidden="1" customHeight="1"/>
    <row r="2440" ht="12" hidden="1" customHeight="1"/>
    <row r="2441" ht="12" hidden="1" customHeight="1"/>
    <row r="2442" ht="12" hidden="1" customHeight="1"/>
    <row r="2443" ht="12" hidden="1" customHeight="1"/>
    <row r="2444" ht="12" hidden="1" customHeight="1"/>
    <row r="2445" ht="12" hidden="1" customHeight="1"/>
    <row r="2446" ht="12" hidden="1" customHeight="1"/>
    <row r="2447" ht="12" hidden="1" customHeight="1"/>
    <row r="2448" ht="12" hidden="1" customHeight="1"/>
    <row r="2449" ht="12" hidden="1" customHeight="1"/>
    <row r="2450" ht="12" hidden="1" customHeight="1"/>
    <row r="2451" ht="12" hidden="1" customHeight="1"/>
    <row r="2452" ht="12" hidden="1" customHeight="1"/>
    <row r="2453" ht="12" hidden="1" customHeight="1"/>
    <row r="2454" ht="12" hidden="1" customHeight="1"/>
    <row r="2455" ht="12" hidden="1" customHeight="1"/>
    <row r="2456" ht="12" hidden="1" customHeight="1"/>
    <row r="2457" ht="12" hidden="1" customHeight="1"/>
    <row r="2458" ht="12" hidden="1" customHeight="1"/>
    <row r="2459" ht="12" hidden="1" customHeight="1"/>
    <row r="2460" ht="12" hidden="1" customHeight="1"/>
    <row r="2461" ht="12" hidden="1" customHeight="1"/>
    <row r="2462" ht="12" hidden="1" customHeight="1"/>
    <row r="2463" ht="12" hidden="1" customHeight="1"/>
    <row r="2464" ht="12" hidden="1" customHeight="1"/>
    <row r="2465" ht="12" hidden="1" customHeight="1"/>
    <row r="2466" ht="12" hidden="1" customHeight="1"/>
    <row r="2467" ht="12" hidden="1" customHeight="1"/>
    <row r="2468" ht="12" hidden="1" customHeight="1"/>
    <row r="2469" ht="12" hidden="1" customHeight="1"/>
    <row r="2470" ht="12" hidden="1" customHeight="1"/>
    <row r="2471" ht="12" hidden="1" customHeight="1"/>
    <row r="2472" ht="12" hidden="1" customHeight="1"/>
    <row r="2473" ht="12" hidden="1" customHeight="1"/>
    <row r="2474" ht="12" hidden="1" customHeight="1"/>
    <row r="2475" ht="12" hidden="1" customHeight="1"/>
    <row r="2476" ht="12" hidden="1" customHeight="1"/>
    <row r="2477" ht="12" hidden="1" customHeight="1"/>
    <row r="2478" ht="12" hidden="1" customHeight="1"/>
    <row r="2479" ht="12" hidden="1" customHeight="1"/>
    <row r="2480" ht="12" hidden="1" customHeight="1"/>
    <row r="2481" ht="12" hidden="1" customHeight="1"/>
    <row r="2482" ht="12" hidden="1" customHeight="1"/>
    <row r="2483" ht="12" hidden="1" customHeight="1"/>
    <row r="2484" ht="12" hidden="1" customHeight="1"/>
    <row r="2485" ht="12" hidden="1" customHeight="1"/>
    <row r="2486" ht="12" hidden="1" customHeight="1"/>
    <row r="2487" ht="12" hidden="1" customHeight="1"/>
    <row r="2488" ht="12" hidden="1" customHeight="1"/>
    <row r="2489" ht="12" hidden="1" customHeight="1"/>
    <row r="2490" ht="12" hidden="1" customHeight="1"/>
    <row r="2491" ht="12" hidden="1" customHeight="1"/>
    <row r="2492" ht="12" hidden="1" customHeight="1"/>
    <row r="2493" ht="12" hidden="1" customHeight="1"/>
    <row r="2494" ht="12" hidden="1" customHeight="1"/>
    <row r="2495" ht="12" hidden="1" customHeight="1"/>
    <row r="2496" ht="12" hidden="1" customHeight="1"/>
    <row r="2497" ht="12" hidden="1" customHeight="1"/>
    <row r="2498" ht="12" hidden="1" customHeight="1"/>
    <row r="2499" ht="12" hidden="1" customHeight="1"/>
    <row r="2500" ht="12" hidden="1" customHeight="1"/>
    <row r="2501" ht="12" hidden="1" customHeight="1"/>
    <row r="2502" ht="12" hidden="1" customHeight="1"/>
    <row r="2503" ht="12" hidden="1" customHeight="1"/>
    <row r="2504" ht="12" hidden="1" customHeight="1"/>
    <row r="2505" ht="12" hidden="1" customHeight="1"/>
    <row r="2506" ht="12" hidden="1" customHeight="1"/>
    <row r="2507" ht="12" hidden="1" customHeight="1"/>
    <row r="2508" ht="12" hidden="1" customHeight="1"/>
    <row r="2509" ht="12" hidden="1" customHeight="1"/>
    <row r="2510" ht="12" hidden="1" customHeight="1"/>
    <row r="2511" ht="12" hidden="1" customHeight="1"/>
    <row r="2512" ht="12" hidden="1" customHeight="1"/>
    <row r="2513" ht="12" hidden="1" customHeight="1"/>
    <row r="2514" ht="12" hidden="1" customHeight="1"/>
    <row r="2515" ht="12" hidden="1" customHeight="1"/>
    <row r="2516" ht="12" hidden="1" customHeight="1"/>
    <row r="2517" ht="12" hidden="1" customHeight="1"/>
    <row r="2518" ht="12" hidden="1" customHeight="1"/>
    <row r="2519" ht="12" hidden="1" customHeight="1"/>
    <row r="2520" ht="12" hidden="1" customHeight="1"/>
    <row r="2521" ht="12" hidden="1" customHeight="1"/>
    <row r="2522" ht="12" hidden="1" customHeight="1"/>
    <row r="2523" ht="12" hidden="1" customHeight="1"/>
    <row r="2524" ht="12" hidden="1" customHeight="1"/>
    <row r="2525" ht="12" hidden="1" customHeight="1"/>
    <row r="2526" ht="12" hidden="1" customHeight="1"/>
    <row r="2527" ht="12" hidden="1" customHeight="1"/>
    <row r="2528" ht="12" hidden="1" customHeight="1"/>
    <row r="2529" ht="12" hidden="1" customHeight="1"/>
    <row r="2530" ht="12" hidden="1" customHeight="1"/>
    <row r="2531" ht="12" hidden="1" customHeight="1"/>
    <row r="2532" ht="12" hidden="1" customHeight="1"/>
    <row r="2533" ht="12" hidden="1" customHeight="1"/>
    <row r="2534" ht="12" hidden="1" customHeight="1"/>
    <row r="2535" ht="12" hidden="1" customHeight="1"/>
    <row r="2536" ht="12" hidden="1" customHeight="1"/>
    <row r="2537" ht="12" hidden="1" customHeight="1"/>
    <row r="2538" ht="12" hidden="1" customHeight="1"/>
    <row r="2539" ht="12" hidden="1" customHeight="1"/>
    <row r="2540" ht="12" hidden="1" customHeight="1"/>
    <row r="2541" ht="12" hidden="1" customHeight="1"/>
    <row r="2542" ht="12" hidden="1" customHeight="1"/>
    <row r="2543" ht="12" hidden="1" customHeight="1"/>
    <row r="2544" ht="12" hidden="1" customHeight="1"/>
    <row r="2545" ht="12" hidden="1" customHeight="1"/>
    <row r="2546" ht="12" hidden="1" customHeight="1"/>
    <row r="2547" ht="12" hidden="1" customHeight="1"/>
    <row r="2548" ht="12" hidden="1" customHeight="1"/>
    <row r="2549" ht="12" hidden="1" customHeight="1"/>
    <row r="2550" ht="12" hidden="1" customHeight="1"/>
    <row r="2551" ht="12" hidden="1" customHeight="1"/>
    <row r="2552" ht="12" hidden="1" customHeight="1"/>
    <row r="2553" ht="12" hidden="1" customHeight="1"/>
    <row r="2554" ht="12" hidden="1" customHeight="1"/>
    <row r="2555" ht="12" hidden="1" customHeight="1"/>
    <row r="2556" ht="12" hidden="1" customHeight="1"/>
    <row r="2557" ht="12" hidden="1" customHeight="1"/>
    <row r="2558" ht="12" hidden="1" customHeight="1"/>
    <row r="2559" ht="12" hidden="1" customHeight="1"/>
    <row r="2560" ht="12" hidden="1" customHeight="1"/>
    <row r="2561" ht="12" hidden="1" customHeight="1"/>
    <row r="2562" ht="12" hidden="1" customHeight="1"/>
    <row r="2563" ht="12" hidden="1" customHeight="1"/>
    <row r="2564" ht="12" hidden="1" customHeight="1"/>
    <row r="2565" ht="12" hidden="1" customHeight="1"/>
    <row r="2566" ht="12" hidden="1" customHeight="1"/>
    <row r="2567" ht="12" hidden="1" customHeight="1"/>
    <row r="2568" ht="12" hidden="1" customHeight="1"/>
    <row r="2569" ht="12" hidden="1" customHeight="1"/>
    <row r="2570" ht="12" hidden="1" customHeight="1"/>
    <row r="2571" ht="12" hidden="1" customHeight="1"/>
    <row r="2572" ht="12" hidden="1" customHeight="1"/>
    <row r="2573" ht="12" hidden="1" customHeight="1"/>
    <row r="2574" ht="12" hidden="1" customHeight="1"/>
    <row r="2575" ht="12" hidden="1" customHeight="1"/>
    <row r="2576" ht="12" hidden="1" customHeight="1"/>
    <row r="2577" ht="12" hidden="1" customHeight="1"/>
    <row r="2578" ht="12" hidden="1" customHeight="1"/>
    <row r="2579" ht="12" hidden="1" customHeight="1"/>
    <row r="2580" ht="12" hidden="1" customHeight="1"/>
    <row r="2581" ht="12" hidden="1" customHeight="1"/>
    <row r="2582" ht="12" hidden="1" customHeight="1"/>
    <row r="2583" ht="12" hidden="1" customHeight="1"/>
    <row r="2584" ht="12" hidden="1" customHeight="1"/>
    <row r="2585" ht="12" hidden="1" customHeight="1"/>
    <row r="2586" ht="12" hidden="1" customHeight="1"/>
    <row r="2587" ht="12" hidden="1" customHeight="1"/>
    <row r="2588" ht="12" hidden="1" customHeight="1"/>
    <row r="2589" ht="12" hidden="1" customHeight="1"/>
    <row r="2590" ht="12" hidden="1" customHeight="1"/>
    <row r="2591" ht="12" hidden="1" customHeight="1"/>
    <row r="2592" ht="12" hidden="1" customHeight="1"/>
    <row r="2593" ht="12" hidden="1" customHeight="1"/>
    <row r="2594" ht="12" hidden="1" customHeight="1"/>
    <row r="2595" ht="12" hidden="1" customHeight="1"/>
    <row r="2596" ht="12" hidden="1" customHeight="1"/>
    <row r="2597" ht="12" hidden="1" customHeight="1"/>
    <row r="2598" ht="12" hidden="1" customHeight="1"/>
    <row r="2599" ht="12" hidden="1" customHeight="1"/>
    <row r="2600" ht="12" hidden="1" customHeight="1"/>
    <row r="2601" ht="12" hidden="1" customHeight="1"/>
    <row r="2602" ht="12" hidden="1" customHeight="1"/>
    <row r="2603" ht="12" hidden="1" customHeight="1"/>
    <row r="2604" ht="12" hidden="1" customHeight="1"/>
    <row r="2605" ht="12" hidden="1" customHeight="1"/>
    <row r="2606" ht="12" hidden="1" customHeight="1"/>
    <row r="2607" ht="12" hidden="1" customHeight="1"/>
    <row r="2608" ht="12" hidden="1" customHeight="1"/>
    <row r="2609" ht="12" hidden="1" customHeight="1"/>
    <row r="2610" ht="12" hidden="1" customHeight="1"/>
    <row r="2611" ht="12" hidden="1" customHeight="1"/>
    <row r="2612" ht="12" hidden="1" customHeight="1"/>
    <row r="2613" ht="12" hidden="1" customHeight="1"/>
    <row r="2614" ht="12" hidden="1" customHeight="1"/>
    <row r="2615" ht="12" hidden="1" customHeight="1"/>
    <row r="2616" ht="12" hidden="1" customHeight="1"/>
    <row r="2617" ht="12" hidden="1" customHeight="1"/>
    <row r="2618" ht="12" hidden="1" customHeight="1"/>
    <row r="2619" ht="12" hidden="1" customHeight="1"/>
    <row r="2620" ht="12" hidden="1" customHeight="1"/>
    <row r="2621" ht="12" hidden="1" customHeight="1"/>
    <row r="2622" ht="12" hidden="1" customHeight="1"/>
    <row r="2623" ht="12" hidden="1" customHeight="1"/>
    <row r="2624" ht="12" hidden="1" customHeight="1"/>
    <row r="2625" ht="12" hidden="1" customHeight="1"/>
    <row r="2626" ht="12" hidden="1" customHeight="1"/>
    <row r="2627" ht="12" hidden="1" customHeight="1"/>
    <row r="2628" ht="12" hidden="1" customHeight="1"/>
    <row r="2629" ht="12" hidden="1" customHeight="1"/>
    <row r="2630" ht="12" hidden="1" customHeight="1"/>
    <row r="2631" ht="12" hidden="1" customHeight="1"/>
    <row r="2632" ht="12" hidden="1" customHeight="1"/>
    <row r="2633" ht="12" hidden="1" customHeight="1"/>
    <row r="2634" ht="12" hidden="1" customHeight="1"/>
    <row r="2635" ht="12" hidden="1" customHeight="1"/>
    <row r="2636" ht="12" hidden="1" customHeight="1"/>
    <row r="2637" ht="12" hidden="1" customHeight="1"/>
    <row r="2638" ht="12" hidden="1" customHeight="1"/>
    <row r="2639" ht="12" hidden="1" customHeight="1"/>
    <row r="2640" ht="12" hidden="1" customHeight="1"/>
    <row r="2641" ht="12" hidden="1" customHeight="1"/>
    <row r="2642" ht="12" hidden="1" customHeight="1"/>
    <row r="2643" ht="12" hidden="1" customHeight="1"/>
    <row r="2644" ht="12" hidden="1" customHeight="1"/>
    <row r="2645" ht="12" hidden="1" customHeight="1"/>
    <row r="2646" ht="12" hidden="1" customHeight="1"/>
    <row r="2647" ht="12" hidden="1" customHeight="1"/>
    <row r="2648" ht="12" hidden="1" customHeight="1"/>
    <row r="2649" ht="12" hidden="1" customHeight="1"/>
    <row r="2650" ht="12" hidden="1" customHeight="1"/>
    <row r="2651" ht="12" hidden="1" customHeight="1"/>
    <row r="2652" ht="12" hidden="1" customHeight="1"/>
    <row r="2653" ht="12" hidden="1" customHeight="1"/>
    <row r="2654" ht="12" hidden="1" customHeight="1"/>
    <row r="2655" ht="12" hidden="1" customHeight="1"/>
    <row r="2656" ht="12" hidden="1" customHeight="1"/>
    <row r="2657" ht="12" hidden="1" customHeight="1"/>
    <row r="2658" ht="12" hidden="1" customHeight="1"/>
    <row r="2659" ht="12" hidden="1" customHeight="1"/>
    <row r="2660" ht="12" hidden="1" customHeight="1"/>
    <row r="2661" ht="12" hidden="1" customHeight="1"/>
    <row r="2662" ht="12" hidden="1" customHeight="1"/>
    <row r="2663" ht="12" hidden="1" customHeight="1"/>
    <row r="2664" ht="12" hidden="1" customHeight="1"/>
    <row r="2665" ht="12" hidden="1" customHeight="1"/>
    <row r="2666" ht="12" hidden="1" customHeight="1"/>
    <row r="2667" ht="12" hidden="1" customHeight="1"/>
    <row r="2668" ht="12" hidden="1" customHeight="1"/>
    <row r="2669" ht="12" hidden="1" customHeight="1"/>
    <row r="2670" ht="12" hidden="1" customHeight="1"/>
    <row r="2671" ht="12" hidden="1" customHeight="1"/>
    <row r="2672" ht="12" hidden="1" customHeight="1"/>
    <row r="2673" ht="12" hidden="1" customHeight="1"/>
    <row r="2674" ht="12" hidden="1" customHeight="1"/>
    <row r="2675" ht="12" hidden="1" customHeight="1"/>
    <row r="2676" ht="12" hidden="1" customHeight="1"/>
    <row r="2677" ht="12" hidden="1" customHeight="1"/>
    <row r="2678" ht="12" hidden="1" customHeight="1"/>
    <row r="2679" ht="12" hidden="1" customHeight="1"/>
    <row r="2680" ht="12" hidden="1" customHeight="1"/>
    <row r="2681" ht="12" hidden="1" customHeight="1"/>
    <row r="2682" ht="12" hidden="1" customHeight="1"/>
    <row r="2683" ht="12" hidden="1" customHeight="1"/>
    <row r="2684" ht="12" hidden="1" customHeight="1"/>
    <row r="2685" ht="12" hidden="1" customHeight="1"/>
    <row r="2686" ht="12" hidden="1" customHeight="1"/>
    <row r="2687" ht="12" hidden="1" customHeight="1"/>
    <row r="2688" ht="12" hidden="1" customHeight="1"/>
    <row r="2689" ht="12" hidden="1" customHeight="1"/>
    <row r="2690" ht="12" hidden="1" customHeight="1"/>
    <row r="2691" ht="12" hidden="1" customHeight="1"/>
    <row r="2692" ht="12" hidden="1" customHeight="1"/>
    <row r="2693" ht="12" hidden="1" customHeight="1"/>
    <row r="2694" ht="12" hidden="1" customHeight="1"/>
    <row r="2695" ht="12" hidden="1" customHeight="1"/>
    <row r="2696" ht="12" hidden="1" customHeight="1"/>
    <row r="2697" ht="12" hidden="1" customHeight="1"/>
    <row r="2698" ht="12" hidden="1" customHeight="1"/>
    <row r="2699" ht="12" hidden="1" customHeight="1"/>
    <row r="2700" ht="12" hidden="1" customHeight="1"/>
    <row r="2701" ht="12" hidden="1" customHeight="1"/>
    <row r="2702" ht="12" hidden="1" customHeight="1"/>
    <row r="2703" ht="12" hidden="1" customHeight="1"/>
    <row r="2704" ht="12" hidden="1" customHeight="1"/>
    <row r="2705" ht="12" hidden="1" customHeight="1"/>
    <row r="2706" ht="12" hidden="1" customHeight="1"/>
    <row r="2707" ht="12" hidden="1" customHeight="1"/>
    <row r="2708" ht="12" hidden="1" customHeight="1"/>
    <row r="2709" ht="12" hidden="1" customHeight="1"/>
    <row r="2710" ht="12" hidden="1" customHeight="1"/>
    <row r="2711" ht="12" hidden="1" customHeight="1"/>
    <row r="2712" ht="12" hidden="1" customHeight="1"/>
    <row r="2713" ht="12" hidden="1" customHeight="1"/>
    <row r="2714" ht="12" hidden="1" customHeight="1"/>
    <row r="2715" ht="12" hidden="1" customHeight="1"/>
    <row r="2716" ht="12" hidden="1" customHeight="1"/>
    <row r="2717" ht="12" hidden="1" customHeight="1"/>
    <row r="2718" ht="12" hidden="1" customHeight="1"/>
    <row r="2719" ht="12" hidden="1" customHeight="1"/>
    <row r="2720" ht="12" hidden="1" customHeight="1"/>
    <row r="2721" ht="12" hidden="1" customHeight="1"/>
    <row r="2722" ht="12" hidden="1" customHeight="1"/>
    <row r="2723" ht="12" hidden="1" customHeight="1"/>
    <row r="2724" ht="12" hidden="1" customHeight="1"/>
    <row r="2725" ht="12" hidden="1" customHeight="1"/>
    <row r="2726" ht="12" hidden="1" customHeight="1"/>
    <row r="2727" ht="12" hidden="1" customHeight="1"/>
    <row r="2728" ht="12" hidden="1" customHeight="1"/>
    <row r="2729" ht="12" hidden="1" customHeight="1"/>
    <row r="2730" ht="12" hidden="1" customHeight="1"/>
    <row r="2731" ht="12" hidden="1" customHeight="1"/>
    <row r="2732" ht="12" hidden="1" customHeight="1"/>
    <row r="2733" ht="12" hidden="1" customHeight="1"/>
    <row r="2734" ht="12" hidden="1" customHeight="1"/>
    <row r="2735" ht="12" hidden="1" customHeight="1"/>
    <row r="2736" ht="12" hidden="1" customHeight="1"/>
    <row r="2737" ht="12" hidden="1" customHeight="1"/>
    <row r="2738" ht="12" hidden="1" customHeight="1"/>
    <row r="2739" ht="12" hidden="1" customHeight="1"/>
    <row r="2740" ht="12" hidden="1" customHeight="1"/>
    <row r="2741" ht="12" hidden="1" customHeight="1"/>
    <row r="2742" ht="12" hidden="1" customHeight="1"/>
    <row r="2743" ht="12" hidden="1" customHeight="1"/>
    <row r="2744" ht="12" hidden="1" customHeight="1"/>
    <row r="2745" ht="12" hidden="1" customHeight="1"/>
    <row r="2746" ht="12" hidden="1" customHeight="1"/>
    <row r="2747" ht="12" hidden="1" customHeight="1"/>
    <row r="2748" ht="12" hidden="1" customHeight="1"/>
    <row r="2749" ht="12" hidden="1" customHeight="1"/>
    <row r="2750" ht="12" hidden="1" customHeight="1"/>
    <row r="2751" ht="12" hidden="1" customHeight="1"/>
    <row r="2752" ht="12" hidden="1" customHeight="1"/>
    <row r="2753" ht="12" hidden="1" customHeight="1"/>
    <row r="2754" ht="12" hidden="1" customHeight="1"/>
    <row r="2755" ht="12" hidden="1" customHeight="1"/>
    <row r="2756" ht="12" hidden="1" customHeight="1"/>
    <row r="2757" ht="12" hidden="1" customHeight="1"/>
    <row r="2758" ht="12" hidden="1" customHeight="1"/>
    <row r="2759" ht="12" hidden="1" customHeight="1"/>
    <row r="2760" ht="12" hidden="1" customHeight="1"/>
    <row r="2761" ht="12" hidden="1" customHeight="1"/>
    <row r="2762" ht="12" hidden="1" customHeight="1"/>
    <row r="2763" ht="12" hidden="1" customHeight="1"/>
    <row r="2764" ht="12" hidden="1" customHeight="1"/>
    <row r="2765" ht="12" hidden="1" customHeight="1"/>
    <row r="2766" ht="12" hidden="1" customHeight="1"/>
    <row r="2767" ht="12" hidden="1" customHeight="1"/>
    <row r="2768" ht="12" hidden="1" customHeight="1"/>
    <row r="2769" ht="12" hidden="1" customHeight="1"/>
    <row r="2770" ht="12" hidden="1" customHeight="1"/>
    <row r="2771" ht="12" hidden="1" customHeight="1"/>
    <row r="2772" ht="12" hidden="1" customHeight="1"/>
    <row r="2773" ht="12" hidden="1" customHeight="1"/>
    <row r="2774" ht="12" hidden="1" customHeight="1"/>
    <row r="2775" ht="12" hidden="1" customHeight="1"/>
    <row r="2776" ht="12" hidden="1" customHeight="1"/>
    <row r="2777" ht="12" hidden="1" customHeight="1"/>
    <row r="2778" ht="12" hidden="1" customHeight="1"/>
    <row r="2779" ht="12" hidden="1" customHeight="1"/>
    <row r="2780" ht="12" hidden="1" customHeight="1"/>
    <row r="2781" ht="12" hidden="1" customHeight="1"/>
    <row r="2782" ht="12" hidden="1" customHeight="1"/>
    <row r="2783" ht="12" hidden="1" customHeight="1"/>
    <row r="2784" ht="12" hidden="1" customHeight="1"/>
    <row r="2785" ht="12" hidden="1" customHeight="1"/>
    <row r="2786" ht="12" hidden="1" customHeight="1"/>
    <row r="2787" ht="12" hidden="1" customHeight="1"/>
    <row r="2788" ht="12" hidden="1" customHeight="1"/>
    <row r="2789" ht="12" hidden="1" customHeight="1"/>
    <row r="2790" ht="12" hidden="1" customHeight="1"/>
    <row r="2791" ht="12" hidden="1" customHeight="1"/>
    <row r="2792" ht="12" hidden="1" customHeight="1"/>
    <row r="2793" ht="12" hidden="1" customHeight="1"/>
    <row r="2794" ht="12" hidden="1" customHeight="1"/>
    <row r="2795" ht="12" hidden="1" customHeight="1"/>
    <row r="2796" ht="12" hidden="1" customHeight="1"/>
    <row r="2797" ht="12" hidden="1" customHeight="1"/>
    <row r="2798" ht="12" hidden="1" customHeight="1"/>
    <row r="2799" ht="12" hidden="1" customHeight="1"/>
    <row r="2800" ht="12" hidden="1" customHeight="1"/>
    <row r="2801" ht="12" hidden="1" customHeight="1"/>
    <row r="2802" ht="12" hidden="1" customHeight="1"/>
    <row r="2803" ht="12" hidden="1" customHeight="1"/>
    <row r="2804" ht="12" hidden="1" customHeight="1"/>
    <row r="2805" ht="12" hidden="1" customHeight="1"/>
    <row r="2806" ht="12" hidden="1" customHeight="1"/>
    <row r="2807" ht="12" hidden="1" customHeight="1"/>
    <row r="2808" ht="12" hidden="1" customHeight="1"/>
    <row r="2809" ht="12" hidden="1" customHeight="1"/>
    <row r="2810" ht="12" hidden="1" customHeight="1"/>
    <row r="2811" ht="12" hidden="1" customHeight="1"/>
    <row r="2812" ht="12" hidden="1" customHeight="1"/>
    <row r="2813" ht="12" hidden="1" customHeight="1"/>
    <row r="2814" ht="12" hidden="1" customHeight="1"/>
    <row r="2815" ht="12" hidden="1" customHeight="1"/>
    <row r="2816" ht="12" hidden="1" customHeight="1"/>
    <row r="2817" ht="12" hidden="1" customHeight="1"/>
    <row r="2818" ht="12" hidden="1" customHeight="1"/>
    <row r="2819" ht="12" hidden="1" customHeight="1"/>
    <row r="2820" ht="12" hidden="1" customHeight="1"/>
    <row r="2821" ht="12" hidden="1" customHeight="1"/>
    <row r="2822" ht="12" hidden="1" customHeight="1"/>
    <row r="2823" ht="12" hidden="1" customHeight="1"/>
    <row r="2824" ht="12" hidden="1" customHeight="1"/>
    <row r="2825" ht="12" hidden="1" customHeight="1"/>
    <row r="2826" ht="12" hidden="1" customHeight="1"/>
    <row r="2827" ht="12" hidden="1" customHeight="1"/>
    <row r="2828" ht="12" hidden="1" customHeight="1"/>
    <row r="2829" ht="12" hidden="1" customHeight="1"/>
    <row r="2830" ht="12" hidden="1" customHeight="1"/>
    <row r="2831" ht="12" hidden="1" customHeight="1"/>
    <row r="2832" ht="12" hidden="1" customHeight="1"/>
    <row r="2833" ht="12" hidden="1" customHeight="1"/>
    <row r="2834" ht="12" hidden="1" customHeight="1"/>
    <row r="2835" ht="12" hidden="1" customHeight="1"/>
    <row r="2836" ht="12" hidden="1" customHeight="1"/>
    <row r="2837" ht="12" hidden="1" customHeight="1"/>
    <row r="2838" ht="12" hidden="1" customHeight="1"/>
    <row r="2839" ht="12" hidden="1" customHeight="1"/>
    <row r="2840" ht="12" hidden="1" customHeight="1"/>
    <row r="2841" ht="12" hidden="1" customHeight="1"/>
    <row r="2842" ht="12" hidden="1" customHeight="1"/>
    <row r="2843" ht="12" hidden="1" customHeight="1"/>
    <row r="2844" ht="12" hidden="1" customHeight="1"/>
    <row r="2845" ht="12" hidden="1" customHeight="1"/>
    <row r="2846" ht="12" hidden="1" customHeight="1"/>
    <row r="2847" ht="12" hidden="1" customHeight="1"/>
    <row r="2848" ht="12" hidden="1" customHeight="1"/>
    <row r="2849" ht="12" hidden="1" customHeight="1"/>
    <row r="2850" ht="12" hidden="1" customHeight="1"/>
    <row r="2851" ht="12" hidden="1" customHeight="1"/>
    <row r="2852" ht="12" hidden="1" customHeight="1"/>
    <row r="2853" ht="12" hidden="1" customHeight="1"/>
    <row r="2854" ht="12" hidden="1" customHeight="1"/>
    <row r="2855" ht="12" hidden="1" customHeight="1"/>
    <row r="2856" ht="12" hidden="1" customHeight="1"/>
    <row r="2857" ht="12" hidden="1" customHeight="1"/>
    <row r="2858" ht="12" hidden="1" customHeight="1"/>
    <row r="2859" ht="12" hidden="1" customHeight="1"/>
    <row r="2860" ht="12" hidden="1" customHeight="1"/>
    <row r="2861" ht="12" hidden="1" customHeight="1"/>
    <row r="2862" ht="12" hidden="1" customHeight="1"/>
    <row r="2863" ht="12" hidden="1" customHeight="1"/>
    <row r="2864" ht="12" hidden="1" customHeight="1"/>
    <row r="2865" ht="12" hidden="1" customHeight="1"/>
    <row r="2866" ht="12" hidden="1" customHeight="1"/>
    <row r="2867" ht="12" hidden="1" customHeight="1"/>
    <row r="2868" ht="12" hidden="1" customHeight="1"/>
    <row r="2869" ht="12" hidden="1" customHeight="1"/>
    <row r="2870" ht="12" hidden="1" customHeight="1"/>
    <row r="2871" ht="12" hidden="1" customHeight="1"/>
    <row r="2872" ht="12" hidden="1" customHeight="1"/>
    <row r="2873" ht="12" hidden="1" customHeight="1"/>
    <row r="2874" ht="12" hidden="1" customHeight="1"/>
    <row r="2875" ht="12" hidden="1" customHeight="1"/>
    <row r="2876" ht="12" hidden="1" customHeight="1"/>
    <row r="2877" ht="12" hidden="1" customHeight="1"/>
    <row r="2878" ht="12" hidden="1" customHeight="1"/>
    <row r="2879" ht="12" hidden="1" customHeight="1"/>
    <row r="2880" ht="12" hidden="1" customHeight="1"/>
    <row r="2881" ht="12" hidden="1" customHeight="1"/>
    <row r="2882" ht="12" hidden="1" customHeight="1"/>
    <row r="2883" ht="12" hidden="1" customHeight="1"/>
    <row r="2884" ht="12" hidden="1" customHeight="1"/>
    <row r="2885" ht="12" hidden="1" customHeight="1"/>
    <row r="2886" ht="12" hidden="1" customHeight="1"/>
    <row r="2887" ht="12" hidden="1" customHeight="1"/>
    <row r="2888" ht="12" hidden="1" customHeight="1"/>
    <row r="2889" ht="12" hidden="1" customHeight="1"/>
    <row r="2890" ht="12" hidden="1" customHeight="1"/>
    <row r="2891" ht="12" hidden="1" customHeight="1"/>
    <row r="2892" ht="12" hidden="1" customHeight="1"/>
    <row r="2893" ht="12" hidden="1" customHeight="1"/>
    <row r="2894" ht="12" hidden="1" customHeight="1"/>
    <row r="2895" ht="12" hidden="1" customHeight="1"/>
    <row r="2896" ht="12" hidden="1" customHeight="1"/>
    <row r="2897" ht="12" hidden="1" customHeight="1"/>
    <row r="2898" ht="12" hidden="1" customHeight="1"/>
    <row r="2899" ht="12" hidden="1" customHeight="1"/>
    <row r="2900" ht="12" hidden="1" customHeight="1"/>
    <row r="2901" ht="12" hidden="1" customHeight="1"/>
    <row r="2902" ht="12" hidden="1" customHeight="1"/>
    <row r="2903" ht="12" hidden="1" customHeight="1"/>
    <row r="2904" ht="12" hidden="1" customHeight="1"/>
    <row r="2905" ht="12" hidden="1" customHeight="1"/>
    <row r="2906" ht="12" hidden="1" customHeight="1"/>
    <row r="2907" ht="12" hidden="1" customHeight="1"/>
    <row r="2908" ht="12" hidden="1" customHeight="1"/>
    <row r="2909" ht="12" hidden="1" customHeight="1"/>
    <row r="2910" ht="12" hidden="1" customHeight="1"/>
    <row r="2911" ht="12" hidden="1" customHeight="1"/>
    <row r="2912" ht="12" hidden="1" customHeight="1"/>
    <row r="2913" ht="12" hidden="1" customHeight="1"/>
    <row r="2914" ht="12" hidden="1" customHeight="1"/>
    <row r="2915" ht="12" hidden="1" customHeight="1"/>
    <row r="2916" ht="12" hidden="1" customHeight="1"/>
    <row r="2917" ht="12" hidden="1" customHeight="1"/>
    <row r="2918" ht="12" hidden="1" customHeight="1"/>
    <row r="2919" ht="12" hidden="1" customHeight="1"/>
    <row r="2920" ht="12" hidden="1" customHeight="1"/>
    <row r="2921" ht="12" hidden="1" customHeight="1"/>
    <row r="2922" ht="12" hidden="1" customHeight="1"/>
    <row r="2923" ht="12" hidden="1" customHeight="1"/>
    <row r="2924" ht="12" hidden="1" customHeight="1"/>
    <row r="2925" ht="12" hidden="1" customHeight="1"/>
    <row r="2926" ht="12" hidden="1" customHeight="1"/>
    <row r="2927" ht="12" hidden="1" customHeight="1"/>
    <row r="2928" ht="12" hidden="1" customHeight="1"/>
    <row r="2929" ht="12" hidden="1" customHeight="1"/>
    <row r="2930" ht="12" hidden="1" customHeight="1"/>
    <row r="2931" ht="12" hidden="1" customHeight="1"/>
    <row r="2932" ht="12" hidden="1" customHeight="1"/>
    <row r="2933" ht="12" hidden="1" customHeight="1"/>
    <row r="2934" ht="12" hidden="1" customHeight="1"/>
    <row r="2935" ht="12" hidden="1" customHeight="1"/>
    <row r="2936" ht="12" hidden="1" customHeight="1"/>
    <row r="2937" ht="12" hidden="1" customHeight="1"/>
    <row r="2938" ht="12" hidden="1" customHeight="1"/>
    <row r="2939" ht="12" hidden="1" customHeight="1"/>
    <row r="2940" ht="12" hidden="1" customHeight="1"/>
    <row r="2941" ht="12" hidden="1" customHeight="1"/>
    <row r="2942" ht="12" hidden="1" customHeight="1"/>
    <row r="2943" ht="12" hidden="1" customHeight="1"/>
    <row r="2944" ht="12" hidden="1" customHeight="1"/>
    <row r="2945" ht="12" hidden="1" customHeight="1"/>
    <row r="2946" ht="12" hidden="1" customHeight="1"/>
    <row r="2947" ht="12" hidden="1" customHeight="1"/>
    <row r="2948" ht="12" hidden="1" customHeight="1"/>
    <row r="2949" ht="12" hidden="1" customHeight="1"/>
    <row r="2950" ht="12" hidden="1" customHeight="1"/>
    <row r="2951" ht="12" hidden="1" customHeight="1"/>
    <row r="2952" ht="12" hidden="1" customHeight="1"/>
    <row r="2953" ht="12" hidden="1" customHeight="1"/>
    <row r="2954" ht="12" hidden="1" customHeight="1"/>
    <row r="2955" ht="12" hidden="1" customHeight="1"/>
    <row r="2956" ht="12" hidden="1" customHeight="1"/>
    <row r="2957" ht="12" hidden="1" customHeight="1"/>
    <row r="2958" ht="12" hidden="1" customHeight="1"/>
    <row r="2959" ht="12" hidden="1" customHeight="1"/>
    <row r="2960" ht="12" hidden="1" customHeight="1"/>
    <row r="2961" ht="12" hidden="1" customHeight="1"/>
    <row r="2962" ht="12" hidden="1" customHeight="1"/>
    <row r="2963" ht="12" hidden="1" customHeight="1"/>
    <row r="2964" ht="12" hidden="1" customHeight="1"/>
    <row r="2965" ht="12" hidden="1" customHeight="1"/>
    <row r="2966" ht="12" hidden="1" customHeight="1"/>
    <row r="2967" ht="12" hidden="1" customHeight="1"/>
    <row r="2968" ht="12" hidden="1" customHeight="1"/>
    <row r="2969" ht="12" hidden="1" customHeight="1"/>
    <row r="2970" ht="12" hidden="1" customHeight="1"/>
    <row r="2971" ht="12" hidden="1" customHeight="1"/>
    <row r="2972" ht="12" hidden="1" customHeight="1"/>
    <row r="2973" ht="12" hidden="1" customHeight="1"/>
    <row r="2974" ht="12" hidden="1" customHeight="1"/>
    <row r="2975" ht="12" hidden="1" customHeight="1"/>
    <row r="2976" ht="12" hidden="1" customHeight="1"/>
    <row r="2977" ht="12" hidden="1" customHeight="1"/>
    <row r="2978" ht="12" hidden="1" customHeight="1"/>
    <row r="2979" ht="12" hidden="1" customHeight="1"/>
    <row r="2980" ht="12" hidden="1" customHeight="1"/>
    <row r="2981" ht="12" hidden="1" customHeight="1"/>
    <row r="2982" ht="12" hidden="1" customHeight="1"/>
    <row r="2983" ht="12" hidden="1" customHeight="1"/>
    <row r="2984" ht="12" hidden="1" customHeight="1"/>
    <row r="2985" ht="12" hidden="1" customHeight="1"/>
    <row r="2986" ht="12" hidden="1" customHeight="1"/>
    <row r="2987" ht="12" hidden="1" customHeight="1"/>
    <row r="2988" ht="12" hidden="1" customHeight="1"/>
    <row r="2989" ht="12" hidden="1" customHeight="1"/>
    <row r="2990" ht="12" hidden="1" customHeight="1"/>
    <row r="2991" ht="12" hidden="1" customHeight="1"/>
    <row r="2992" ht="12" hidden="1" customHeight="1"/>
    <row r="2993" ht="12" hidden="1" customHeight="1"/>
    <row r="2994" ht="12" hidden="1" customHeight="1"/>
    <row r="2995" ht="12" hidden="1" customHeight="1"/>
    <row r="2996" ht="12" hidden="1" customHeight="1"/>
    <row r="2997" ht="12" hidden="1" customHeight="1"/>
    <row r="2998" ht="12" hidden="1" customHeight="1"/>
    <row r="2999" ht="12" hidden="1" customHeight="1"/>
    <row r="3000" ht="12" hidden="1" customHeight="1"/>
    <row r="3001" ht="12" hidden="1" customHeight="1"/>
    <row r="3002" ht="12" hidden="1" customHeight="1"/>
    <row r="3003" ht="12" hidden="1" customHeight="1"/>
    <row r="3004" ht="12" hidden="1" customHeight="1"/>
    <row r="3005" ht="12" hidden="1" customHeight="1"/>
    <row r="3006" ht="12" hidden="1" customHeight="1"/>
    <row r="3007" ht="12" hidden="1" customHeight="1"/>
    <row r="3008" ht="12" hidden="1" customHeight="1"/>
    <row r="3009" ht="12" hidden="1" customHeight="1"/>
    <row r="3010" ht="12" hidden="1" customHeight="1"/>
    <row r="3011" ht="12" hidden="1" customHeight="1"/>
    <row r="3012" ht="12" hidden="1" customHeight="1"/>
    <row r="3013" ht="12" hidden="1" customHeight="1"/>
    <row r="3014" ht="12" hidden="1" customHeight="1"/>
    <row r="3015" ht="12" hidden="1" customHeight="1"/>
    <row r="3016" ht="12" hidden="1" customHeight="1"/>
    <row r="3017" ht="12" hidden="1" customHeight="1"/>
    <row r="3018" ht="12" hidden="1" customHeight="1"/>
    <row r="3019" ht="12" hidden="1" customHeight="1"/>
    <row r="3020" ht="12" hidden="1" customHeight="1"/>
    <row r="3021" ht="12" hidden="1" customHeight="1"/>
    <row r="3022" ht="12" hidden="1" customHeight="1"/>
    <row r="3023" ht="12" hidden="1" customHeight="1"/>
    <row r="3024" ht="12" hidden="1" customHeight="1"/>
    <row r="3025" ht="12" hidden="1" customHeight="1"/>
    <row r="3026" ht="12" hidden="1" customHeight="1"/>
    <row r="3027" ht="12" hidden="1" customHeight="1"/>
    <row r="3028" ht="12" hidden="1" customHeight="1"/>
    <row r="3029" ht="12" hidden="1" customHeight="1"/>
    <row r="3030" ht="12" hidden="1" customHeight="1"/>
    <row r="3031" ht="12" hidden="1" customHeight="1"/>
    <row r="3032" ht="12" hidden="1" customHeight="1"/>
    <row r="3033" ht="12" hidden="1" customHeight="1"/>
    <row r="3034" ht="12" hidden="1" customHeight="1"/>
    <row r="3035" ht="12" hidden="1" customHeight="1"/>
    <row r="3036" ht="12" hidden="1" customHeight="1"/>
    <row r="3037" ht="12" hidden="1" customHeight="1"/>
    <row r="3038" ht="12" hidden="1" customHeight="1"/>
    <row r="3039" ht="12" hidden="1" customHeight="1"/>
    <row r="3040" ht="12" hidden="1" customHeight="1"/>
    <row r="3041" ht="12" hidden="1" customHeight="1"/>
    <row r="3042" ht="12" hidden="1" customHeight="1"/>
    <row r="3043" ht="12" hidden="1" customHeight="1"/>
    <row r="3044" ht="12" hidden="1" customHeight="1"/>
    <row r="3045" ht="12" hidden="1" customHeight="1"/>
    <row r="3046" ht="12" hidden="1" customHeight="1"/>
    <row r="3047" ht="12" hidden="1" customHeight="1"/>
    <row r="3048" ht="12" hidden="1" customHeight="1"/>
    <row r="3049" ht="12" hidden="1" customHeight="1"/>
    <row r="3050" ht="12" hidden="1" customHeight="1"/>
    <row r="3051" ht="12" hidden="1" customHeight="1"/>
    <row r="3052" ht="12" hidden="1" customHeight="1"/>
    <row r="3053" ht="12" hidden="1" customHeight="1"/>
    <row r="3054" ht="12" hidden="1" customHeight="1"/>
    <row r="3055" ht="12" hidden="1" customHeight="1"/>
    <row r="3056" ht="12" hidden="1" customHeight="1"/>
    <row r="3057" ht="12" hidden="1" customHeight="1"/>
    <row r="3058" ht="12" hidden="1" customHeight="1"/>
    <row r="3059" ht="12" hidden="1" customHeight="1"/>
    <row r="3060" ht="12" hidden="1" customHeight="1"/>
    <row r="3061" ht="12" hidden="1" customHeight="1"/>
    <row r="3062" ht="12" hidden="1" customHeight="1"/>
    <row r="3063" ht="12" hidden="1" customHeight="1"/>
    <row r="3064" ht="12" hidden="1" customHeight="1"/>
    <row r="3065" ht="12" hidden="1" customHeight="1"/>
    <row r="3066" ht="12" hidden="1" customHeight="1"/>
    <row r="3067" ht="12" hidden="1" customHeight="1"/>
    <row r="3068" ht="12" hidden="1" customHeight="1"/>
    <row r="3069" ht="12" hidden="1" customHeight="1"/>
    <row r="3070" ht="12" hidden="1" customHeight="1"/>
    <row r="3071" ht="12" hidden="1" customHeight="1"/>
    <row r="3072" ht="12" hidden="1" customHeight="1"/>
    <row r="3073" ht="12" hidden="1" customHeight="1"/>
    <row r="3074" ht="12" hidden="1" customHeight="1"/>
    <row r="3075" ht="12" hidden="1" customHeight="1"/>
    <row r="3076" ht="12" hidden="1" customHeight="1"/>
    <row r="3077" ht="12" hidden="1" customHeight="1"/>
    <row r="3078" ht="12" hidden="1" customHeight="1"/>
    <row r="3079" ht="12" hidden="1" customHeight="1"/>
    <row r="3080" ht="12" hidden="1" customHeight="1"/>
    <row r="3081" ht="12" hidden="1" customHeight="1"/>
    <row r="3082" ht="12" hidden="1" customHeight="1"/>
    <row r="3083" ht="12" hidden="1" customHeight="1"/>
    <row r="3084" ht="12" hidden="1" customHeight="1"/>
    <row r="3085" ht="12" hidden="1" customHeight="1"/>
    <row r="3086" ht="12" hidden="1" customHeight="1"/>
    <row r="3087" ht="12" hidden="1" customHeight="1"/>
    <row r="3088" ht="12" hidden="1" customHeight="1"/>
    <row r="3089" ht="12" hidden="1" customHeight="1"/>
    <row r="3090" ht="12" hidden="1" customHeight="1"/>
    <row r="3091" ht="12" hidden="1" customHeight="1"/>
    <row r="3092" ht="12" hidden="1" customHeight="1"/>
    <row r="3093" ht="12" hidden="1" customHeight="1"/>
    <row r="3094" ht="12" hidden="1" customHeight="1"/>
    <row r="3095" ht="12" hidden="1" customHeight="1"/>
    <row r="3096" ht="12" hidden="1" customHeight="1"/>
    <row r="3097" ht="12" hidden="1" customHeight="1"/>
    <row r="3098" ht="12" hidden="1" customHeight="1"/>
    <row r="3099" ht="12" hidden="1" customHeight="1"/>
    <row r="3100" ht="12" hidden="1" customHeight="1"/>
    <row r="3101" ht="12" hidden="1" customHeight="1"/>
    <row r="3102" ht="12" hidden="1" customHeight="1"/>
    <row r="3103" ht="12" hidden="1" customHeight="1"/>
    <row r="3104" ht="12" hidden="1" customHeight="1"/>
    <row r="3105" ht="12" hidden="1" customHeight="1"/>
    <row r="3106" ht="12" hidden="1" customHeight="1"/>
    <row r="3107" ht="12" hidden="1" customHeight="1"/>
    <row r="3108" ht="12" hidden="1" customHeight="1"/>
    <row r="3109" ht="12" hidden="1" customHeight="1"/>
    <row r="3110" ht="12" hidden="1" customHeight="1"/>
    <row r="3111" ht="12" hidden="1" customHeight="1"/>
    <row r="3112" ht="12" hidden="1" customHeight="1"/>
    <row r="3113" ht="12" hidden="1" customHeight="1"/>
    <row r="3114" ht="12" hidden="1" customHeight="1"/>
    <row r="3115" ht="12" hidden="1" customHeight="1"/>
    <row r="3116" ht="12" hidden="1" customHeight="1"/>
    <row r="3117" ht="12" hidden="1" customHeight="1"/>
    <row r="3118" ht="12" hidden="1" customHeight="1"/>
    <row r="3119" ht="12" hidden="1" customHeight="1"/>
    <row r="3120" ht="12" hidden="1" customHeight="1"/>
    <row r="3121" ht="12" hidden="1" customHeight="1"/>
    <row r="3122" ht="12" hidden="1" customHeight="1"/>
    <row r="3123" ht="12" hidden="1" customHeight="1"/>
    <row r="3124" ht="12" hidden="1" customHeight="1"/>
    <row r="3125" ht="12" hidden="1" customHeight="1"/>
    <row r="3126" ht="12" hidden="1" customHeight="1"/>
    <row r="3127" ht="12" hidden="1" customHeight="1"/>
    <row r="3128" ht="12" hidden="1" customHeight="1"/>
    <row r="3129" ht="12" hidden="1" customHeight="1"/>
    <row r="3130" ht="12" hidden="1" customHeight="1"/>
    <row r="3131" ht="12" hidden="1" customHeight="1"/>
    <row r="3132" ht="12" hidden="1" customHeight="1"/>
    <row r="3133" ht="12" hidden="1" customHeight="1"/>
    <row r="3134" ht="12" hidden="1" customHeight="1"/>
    <row r="3135" ht="12" hidden="1" customHeight="1"/>
    <row r="3136" ht="12" hidden="1" customHeight="1"/>
    <row r="3137" ht="12" hidden="1" customHeight="1"/>
    <row r="3138" ht="12" hidden="1" customHeight="1"/>
    <row r="3139" ht="12" hidden="1" customHeight="1"/>
    <row r="3140" ht="12" hidden="1" customHeight="1"/>
    <row r="3141" ht="12" hidden="1" customHeight="1"/>
    <row r="3142" ht="12" hidden="1" customHeight="1"/>
    <row r="3143" ht="12" hidden="1" customHeight="1"/>
    <row r="3144" ht="12" hidden="1" customHeight="1"/>
    <row r="3145" ht="12" hidden="1" customHeight="1"/>
    <row r="3146" ht="12" hidden="1" customHeight="1"/>
    <row r="3147" ht="12" hidden="1" customHeight="1"/>
    <row r="3148" ht="12" hidden="1" customHeight="1"/>
    <row r="3149" ht="12" hidden="1" customHeight="1"/>
    <row r="3150" ht="12" hidden="1" customHeight="1"/>
    <row r="3151" ht="12" hidden="1" customHeight="1"/>
    <row r="3152" ht="12" hidden="1" customHeight="1"/>
    <row r="3153" ht="12" hidden="1" customHeight="1"/>
    <row r="3154" ht="12" hidden="1" customHeight="1"/>
    <row r="3155" ht="12" hidden="1" customHeight="1"/>
    <row r="3156" ht="12" hidden="1" customHeight="1"/>
    <row r="3157" ht="12" hidden="1" customHeight="1"/>
    <row r="3158" ht="12" hidden="1" customHeight="1"/>
    <row r="3159" ht="12" hidden="1" customHeight="1"/>
    <row r="3160" ht="12" hidden="1" customHeight="1"/>
    <row r="3161" ht="12" hidden="1" customHeight="1"/>
    <row r="3162" ht="12" hidden="1" customHeight="1"/>
    <row r="3163" ht="12" hidden="1" customHeight="1"/>
    <row r="3164" ht="12" hidden="1" customHeight="1"/>
    <row r="3165" ht="12" hidden="1" customHeight="1"/>
    <row r="3166" ht="12" hidden="1" customHeight="1"/>
    <row r="3167" ht="12" hidden="1" customHeight="1"/>
    <row r="3168" ht="12" hidden="1" customHeight="1"/>
    <row r="3169" ht="12" hidden="1" customHeight="1"/>
    <row r="3170" ht="12" hidden="1" customHeight="1"/>
    <row r="3171" ht="12" hidden="1" customHeight="1"/>
    <row r="3172" ht="12" hidden="1" customHeight="1"/>
    <row r="3173" ht="12" hidden="1" customHeight="1"/>
    <row r="3174" ht="12" hidden="1" customHeight="1"/>
    <row r="3175" ht="12" hidden="1" customHeight="1"/>
    <row r="3176" ht="12" hidden="1" customHeight="1"/>
    <row r="3177" ht="12" hidden="1" customHeight="1"/>
    <row r="3178" ht="12" hidden="1" customHeight="1"/>
    <row r="3179" ht="12" hidden="1" customHeight="1"/>
    <row r="3180" ht="12" hidden="1" customHeight="1"/>
    <row r="3181" ht="12" hidden="1" customHeight="1"/>
    <row r="3182" ht="12" hidden="1" customHeight="1"/>
    <row r="3183" ht="12" hidden="1" customHeight="1"/>
    <row r="3184" ht="12" hidden="1" customHeight="1"/>
    <row r="3185" ht="12" hidden="1" customHeight="1"/>
    <row r="3186" ht="12" hidden="1" customHeight="1"/>
    <row r="3187" ht="12" hidden="1" customHeight="1"/>
    <row r="3188" ht="12" hidden="1" customHeight="1"/>
    <row r="3189" ht="12" hidden="1" customHeight="1"/>
    <row r="3190" ht="12" hidden="1" customHeight="1"/>
    <row r="3191" ht="12" hidden="1" customHeight="1"/>
    <row r="3192" ht="12" hidden="1" customHeight="1"/>
    <row r="3193" ht="12" hidden="1" customHeight="1"/>
    <row r="3194" ht="12" hidden="1" customHeight="1"/>
    <row r="3195" ht="12" hidden="1" customHeight="1"/>
    <row r="3196" ht="12" hidden="1" customHeight="1"/>
    <row r="3197" ht="12" hidden="1" customHeight="1"/>
    <row r="3198" ht="12" hidden="1" customHeight="1"/>
    <row r="3199" ht="12" hidden="1" customHeight="1"/>
    <row r="3200" ht="12" hidden="1" customHeight="1"/>
    <row r="3201" ht="12" hidden="1" customHeight="1"/>
    <row r="3202" ht="12" hidden="1" customHeight="1"/>
    <row r="3203" ht="12" hidden="1" customHeight="1"/>
    <row r="3204" ht="12" hidden="1" customHeight="1"/>
    <row r="3205" ht="12" hidden="1" customHeight="1"/>
    <row r="3206" ht="12" hidden="1" customHeight="1"/>
    <row r="3207" ht="12" hidden="1" customHeight="1"/>
    <row r="3208" ht="12" hidden="1" customHeight="1"/>
    <row r="3209" ht="12" hidden="1" customHeight="1"/>
    <row r="3210" ht="12" hidden="1" customHeight="1"/>
    <row r="3211" ht="12" hidden="1" customHeight="1"/>
    <row r="3212" ht="12" hidden="1" customHeight="1"/>
    <row r="3213" ht="12" hidden="1" customHeight="1"/>
    <row r="3214" ht="12" hidden="1" customHeight="1"/>
    <row r="3215" ht="12" hidden="1" customHeight="1"/>
    <row r="3216" ht="12" hidden="1" customHeight="1"/>
    <row r="3217" ht="12" hidden="1" customHeight="1"/>
    <row r="3218" ht="12" hidden="1" customHeight="1"/>
    <row r="3219" ht="12" hidden="1" customHeight="1"/>
    <row r="3220" ht="12" hidden="1" customHeight="1"/>
    <row r="3221" ht="12" hidden="1" customHeight="1"/>
    <row r="3222" ht="12" hidden="1" customHeight="1"/>
    <row r="3223" ht="12" hidden="1" customHeight="1"/>
    <row r="3224" ht="12" hidden="1" customHeight="1"/>
    <row r="3225" ht="12" hidden="1" customHeight="1"/>
    <row r="3226" ht="12" hidden="1" customHeight="1"/>
    <row r="3227" ht="12" hidden="1" customHeight="1"/>
    <row r="3228" ht="12" hidden="1" customHeight="1"/>
    <row r="3229" ht="12" hidden="1" customHeight="1"/>
    <row r="3230" ht="12" hidden="1" customHeight="1"/>
    <row r="3231" ht="12" hidden="1" customHeight="1"/>
    <row r="3232" ht="12" hidden="1" customHeight="1"/>
    <row r="3233" ht="12" hidden="1" customHeight="1"/>
    <row r="3234" ht="12" hidden="1" customHeight="1"/>
    <row r="3235" ht="12" hidden="1" customHeight="1"/>
    <row r="3236" ht="12" hidden="1" customHeight="1"/>
    <row r="3237" ht="12" hidden="1" customHeight="1"/>
    <row r="3238" ht="12" hidden="1" customHeight="1"/>
    <row r="3239" ht="12" hidden="1" customHeight="1"/>
    <row r="3240" ht="12" hidden="1" customHeight="1"/>
    <row r="3241" ht="12" hidden="1" customHeight="1"/>
    <row r="3242" ht="12" hidden="1" customHeight="1"/>
    <row r="3243" ht="12" hidden="1" customHeight="1"/>
    <row r="3244" ht="12" hidden="1" customHeight="1"/>
    <row r="3245" ht="12" hidden="1" customHeight="1"/>
    <row r="3246" ht="12" hidden="1" customHeight="1"/>
    <row r="3247" ht="12" hidden="1" customHeight="1"/>
    <row r="3248" ht="12" hidden="1" customHeight="1"/>
    <row r="3249" ht="12" hidden="1" customHeight="1"/>
    <row r="3250" ht="12" hidden="1" customHeight="1"/>
    <row r="3251" ht="12" hidden="1" customHeight="1"/>
    <row r="3252" ht="12" hidden="1" customHeight="1"/>
    <row r="3253" ht="12" hidden="1" customHeight="1"/>
    <row r="3254" ht="12" hidden="1" customHeight="1"/>
    <row r="3255" ht="12" hidden="1" customHeight="1"/>
    <row r="3256" ht="12" hidden="1" customHeight="1"/>
    <row r="3257" ht="12" hidden="1" customHeight="1"/>
    <row r="3258" ht="12" hidden="1" customHeight="1"/>
    <row r="3259" ht="12" hidden="1" customHeight="1"/>
    <row r="3260" ht="12" hidden="1" customHeight="1"/>
    <row r="3261" ht="12" hidden="1" customHeight="1"/>
    <row r="3262" ht="12" hidden="1" customHeight="1"/>
    <row r="3263" ht="12" hidden="1" customHeight="1"/>
    <row r="3264" ht="12" hidden="1" customHeight="1"/>
    <row r="3265" ht="12" hidden="1" customHeight="1"/>
    <row r="3266" ht="12" hidden="1" customHeight="1"/>
    <row r="3267" ht="12" hidden="1" customHeight="1"/>
    <row r="3268" ht="12" hidden="1" customHeight="1"/>
    <row r="3269" ht="12" hidden="1" customHeight="1"/>
    <row r="3270" ht="12" hidden="1" customHeight="1"/>
    <row r="3271" ht="12" hidden="1" customHeight="1"/>
    <row r="3272" ht="12" hidden="1" customHeight="1"/>
    <row r="3273" ht="12" hidden="1" customHeight="1"/>
    <row r="3274" ht="12" hidden="1" customHeight="1"/>
    <row r="3275" ht="12" hidden="1" customHeight="1"/>
    <row r="3276" ht="12" hidden="1" customHeight="1"/>
    <row r="3277" ht="12" hidden="1" customHeight="1"/>
    <row r="3278" ht="12" hidden="1" customHeight="1"/>
    <row r="3279" ht="12" hidden="1" customHeight="1"/>
    <row r="3280" ht="12" hidden="1" customHeight="1"/>
    <row r="3281" ht="12" hidden="1" customHeight="1"/>
    <row r="3282" ht="12" hidden="1" customHeight="1"/>
    <row r="3283" ht="12" hidden="1" customHeight="1"/>
    <row r="3284" ht="12" hidden="1" customHeight="1"/>
    <row r="3285" ht="12" hidden="1" customHeight="1"/>
    <row r="3286" ht="12" hidden="1" customHeight="1"/>
    <row r="3287" ht="12" hidden="1" customHeight="1"/>
    <row r="3288" ht="12" hidden="1" customHeight="1"/>
    <row r="3289" ht="12" hidden="1" customHeight="1"/>
    <row r="3290" ht="12" hidden="1" customHeight="1"/>
    <row r="3291" ht="12" hidden="1" customHeight="1"/>
    <row r="3292" ht="12" hidden="1" customHeight="1"/>
    <row r="3293" ht="12" hidden="1" customHeight="1"/>
    <row r="3294" ht="12" hidden="1" customHeight="1"/>
    <row r="3295" ht="12" hidden="1" customHeight="1"/>
    <row r="3296" ht="12" hidden="1" customHeight="1"/>
    <row r="3297" ht="12" hidden="1" customHeight="1"/>
    <row r="3298" ht="12" hidden="1" customHeight="1"/>
    <row r="3299" ht="12" hidden="1" customHeight="1"/>
    <row r="3300" ht="12" hidden="1" customHeight="1"/>
    <row r="3301" ht="12" hidden="1" customHeight="1"/>
    <row r="3302" ht="12" hidden="1" customHeight="1"/>
    <row r="3303" ht="12" hidden="1" customHeight="1"/>
    <row r="3304" ht="12" hidden="1" customHeight="1"/>
    <row r="3305" ht="12" hidden="1" customHeight="1"/>
    <row r="3306" ht="12" hidden="1" customHeight="1"/>
    <row r="3307" ht="12" hidden="1" customHeight="1"/>
    <row r="3308" ht="12" hidden="1" customHeight="1"/>
    <row r="3309" ht="12" hidden="1" customHeight="1"/>
    <row r="3310" ht="12" hidden="1" customHeight="1"/>
    <row r="3311" ht="12" hidden="1" customHeight="1"/>
    <row r="3312" ht="12" hidden="1" customHeight="1"/>
    <row r="3313" ht="12" hidden="1" customHeight="1"/>
    <row r="3314" ht="12" hidden="1" customHeight="1"/>
    <row r="3315" ht="12" hidden="1" customHeight="1"/>
    <row r="3316" ht="12" hidden="1" customHeight="1"/>
    <row r="3317" ht="12" hidden="1" customHeight="1"/>
    <row r="3318" ht="12" hidden="1" customHeight="1"/>
    <row r="3319" ht="12" hidden="1" customHeight="1"/>
    <row r="3320" ht="12" hidden="1" customHeight="1"/>
    <row r="3321" ht="12" hidden="1" customHeight="1"/>
    <row r="3322" ht="12" hidden="1" customHeight="1"/>
    <row r="3323" ht="12" hidden="1" customHeight="1"/>
    <row r="3324" ht="12" hidden="1" customHeight="1"/>
    <row r="3325" ht="12" hidden="1" customHeight="1"/>
    <row r="3326" ht="12" hidden="1" customHeight="1"/>
    <row r="3327" ht="12" hidden="1" customHeight="1"/>
    <row r="3328" ht="12" hidden="1" customHeight="1"/>
    <row r="3329" ht="12" hidden="1" customHeight="1"/>
    <row r="3330" ht="12" hidden="1" customHeight="1"/>
    <row r="3331" ht="12" hidden="1" customHeight="1"/>
    <row r="3332" ht="12" hidden="1" customHeight="1"/>
    <row r="3333" ht="12" hidden="1" customHeight="1"/>
    <row r="3334" ht="12" hidden="1" customHeight="1"/>
    <row r="3335" ht="12" hidden="1" customHeight="1"/>
    <row r="3336" ht="12" hidden="1" customHeight="1"/>
    <row r="3337" ht="12" hidden="1" customHeight="1"/>
    <row r="3338" ht="12" hidden="1" customHeight="1"/>
    <row r="3339" ht="12" hidden="1" customHeight="1"/>
    <row r="3340" ht="12" hidden="1" customHeight="1"/>
    <row r="3341" ht="12" hidden="1" customHeight="1"/>
    <row r="3342" ht="12" hidden="1" customHeight="1"/>
    <row r="3343" ht="12" hidden="1" customHeight="1"/>
    <row r="3344" ht="12" hidden="1" customHeight="1"/>
    <row r="3345" ht="12" hidden="1" customHeight="1"/>
    <row r="3346" ht="12" hidden="1" customHeight="1"/>
    <row r="3347" ht="12" hidden="1" customHeight="1"/>
    <row r="3348" ht="12" hidden="1" customHeight="1"/>
    <row r="3349" ht="12" hidden="1" customHeight="1"/>
    <row r="3350" ht="12" hidden="1" customHeight="1"/>
    <row r="3351" ht="12" hidden="1" customHeight="1"/>
    <row r="3352" ht="12" hidden="1" customHeight="1"/>
    <row r="3353" ht="12" hidden="1" customHeight="1"/>
    <row r="3354" ht="12" hidden="1" customHeight="1"/>
    <row r="3355" ht="12" hidden="1" customHeight="1"/>
    <row r="3356" ht="12" hidden="1" customHeight="1"/>
    <row r="3357" ht="12" hidden="1" customHeight="1"/>
    <row r="3358" ht="12" hidden="1" customHeight="1"/>
    <row r="3359" ht="12" hidden="1" customHeight="1"/>
    <row r="3360" ht="12" hidden="1" customHeight="1"/>
    <row r="3361" ht="12" hidden="1" customHeight="1"/>
    <row r="3362" ht="12" hidden="1" customHeight="1"/>
    <row r="3363" ht="12" hidden="1" customHeight="1"/>
    <row r="3364" ht="12" hidden="1" customHeight="1"/>
    <row r="3365" ht="12" hidden="1" customHeight="1"/>
    <row r="3366" ht="12" hidden="1" customHeight="1"/>
    <row r="3367" ht="12" hidden="1" customHeight="1"/>
    <row r="3368" ht="12" hidden="1" customHeight="1"/>
    <row r="3369" ht="12" hidden="1" customHeight="1"/>
    <row r="3370" ht="12" hidden="1" customHeight="1"/>
    <row r="3371" ht="12" hidden="1" customHeight="1"/>
    <row r="3372" ht="12" hidden="1" customHeight="1"/>
    <row r="3373" ht="12" hidden="1" customHeight="1"/>
    <row r="3374" ht="12" hidden="1" customHeight="1"/>
    <row r="3375" ht="12" hidden="1" customHeight="1"/>
    <row r="3376" ht="12" hidden="1" customHeight="1"/>
    <row r="3377" ht="12" hidden="1" customHeight="1"/>
    <row r="3378" ht="12" hidden="1" customHeight="1"/>
    <row r="3379" ht="12" hidden="1" customHeight="1"/>
    <row r="3380" ht="12" hidden="1" customHeight="1"/>
    <row r="3381" ht="12" hidden="1" customHeight="1"/>
    <row r="3382" ht="12" hidden="1" customHeight="1"/>
    <row r="3383" ht="12" hidden="1" customHeight="1"/>
    <row r="3384" ht="12" hidden="1" customHeight="1"/>
    <row r="3385" ht="12" hidden="1" customHeight="1"/>
    <row r="3386" ht="12" hidden="1" customHeight="1"/>
    <row r="3387" ht="12" hidden="1" customHeight="1"/>
    <row r="3388" ht="12" hidden="1" customHeight="1"/>
    <row r="3389" ht="12" hidden="1" customHeight="1"/>
    <row r="3390" ht="12" hidden="1" customHeight="1"/>
    <row r="3391" ht="12" hidden="1" customHeight="1"/>
    <row r="3392" ht="12" hidden="1" customHeight="1"/>
    <row r="3393" ht="12" hidden="1" customHeight="1"/>
    <row r="3394" ht="12" hidden="1" customHeight="1"/>
    <row r="3395" ht="12" hidden="1" customHeight="1"/>
    <row r="3396" ht="12" hidden="1" customHeight="1"/>
    <row r="3397" ht="12" hidden="1" customHeight="1"/>
    <row r="3398" ht="12" hidden="1" customHeight="1"/>
    <row r="3399" ht="12" hidden="1" customHeight="1"/>
    <row r="3400" ht="12" hidden="1" customHeight="1"/>
    <row r="3401" ht="12" hidden="1" customHeight="1"/>
    <row r="3402" ht="12" hidden="1" customHeight="1"/>
    <row r="3403" ht="12" hidden="1" customHeight="1"/>
    <row r="3404" ht="12" hidden="1" customHeight="1"/>
    <row r="3405" ht="12" hidden="1" customHeight="1"/>
    <row r="3406" ht="12" hidden="1" customHeight="1"/>
    <row r="3407" ht="12" hidden="1" customHeight="1"/>
    <row r="3408" ht="12" hidden="1" customHeight="1"/>
    <row r="3409" ht="12" hidden="1" customHeight="1"/>
    <row r="3410" ht="12" hidden="1" customHeight="1"/>
    <row r="3411" ht="12" hidden="1" customHeight="1"/>
    <row r="3412" ht="12" hidden="1" customHeight="1"/>
    <row r="3413" ht="12" hidden="1" customHeight="1"/>
    <row r="3414" ht="12" hidden="1" customHeight="1"/>
    <row r="3415" ht="12" hidden="1" customHeight="1"/>
    <row r="3416" ht="12" hidden="1" customHeight="1"/>
    <row r="3417" ht="12" hidden="1" customHeight="1"/>
    <row r="3418" ht="12" hidden="1" customHeight="1"/>
    <row r="3419" ht="12" hidden="1" customHeight="1"/>
    <row r="3420" ht="12" hidden="1" customHeight="1"/>
    <row r="3421" ht="12" hidden="1" customHeight="1"/>
    <row r="3422" ht="12" hidden="1" customHeight="1"/>
    <row r="3423" ht="12" hidden="1" customHeight="1"/>
    <row r="3424" ht="12" hidden="1" customHeight="1"/>
    <row r="3425" ht="12" hidden="1" customHeight="1"/>
    <row r="3426" ht="12" hidden="1" customHeight="1"/>
    <row r="3427" ht="12" hidden="1" customHeight="1"/>
    <row r="3428" ht="12" hidden="1" customHeight="1"/>
    <row r="3429" ht="12" hidden="1" customHeight="1"/>
    <row r="3430" ht="12" hidden="1" customHeight="1"/>
    <row r="3431" ht="12" hidden="1" customHeight="1"/>
    <row r="3432" ht="12" hidden="1" customHeight="1"/>
    <row r="3433" ht="12" hidden="1" customHeight="1"/>
    <row r="3434" ht="12" hidden="1" customHeight="1"/>
    <row r="3435" ht="12" hidden="1" customHeight="1"/>
    <row r="3436" ht="12" hidden="1" customHeight="1"/>
    <row r="3437" ht="12" hidden="1" customHeight="1"/>
    <row r="3438" ht="12" hidden="1" customHeight="1"/>
    <row r="3439" ht="12" hidden="1" customHeight="1"/>
    <row r="3440" ht="12" hidden="1" customHeight="1"/>
    <row r="3441" ht="12" hidden="1" customHeight="1"/>
    <row r="3442" ht="12" hidden="1" customHeight="1"/>
    <row r="3443" ht="12" hidden="1" customHeight="1"/>
    <row r="3444" ht="12" hidden="1" customHeight="1"/>
    <row r="3445" ht="12" hidden="1" customHeight="1"/>
    <row r="3446" ht="12" hidden="1" customHeight="1"/>
    <row r="3447" ht="12" hidden="1" customHeight="1"/>
    <row r="3448" ht="12" hidden="1" customHeight="1"/>
    <row r="3449" ht="12" hidden="1" customHeight="1"/>
    <row r="3450" ht="12" hidden="1" customHeight="1"/>
    <row r="3451" ht="12" hidden="1" customHeight="1"/>
    <row r="3452" ht="12" hidden="1" customHeight="1"/>
    <row r="3453" ht="12" hidden="1" customHeight="1"/>
    <row r="3454" ht="12" hidden="1" customHeight="1"/>
    <row r="3455" ht="12" hidden="1" customHeight="1"/>
    <row r="3456" ht="12" hidden="1" customHeight="1"/>
    <row r="3457" ht="12" hidden="1" customHeight="1"/>
    <row r="3458" ht="12" hidden="1" customHeight="1"/>
    <row r="3459" ht="12" hidden="1" customHeight="1"/>
    <row r="3460" ht="12" hidden="1" customHeight="1"/>
    <row r="3461" ht="12" hidden="1" customHeight="1"/>
    <row r="3462" ht="12" hidden="1" customHeight="1"/>
    <row r="3463" ht="12" hidden="1" customHeight="1"/>
    <row r="3464" ht="12" hidden="1" customHeight="1"/>
    <row r="3465" ht="12" hidden="1" customHeight="1"/>
    <row r="3466" ht="12" hidden="1" customHeight="1"/>
    <row r="3467" ht="12" hidden="1" customHeight="1"/>
    <row r="3468" ht="12" hidden="1" customHeight="1"/>
    <row r="3469" ht="12" hidden="1" customHeight="1"/>
    <row r="3470" ht="12" hidden="1" customHeight="1"/>
    <row r="3471" ht="12" hidden="1" customHeight="1"/>
    <row r="3472" ht="12" hidden="1" customHeight="1"/>
    <row r="3473" ht="12" hidden="1" customHeight="1"/>
    <row r="3474" ht="12" hidden="1" customHeight="1"/>
    <row r="3475" ht="12" hidden="1" customHeight="1"/>
    <row r="3476" ht="12" hidden="1" customHeight="1"/>
    <row r="3477" ht="12" hidden="1" customHeight="1"/>
    <row r="3478" ht="12" hidden="1" customHeight="1"/>
    <row r="3479" ht="12" hidden="1" customHeight="1"/>
    <row r="3480" ht="12" hidden="1" customHeight="1"/>
    <row r="3481" ht="12" hidden="1" customHeight="1"/>
    <row r="3482" ht="12" hidden="1" customHeight="1"/>
    <row r="3483" ht="12" hidden="1" customHeight="1"/>
    <row r="3484" ht="12" hidden="1" customHeight="1"/>
    <row r="3485" ht="12" hidden="1" customHeight="1"/>
    <row r="3486" ht="12" hidden="1" customHeight="1"/>
    <row r="3487" ht="12" hidden="1" customHeight="1"/>
    <row r="3488" ht="12" hidden="1" customHeight="1"/>
    <row r="3489" ht="12" hidden="1" customHeight="1"/>
    <row r="3490" ht="12" hidden="1" customHeight="1"/>
    <row r="3491" ht="12" hidden="1" customHeight="1"/>
    <row r="3492" ht="12" hidden="1" customHeight="1"/>
    <row r="3493" ht="12" hidden="1" customHeight="1"/>
    <row r="3494" ht="12" hidden="1" customHeight="1"/>
    <row r="3495" ht="12" hidden="1" customHeight="1"/>
    <row r="3496" ht="12" hidden="1" customHeight="1"/>
    <row r="3497" ht="12" hidden="1" customHeight="1"/>
    <row r="3498" ht="12" hidden="1" customHeight="1"/>
    <row r="3499" ht="12" hidden="1" customHeight="1"/>
    <row r="3500" ht="12" hidden="1" customHeight="1"/>
    <row r="3501" ht="12" hidden="1" customHeight="1"/>
    <row r="3502" ht="12" hidden="1" customHeight="1"/>
    <row r="3503" ht="12" hidden="1" customHeight="1"/>
    <row r="3504" ht="12" hidden="1" customHeight="1"/>
    <row r="3505" ht="12" hidden="1" customHeight="1"/>
    <row r="3506" ht="12" hidden="1" customHeight="1"/>
    <row r="3507" ht="12" hidden="1" customHeight="1"/>
    <row r="3508" ht="12" hidden="1" customHeight="1"/>
    <row r="3509" ht="12" hidden="1" customHeight="1"/>
    <row r="3510" ht="12" hidden="1" customHeight="1"/>
    <row r="3511" ht="12" hidden="1" customHeight="1"/>
    <row r="3512" ht="12" hidden="1" customHeight="1"/>
    <row r="3513" ht="12" hidden="1" customHeight="1"/>
    <row r="3514" ht="12" hidden="1" customHeight="1"/>
    <row r="3515" ht="12" hidden="1" customHeight="1"/>
    <row r="3516" ht="12" hidden="1" customHeight="1"/>
    <row r="3517" ht="12" hidden="1" customHeight="1"/>
    <row r="3518" ht="12" hidden="1" customHeight="1"/>
    <row r="3519" ht="12" hidden="1" customHeight="1"/>
    <row r="3520" ht="12" hidden="1" customHeight="1"/>
    <row r="3521" ht="12" hidden="1" customHeight="1"/>
    <row r="3522" ht="12" hidden="1" customHeight="1"/>
    <row r="3523" ht="12" hidden="1" customHeight="1"/>
    <row r="3524" ht="12" hidden="1" customHeight="1"/>
    <row r="3525" ht="12" hidden="1" customHeight="1"/>
    <row r="3526" ht="12" hidden="1" customHeight="1"/>
    <row r="3527" ht="12" hidden="1" customHeight="1"/>
    <row r="3528" ht="12" hidden="1" customHeight="1"/>
    <row r="3529" ht="12" hidden="1" customHeight="1"/>
    <row r="3530" ht="12" hidden="1" customHeight="1"/>
    <row r="3531" ht="12" hidden="1" customHeight="1"/>
    <row r="3532" ht="12" hidden="1" customHeight="1"/>
    <row r="3533" ht="12" hidden="1" customHeight="1"/>
    <row r="3534" ht="12" hidden="1" customHeight="1"/>
    <row r="3535" ht="12" hidden="1" customHeight="1"/>
    <row r="3536" ht="12" hidden="1" customHeight="1"/>
    <row r="3537" ht="12" hidden="1" customHeight="1"/>
    <row r="3538" ht="12" hidden="1" customHeight="1"/>
    <row r="3539" ht="12" hidden="1" customHeight="1"/>
    <row r="3540" ht="12" hidden="1" customHeight="1"/>
    <row r="3541" ht="12" hidden="1" customHeight="1"/>
    <row r="3542" ht="12" hidden="1" customHeight="1"/>
    <row r="3543" ht="12" hidden="1" customHeight="1"/>
    <row r="3544" ht="12" hidden="1" customHeight="1"/>
    <row r="3545" ht="12" hidden="1" customHeight="1"/>
    <row r="3546" ht="12" hidden="1" customHeight="1"/>
    <row r="3547" ht="12" hidden="1" customHeight="1"/>
    <row r="3548" ht="12" hidden="1" customHeight="1"/>
    <row r="3549" ht="12" hidden="1" customHeight="1"/>
    <row r="3550" ht="12" hidden="1" customHeight="1"/>
    <row r="3551" ht="12" hidden="1" customHeight="1"/>
    <row r="3552" ht="12" hidden="1" customHeight="1"/>
    <row r="3553" ht="12" hidden="1" customHeight="1"/>
    <row r="3554" ht="12" hidden="1" customHeight="1"/>
    <row r="3555" ht="12" hidden="1" customHeight="1"/>
    <row r="3556" ht="12" hidden="1" customHeight="1"/>
    <row r="3557" ht="12" hidden="1" customHeight="1"/>
    <row r="3558" ht="12" hidden="1" customHeight="1"/>
    <row r="3559" ht="12" hidden="1" customHeight="1"/>
    <row r="3560" ht="12" hidden="1" customHeight="1"/>
    <row r="3561" ht="12" hidden="1" customHeight="1"/>
    <row r="3562" ht="12" hidden="1" customHeight="1"/>
    <row r="3563" ht="12" hidden="1" customHeight="1"/>
    <row r="3564" ht="12" hidden="1" customHeight="1"/>
    <row r="3565" ht="12" hidden="1" customHeight="1"/>
    <row r="3566" ht="12" hidden="1" customHeight="1"/>
    <row r="3567" ht="12" hidden="1" customHeight="1"/>
    <row r="3568" ht="12" hidden="1" customHeight="1"/>
    <row r="3569" ht="12" hidden="1" customHeight="1"/>
    <row r="3570" ht="12" hidden="1" customHeight="1"/>
    <row r="3571" ht="12" hidden="1" customHeight="1"/>
    <row r="3572" ht="12" hidden="1" customHeight="1"/>
    <row r="3573" ht="12" hidden="1" customHeight="1"/>
    <row r="3574" ht="12" hidden="1" customHeight="1"/>
    <row r="3575" ht="12" hidden="1" customHeight="1"/>
    <row r="3576" ht="12" hidden="1" customHeight="1"/>
    <row r="3577" ht="12" hidden="1" customHeight="1"/>
    <row r="3578" ht="12" hidden="1" customHeight="1"/>
    <row r="3579" ht="12" hidden="1" customHeight="1"/>
    <row r="3580" ht="12" hidden="1" customHeight="1"/>
    <row r="3581" ht="12" hidden="1" customHeight="1"/>
    <row r="3582" ht="12" hidden="1" customHeight="1"/>
    <row r="3583" ht="12" hidden="1" customHeight="1"/>
    <row r="3584" ht="12" hidden="1" customHeight="1"/>
    <row r="3585" ht="12" hidden="1" customHeight="1"/>
    <row r="3586" ht="12" hidden="1" customHeight="1"/>
    <row r="3587" ht="12" hidden="1" customHeight="1"/>
    <row r="3588" ht="12" hidden="1" customHeight="1"/>
    <row r="3589" ht="12" hidden="1" customHeight="1"/>
    <row r="3590" ht="12" hidden="1" customHeight="1"/>
    <row r="3591" ht="12" hidden="1" customHeight="1"/>
    <row r="3592" ht="12" hidden="1" customHeight="1"/>
    <row r="3593" ht="12" hidden="1" customHeight="1"/>
    <row r="3594" ht="12" hidden="1" customHeight="1"/>
    <row r="3595" ht="12" hidden="1" customHeight="1"/>
    <row r="3596" ht="12" hidden="1" customHeight="1"/>
    <row r="3597" ht="12" hidden="1" customHeight="1"/>
    <row r="3598" ht="12" hidden="1" customHeight="1"/>
    <row r="3599" ht="12" hidden="1" customHeight="1"/>
    <row r="3600" ht="12" hidden="1" customHeight="1"/>
    <row r="3601" ht="12" hidden="1" customHeight="1"/>
    <row r="3602" ht="12" hidden="1" customHeight="1"/>
    <row r="3603" ht="12" hidden="1" customHeight="1"/>
    <row r="3604" ht="12" hidden="1" customHeight="1"/>
    <row r="3605" ht="12" hidden="1" customHeight="1"/>
    <row r="3606" ht="12" hidden="1" customHeight="1"/>
    <row r="3607" ht="12" hidden="1" customHeight="1"/>
    <row r="3608" ht="12" hidden="1" customHeight="1"/>
    <row r="3609" ht="12" hidden="1" customHeight="1"/>
    <row r="3610" ht="12" hidden="1" customHeight="1"/>
    <row r="3611" ht="12" hidden="1" customHeight="1"/>
    <row r="3612" ht="12" hidden="1" customHeight="1"/>
    <row r="3613" ht="12" hidden="1" customHeight="1"/>
    <row r="3614" ht="12" hidden="1" customHeight="1"/>
    <row r="3615" ht="12" hidden="1" customHeight="1"/>
    <row r="3616" ht="12" hidden="1" customHeight="1"/>
    <row r="3617" ht="12" hidden="1" customHeight="1"/>
    <row r="3618" ht="12" hidden="1" customHeight="1"/>
    <row r="3619" ht="12" hidden="1" customHeight="1"/>
    <row r="3620" ht="12" hidden="1" customHeight="1"/>
    <row r="3621" ht="12" hidden="1" customHeight="1"/>
    <row r="3622" ht="12" hidden="1" customHeight="1"/>
    <row r="3623" ht="12" hidden="1" customHeight="1"/>
    <row r="3624" ht="12" hidden="1" customHeight="1"/>
    <row r="3625" ht="12" hidden="1" customHeight="1"/>
    <row r="3626" ht="12" hidden="1" customHeight="1"/>
    <row r="3627" ht="12" hidden="1" customHeight="1"/>
    <row r="3628" ht="12" hidden="1" customHeight="1"/>
    <row r="3629" ht="12" hidden="1" customHeight="1"/>
    <row r="3630" ht="12" hidden="1" customHeight="1"/>
    <row r="3631" ht="12" hidden="1" customHeight="1"/>
    <row r="3632" ht="12" hidden="1" customHeight="1"/>
    <row r="3633" ht="12" hidden="1" customHeight="1"/>
    <row r="3634" ht="12" hidden="1" customHeight="1"/>
    <row r="3635" ht="12" hidden="1" customHeight="1"/>
    <row r="3636" ht="12" hidden="1" customHeight="1"/>
    <row r="3637" ht="12" hidden="1" customHeight="1"/>
    <row r="3638" ht="12" hidden="1" customHeight="1"/>
    <row r="3639" ht="12" hidden="1" customHeight="1"/>
    <row r="3640" ht="12" hidden="1" customHeight="1"/>
    <row r="3641" ht="12" hidden="1" customHeight="1"/>
    <row r="3642" ht="12" hidden="1" customHeight="1"/>
    <row r="3643" ht="12" hidden="1" customHeight="1"/>
    <row r="3644" ht="12" hidden="1" customHeight="1"/>
    <row r="3645" ht="12" hidden="1" customHeight="1"/>
    <row r="3646" ht="12" hidden="1" customHeight="1"/>
    <row r="3647" ht="12" hidden="1" customHeight="1"/>
    <row r="3648" ht="12" hidden="1" customHeight="1"/>
    <row r="3649" ht="12" hidden="1" customHeight="1"/>
    <row r="3650" ht="12" hidden="1" customHeight="1"/>
    <row r="3651" ht="12" hidden="1" customHeight="1"/>
    <row r="3652" ht="12" hidden="1" customHeight="1"/>
    <row r="3653" ht="12" hidden="1" customHeight="1"/>
    <row r="3654" ht="12" hidden="1" customHeight="1"/>
    <row r="3655" ht="12" hidden="1" customHeight="1"/>
    <row r="3656" ht="12" hidden="1" customHeight="1"/>
    <row r="3657" ht="12" hidden="1" customHeight="1"/>
    <row r="3658" ht="12" hidden="1" customHeight="1"/>
    <row r="3659" ht="12" hidden="1" customHeight="1"/>
    <row r="3660" ht="12" hidden="1" customHeight="1"/>
    <row r="3661" ht="12" hidden="1" customHeight="1"/>
    <row r="3662" ht="12" hidden="1" customHeight="1"/>
    <row r="3663" ht="12" hidden="1" customHeight="1"/>
    <row r="3664" ht="12" hidden="1" customHeight="1"/>
    <row r="3665" ht="12" hidden="1" customHeight="1"/>
    <row r="3666" ht="12" hidden="1" customHeight="1"/>
    <row r="3667" ht="12" hidden="1" customHeight="1"/>
    <row r="3668" ht="12" hidden="1" customHeight="1"/>
    <row r="3669" ht="12" hidden="1" customHeight="1"/>
    <row r="3670" ht="12" hidden="1" customHeight="1"/>
    <row r="3671" ht="12" hidden="1" customHeight="1"/>
    <row r="3672" ht="12" hidden="1" customHeight="1"/>
    <row r="3673" ht="12" hidden="1" customHeight="1"/>
    <row r="3674" ht="12" hidden="1" customHeight="1"/>
    <row r="3675" ht="12" hidden="1" customHeight="1"/>
    <row r="3676" ht="12" hidden="1" customHeight="1"/>
    <row r="3677" ht="12" hidden="1" customHeight="1"/>
    <row r="3678" ht="12" hidden="1" customHeight="1"/>
    <row r="3679" ht="12" hidden="1" customHeight="1"/>
    <row r="3680" ht="12" hidden="1" customHeight="1"/>
    <row r="3681" ht="12" hidden="1" customHeight="1"/>
    <row r="3682" ht="12" hidden="1" customHeight="1"/>
    <row r="3683" ht="12" hidden="1" customHeight="1"/>
    <row r="3684" ht="12" hidden="1" customHeight="1"/>
    <row r="3685" ht="12" hidden="1" customHeight="1"/>
    <row r="3686" ht="12" hidden="1" customHeight="1"/>
    <row r="3687" ht="12" hidden="1" customHeight="1"/>
    <row r="3688" ht="12" hidden="1" customHeight="1"/>
    <row r="3689" ht="12" hidden="1" customHeight="1"/>
    <row r="3690" ht="12" hidden="1" customHeight="1"/>
    <row r="3691" ht="12" hidden="1" customHeight="1"/>
    <row r="3692" ht="12" hidden="1" customHeight="1"/>
    <row r="3693" ht="12" hidden="1" customHeight="1"/>
    <row r="3694" ht="12" hidden="1" customHeight="1"/>
    <row r="3695" ht="12" hidden="1" customHeight="1"/>
    <row r="3696" ht="12" hidden="1" customHeight="1"/>
    <row r="3697" ht="12" hidden="1" customHeight="1"/>
    <row r="3698" ht="12" hidden="1" customHeight="1"/>
    <row r="3699" ht="12" hidden="1" customHeight="1"/>
    <row r="3700" ht="12" hidden="1" customHeight="1"/>
    <row r="3701" ht="12" hidden="1" customHeight="1"/>
    <row r="3702" ht="12" hidden="1" customHeight="1"/>
    <row r="3703" ht="12" hidden="1" customHeight="1"/>
    <row r="3704" ht="12" hidden="1" customHeight="1"/>
    <row r="3705" ht="12" hidden="1" customHeight="1"/>
    <row r="3706" ht="12" hidden="1" customHeight="1"/>
    <row r="3707" ht="12" hidden="1" customHeight="1"/>
    <row r="3708" ht="12" hidden="1" customHeight="1"/>
    <row r="3709" ht="12" hidden="1" customHeight="1"/>
    <row r="3710" ht="12" hidden="1" customHeight="1"/>
    <row r="3711" ht="12" hidden="1" customHeight="1"/>
    <row r="3712" ht="12" hidden="1" customHeight="1"/>
    <row r="3713" ht="12" hidden="1" customHeight="1"/>
    <row r="3714" ht="12" hidden="1" customHeight="1"/>
    <row r="3715" ht="12" hidden="1" customHeight="1"/>
    <row r="3716" ht="12" hidden="1" customHeight="1"/>
    <row r="3717" ht="12" hidden="1" customHeight="1"/>
    <row r="3718" ht="12" hidden="1" customHeight="1"/>
    <row r="3719" ht="12" hidden="1" customHeight="1"/>
    <row r="3720" ht="12" hidden="1" customHeight="1"/>
    <row r="3721" ht="12" hidden="1" customHeight="1"/>
    <row r="3722" ht="12" hidden="1" customHeight="1"/>
    <row r="3723" ht="12" hidden="1" customHeight="1"/>
    <row r="3724" ht="12" hidden="1" customHeight="1"/>
    <row r="3725" ht="12" hidden="1" customHeight="1"/>
    <row r="3726" ht="12" hidden="1" customHeight="1"/>
    <row r="3727" ht="12" hidden="1" customHeight="1"/>
    <row r="3728" ht="12" hidden="1" customHeight="1"/>
    <row r="3729" ht="12" hidden="1" customHeight="1"/>
    <row r="3730" ht="12" hidden="1" customHeight="1"/>
    <row r="3731" ht="12" hidden="1" customHeight="1"/>
    <row r="3732" ht="12" hidden="1" customHeight="1"/>
    <row r="3733" ht="12" hidden="1" customHeight="1"/>
    <row r="3734" ht="12" hidden="1" customHeight="1"/>
    <row r="3735" ht="12" hidden="1" customHeight="1"/>
    <row r="3736" ht="12" hidden="1" customHeight="1"/>
    <row r="3737" ht="12" hidden="1" customHeight="1"/>
    <row r="3738" ht="12" hidden="1" customHeight="1"/>
    <row r="3739" ht="12" hidden="1" customHeight="1"/>
    <row r="3740" ht="12" hidden="1" customHeight="1"/>
    <row r="3741" ht="12" hidden="1" customHeight="1"/>
    <row r="3742" ht="12" hidden="1" customHeight="1"/>
    <row r="3743" ht="12" hidden="1" customHeight="1"/>
    <row r="3744" ht="12" hidden="1" customHeight="1"/>
    <row r="3745" ht="12" hidden="1" customHeight="1"/>
    <row r="3746" ht="12" hidden="1" customHeight="1"/>
    <row r="3747" ht="12" hidden="1" customHeight="1"/>
    <row r="3748" ht="12" hidden="1" customHeight="1"/>
    <row r="3749" ht="12" hidden="1" customHeight="1"/>
    <row r="3750" ht="12" hidden="1" customHeight="1"/>
    <row r="3751" ht="12" hidden="1" customHeight="1"/>
    <row r="3752" ht="12" hidden="1" customHeight="1"/>
    <row r="3753" ht="12" hidden="1" customHeight="1"/>
    <row r="3754" ht="12" hidden="1" customHeight="1"/>
    <row r="3755" ht="12" hidden="1" customHeight="1"/>
    <row r="3756" ht="12" hidden="1" customHeight="1"/>
    <row r="3757" ht="12" hidden="1" customHeight="1"/>
    <row r="3758" ht="12" hidden="1" customHeight="1"/>
    <row r="3759" ht="12" hidden="1" customHeight="1"/>
    <row r="3760" ht="12" hidden="1" customHeight="1"/>
    <row r="3761" ht="12" hidden="1" customHeight="1"/>
    <row r="3762" ht="12" hidden="1" customHeight="1"/>
    <row r="3763" ht="12" hidden="1" customHeight="1"/>
    <row r="3764" ht="12" hidden="1" customHeight="1"/>
    <row r="3765" ht="12" hidden="1" customHeight="1"/>
    <row r="3766" ht="12" hidden="1" customHeight="1"/>
    <row r="3767" ht="12" hidden="1" customHeight="1"/>
    <row r="3768" ht="12" hidden="1" customHeight="1"/>
    <row r="3769" ht="12" hidden="1" customHeight="1"/>
    <row r="3770" ht="12" hidden="1" customHeight="1"/>
    <row r="3771" ht="12" hidden="1" customHeight="1"/>
    <row r="3772" ht="12" hidden="1" customHeight="1"/>
    <row r="3773" ht="12" hidden="1" customHeight="1"/>
    <row r="3774" ht="12" hidden="1" customHeight="1"/>
    <row r="3775" ht="12" hidden="1" customHeight="1"/>
    <row r="3776" ht="12" hidden="1" customHeight="1"/>
    <row r="3777" ht="12" hidden="1" customHeight="1"/>
    <row r="3778" ht="12" hidden="1" customHeight="1"/>
    <row r="3779" ht="12" hidden="1" customHeight="1"/>
    <row r="3780" ht="12" hidden="1" customHeight="1"/>
    <row r="3781" ht="12" hidden="1" customHeight="1"/>
    <row r="3782" ht="12" hidden="1" customHeight="1"/>
    <row r="3783" ht="12" hidden="1" customHeight="1"/>
    <row r="3784" ht="12" hidden="1" customHeight="1"/>
    <row r="3785" ht="12" hidden="1" customHeight="1"/>
    <row r="3786" ht="12" hidden="1" customHeight="1"/>
    <row r="3787" ht="12" hidden="1" customHeight="1"/>
    <row r="3788" ht="12" hidden="1" customHeight="1"/>
    <row r="3789" ht="12" hidden="1" customHeight="1"/>
    <row r="3790" ht="12" hidden="1" customHeight="1"/>
    <row r="3791" ht="12" hidden="1" customHeight="1"/>
    <row r="3792" ht="12" hidden="1" customHeight="1"/>
    <row r="3793" ht="12" hidden="1" customHeight="1"/>
    <row r="3794" ht="12" hidden="1" customHeight="1"/>
    <row r="3795" ht="12" hidden="1" customHeight="1"/>
    <row r="3796" ht="12" hidden="1" customHeight="1"/>
    <row r="3797" ht="12" hidden="1" customHeight="1"/>
    <row r="3798" ht="12" hidden="1" customHeight="1"/>
    <row r="3799" ht="12" hidden="1" customHeight="1"/>
    <row r="3800" ht="12" hidden="1" customHeight="1"/>
    <row r="3801" ht="12" hidden="1" customHeight="1"/>
    <row r="3802" ht="12" hidden="1" customHeight="1"/>
    <row r="3803" ht="12" hidden="1" customHeight="1"/>
    <row r="3804" ht="12" hidden="1" customHeight="1"/>
    <row r="3805" ht="12" hidden="1" customHeight="1"/>
    <row r="3806" ht="12" hidden="1" customHeight="1"/>
    <row r="3807" ht="12" hidden="1" customHeight="1"/>
    <row r="3808" ht="12" hidden="1" customHeight="1"/>
    <row r="3809" ht="12" hidden="1" customHeight="1"/>
    <row r="3810" ht="12" hidden="1" customHeight="1"/>
    <row r="3811" ht="12" hidden="1" customHeight="1"/>
    <row r="3812" ht="12" hidden="1" customHeight="1"/>
    <row r="3813" ht="12" hidden="1" customHeight="1"/>
    <row r="3814" ht="12" hidden="1" customHeight="1"/>
    <row r="3815" ht="12" hidden="1" customHeight="1"/>
    <row r="3816" ht="12" hidden="1" customHeight="1"/>
    <row r="3817" ht="12" hidden="1" customHeight="1"/>
    <row r="3818" ht="12" hidden="1" customHeight="1"/>
    <row r="3819" ht="12" hidden="1" customHeight="1"/>
    <row r="3820" ht="12" hidden="1" customHeight="1"/>
    <row r="3821" ht="12" hidden="1" customHeight="1"/>
    <row r="3822" ht="12" hidden="1" customHeight="1"/>
    <row r="3823" ht="12" hidden="1" customHeight="1"/>
    <row r="3824" ht="12" hidden="1" customHeight="1"/>
    <row r="3825" ht="12" hidden="1" customHeight="1"/>
    <row r="3826" ht="12" hidden="1" customHeight="1"/>
    <row r="3827" ht="12" hidden="1" customHeight="1"/>
    <row r="3828" ht="12" hidden="1" customHeight="1"/>
    <row r="3829" ht="12" hidden="1" customHeight="1"/>
    <row r="3830" ht="12" hidden="1" customHeight="1"/>
    <row r="3831" ht="12" hidden="1" customHeight="1"/>
    <row r="3832" ht="12" hidden="1" customHeight="1"/>
    <row r="3833" ht="12" hidden="1" customHeight="1"/>
    <row r="3834" ht="12" hidden="1" customHeight="1"/>
    <row r="3835" ht="12" hidden="1" customHeight="1"/>
    <row r="3836" ht="12" hidden="1" customHeight="1"/>
    <row r="3837" ht="12" hidden="1" customHeight="1"/>
    <row r="3838" ht="12" hidden="1" customHeight="1"/>
    <row r="3839" ht="12" hidden="1" customHeight="1"/>
    <row r="3840" ht="12" hidden="1" customHeight="1"/>
    <row r="3841" ht="12" hidden="1" customHeight="1"/>
    <row r="3842" ht="12" hidden="1" customHeight="1"/>
    <row r="3843" ht="12" hidden="1" customHeight="1"/>
    <row r="3844" ht="12" hidden="1" customHeight="1"/>
    <row r="3845" ht="12" hidden="1" customHeight="1"/>
    <row r="3846" ht="12" hidden="1" customHeight="1"/>
    <row r="3847" ht="12" hidden="1" customHeight="1"/>
    <row r="3848" ht="12" hidden="1" customHeight="1"/>
    <row r="3849" ht="12" hidden="1" customHeight="1"/>
    <row r="3850" ht="12" hidden="1" customHeight="1"/>
    <row r="3851" ht="12" hidden="1" customHeight="1"/>
    <row r="3852" ht="12" hidden="1" customHeight="1"/>
    <row r="3853" ht="12" hidden="1" customHeight="1"/>
    <row r="3854" ht="12" hidden="1" customHeight="1"/>
    <row r="3855" ht="12" hidden="1" customHeight="1"/>
    <row r="3856" ht="12" hidden="1" customHeight="1"/>
    <row r="3857" ht="12" hidden="1" customHeight="1"/>
    <row r="3858" ht="12" hidden="1" customHeight="1"/>
    <row r="3859" ht="12" hidden="1" customHeight="1"/>
    <row r="3860" ht="12" hidden="1" customHeight="1"/>
    <row r="3861" ht="12" hidden="1" customHeight="1"/>
    <row r="3862" ht="12" hidden="1" customHeight="1"/>
    <row r="3863" ht="12" hidden="1" customHeight="1"/>
    <row r="3864" ht="12" hidden="1" customHeight="1"/>
    <row r="3865" ht="12" hidden="1" customHeight="1"/>
    <row r="3866" ht="12" hidden="1" customHeight="1"/>
    <row r="3867" ht="12" hidden="1" customHeight="1"/>
    <row r="3868" ht="12" hidden="1" customHeight="1"/>
    <row r="3869" ht="12" hidden="1" customHeight="1"/>
    <row r="3870" ht="12" hidden="1" customHeight="1"/>
    <row r="3871" ht="12" hidden="1" customHeight="1"/>
    <row r="3872" ht="12" hidden="1" customHeight="1"/>
    <row r="3873" ht="12" hidden="1" customHeight="1"/>
    <row r="3874" ht="12" hidden="1" customHeight="1"/>
    <row r="3875" ht="12" hidden="1" customHeight="1"/>
    <row r="3876" ht="12" hidden="1" customHeight="1"/>
    <row r="3877" ht="12" hidden="1" customHeight="1"/>
    <row r="3878" ht="12" hidden="1" customHeight="1"/>
    <row r="3879" ht="12" hidden="1" customHeight="1"/>
    <row r="3880" ht="12" hidden="1" customHeight="1"/>
    <row r="3881" ht="12" hidden="1" customHeight="1"/>
    <row r="3882" ht="12" hidden="1" customHeight="1"/>
    <row r="3883" ht="12" hidden="1" customHeight="1"/>
    <row r="3884" ht="12" hidden="1" customHeight="1"/>
    <row r="3885" ht="12" hidden="1" customHeight="1"/>
    <row r="3886" ht="12" hidden="1" customHeight="1"/>
    <row r="3887" ht="12" hidden="1" customHeight="1"/>
    <row r="3888" ht="12" hidden="1" customHeight="1"/>
    <row r="3889" ht="12" hidden="1" customHeight="1"/>
    <row r="3890" ht="12" hidden="1" customHeight="1"/>
    <row r="3891" ht="12" hidden="1" customHeight="1"/>
    <row r="3892" ht="12" hidden="1" customHeight="1"/>
    <row r="3893" ht="12" hidden="1" customHeight="1"/>
    <row r="3894" ht="12" hidden="1" customHeight="1"/>
    <row r="3895" ht="12" hidden="1" customHeight="1"/>
    <row r="3896" ht="12" hidden="1" customHeight="1"/>
    <row r="3897" ht="12" hidden="1" customHeight="1"/>
    <row r="3898" ht="12" hidden="1" customHeight="1"/>
    <row r="3899" ht="12" hidden="1" customHeight="1"/>
    <row r="3900" ht="12" hidden="1" customHeight="1"/>
    <row r="3901" ht="12" hidden="1" customHeight="1"/>
    <row r="3902" ht="12" hidden="1" customHeight="1"/>
    <row r="3903" ht="12" hidden="1" customHeight="1"/>
    <row r="3904" ht="12" hidden="1" customHeight="1"/>
    <row r="3905" ht="12" hidden="1" customHeight="1"/>
    <row r="3906" ht="12" hidden="1" customHeight="1"/>
    <row r="3907" ht="12" hidden="1" customHeight="1"/>
    <row r="3908" ht="12" hidden="1" customHeight="1"/>
    <row r="3909" ht="12" hidden="1" customHeight="1"/>
    <row r="3910" ht="12" hidden="1" customHeight="1"/>
    <row r="3911" ht="12" hidden="1" customHeight="1"/>
    <row r="3912" ht="12" hidden="1" customHeight="1"/>
    <row r="3913" ht="12" hidden="1" customHeight="1"/>
    <row r="3914" ht="12" hidden="1" customHeight="1"/>
    <row r="3915" ht="12" hidden="1" customHeight="1"/>
    <row r="3916" ht="12" hidden="1" customHeight="1"/>
    <row r="3917" ht="12" hidden="1" customHeight="1"/>
    <row r="3918" ht="12" hidden="1" customHeight="1"/>
    <row r="3919" ht="12" hidden="1" customHeight="1"/>
    <row r="3920" ht="12" hidden="1" customHeight="1"/>
    <row r="3921" ht="12" hidden="1" customHeight="1"/>
    <row r="3922" ht="12" hidden="1" customHeight="1"/>
    <row r="3923" ht="12" hidden="1" customHeight="1"/>
    <row r="3924" ht="12" hidden="1" customHeight="1"/>
    <row r="3925" ht="12" hidden="1" customHeight="1"/>
    <row r="3926" ht="12" hidden="1" customHeight="1"/>
    <row r="3927" ht="12" hidden="1" customHeight="1"/>
    <row r="3928" ht="12" hidden="1" customHeight="1"/>
    <row r="3929" ht="12" hidden="1" customHeight="1"/>
    <row r="3930" ht="12" hidden="1" customHeight="1"/>
    <row r="3931" ht="12" hidden="1" customHeight="1"/>
    <row r="3932" ht="12" hidden="1" customHeight="1"/>
    <row r="3933" ht="12" hidden="1" customHeight="1"/>
    <row r="3934" ht="12" hidden="1" customHeight="1"/>
    <row r="3935" ht="12" hidden="1" customHeight="1"/>
    <row r="3936" ht="12" hidden="1" customHeight="1"/>
    <row r="3937" ht="12" hidden="1" customHeight="1"/>
    <row r="3938" ht="12" hidden="1" customHeight="1"/>
    <row r="3939" ht="12" hidden="1" customHeight="1"/>
    <row r="3940" ht="12" hidden="1" customHeight="1"/>
    <row r="3941" ht="12" hidden="1" customHeight="1"/>
    <row r="3942" ht="12" hidden="1" customHeight="1"/>
    <row r="3943" ht="12" hidden="1" customHeight="1"/>
    <row r="3944" ht="12" hidden="1" customHeight="1"/>
    <row r="3945" ht="12" hidden="1" customHeight="1"/>
    <row r="3946" ht="12" hidden="1" customHeight="1"/>
    <row r="3947" ht="12" hidden="1" customHeight="1"/>
    <row r="3948" ht="12" hidden="1" customHeight="1"/>
    <row r="3949" ht="12" hidden="1" customHeight="1"/>
    <row r="3950" ht="12" hidden="1" customHeight="1"/>
    <row r="3951" ht="12" hidden="1" customHeight="1"/>
    <row r="3952" ht="12" hidden="1" customHeight="1"/>
    <row r="3953" ht="12" hidden="1" customHeight="1"/>
    <row r="3954" ht="12" hidden="1" customHeight="1"/>
    <row r="3955" ht="12" hidden="1" customHeight="1"/>
    <row r="3956" ht="12" hidden="1" customHeight="1"/>
    <row r="3957" ht="12" hidden="1" customHeight="1"/>
    <row r="3958" ht="12" hidden="1" customHeight="1"/>
    <row r="3959" ht="12" hidden="1" customHeight="1"/>
    <row r="3960" ht="12" hidden="1" customHeight="1"/>
    <row r="3961" ht="12" hidden="1" customHeight="1"/>
    <row r="3962" ht="12" hidden="1" customHeight="1"/>
    <row r="3963" ht="12" hidden="1" customHeight="1"/>
    <row r="3964" ht="12" hidden="1" customHeight="1"/>
    <row r="3965" ht="12" hidden="1" customHeight="1"/>
    <row r="3966" ht="12" hidden="1" customHeight="1"/>
    <row r="3967" ht="12" hidden="1" customHeight="1"/>
    <row r="3968" ht="12" hidden="1" customHeight="1"/>
    <row r="3969" ht="12" hidden="1" customHeight="1"/>
    <row r="3970" ht="12" hidden="1" customHeight="1"/>
    <row r="3971" ht="12" hidden="1" customHeight="1"/>
    <row r="3972" ht="12" hidden="1" customHeight="1"/>
    <row r="3973" ht="12" hidden="1" customHeight="1"/>
    <row r="3974" ht="12" hidden="1" customHeight="1"/>
    <row r="3975" ht="12" hidden="1" customHeight="1"/>
    <row r="3976" ht="12" hidden="1" customHeight="1"/>
    <row r="3977" ht="12" hidden="1" customHeight="1"/>
    <row r="3978" ht="12" hidden="1" customHeight="1"/>
    <row r="3979" ht="12" hidden="1" customHeight="1"/>
    <row r="3980" ht="12" hidden="1" customHeight="1"/>
    <row r="3981" ht="12" hidden="1" customHeight="1"/>
    <row r="3982" ht="12" hidden="1" customHeight="1"/>
    <row r="3983" ht="12" hidden="1" customHeight="1"/>
    <row r="3984" ht="12" hidden="1" customHeight="1"/>
    <row r="3985" ht="12" hidden="1" customHeight="1"/>
    <row r="3986" ht="12" hidden="1" customHeight="1"/>
    <row r="3987" ht="12" hidden="1" customHeight="1"/>
    <row r="3988" ht="12" hidden="1" customHeight="1"/>
    <row r="3989" ht="12" hidden="1" customHeight="1"/>
    <row r="3990" ht="12" hidden="1" customHeight="1"/>
    <row r="3991" ht="12" hidden="1" customHeight="1"/>
    <row r="3992" ht="12" hidden="1" customHeight="1"/>
    <row r="3993" ht="12" hidden="1" customHeight="1"/>
    <row r="3994" ht="12" hidden="1" customHeight="1"/>
    <row r="3995" ht="12" hidden="1" customHeight="1"/>
    <row r="3996" ht="12" hidden="1" customHeight="1"/>
    <row r="3997" ht="12" hidden="1" customHeight="1"/>
    <row r="3998" ht="12" hidden="1" customHeight="1"/>
    <row r="3999" ht="12" hidden="1" customHeight="1"/>
    <row r="4000" ht="12" hidden="1" customHeight="1"/>
    <row r="4001" ht="12" hidden="1" customHeight="1"/>
    <row r="4002" ht="12" hidden="1" customHeight="1"/>
    <row r="4003" ht="12" hidden="1" customHeight="1"/>
    <row r="4004" ht="12" hidden="1" customHeight="1"/>
    <row r="4005" ht="12" hidden="1" customHeight="1"/>
    <row r="4006" ht="12" hidden="1" customHeight="1"/>
    <row r="4007" ht="12" hidden="1" customHeight="1"/>
    <row r="4008" ht="12" hidden="1" customHeight="1"/>
    <row r="4009" ht="12" hidden="1" customHeight="1"/>
    <row r="4010" ht="12" hidden="1" customHeight="1"/>
    <row r="4011" ht="12" hidden="1" customHeight="1"/>
    <row r="4012" ht="12" hidden="1" customHeight="1"/>
    <row r="4013" ht="12" hidden="1" customHeight="1"/>
    <row r="4014" ht="12" hidden="1" customHeight="1"/>
    <row r="4015" ht="12" hidden="1" customHeight="1"/>
    <row r="4016" ht="12" hidden="1" customHeight="1"/>
    <row r="4017" ht="12" hidden="1" customHeight="1"/>
    <row r="4018" ht="12" hidden="1" customHeight="1"/>
    <row r="4019" ht="12" hidden="1" customHeight="1"/>
    <row r="4020" ht="12" hidden="1" customHeight="1"/>
    <row r="4021" ht="12" hidden="1" customHeight="1"/>
    <row r="4022" ht="12" hidden="1" customHeight="1"/>
    <row r="4023" ht="12" hidden="1" customHeight="1"/>
    <row r="4024" ht="12" hidden="1" customHeight="1"/>
    <row r="4025" ht="12" hidden="1" customHeight="1"/>
    <row r="4026" ht="12" hidden="1" customHeight="1"/>
    <row r="4027" ht="12" hidden="1" customHeight="1"/>
    <row r="4028" ht="12" hidden="1" customHeight="1"/>
    <row r="4029" ht="12" hidden="1" customHeight="1"/>
    <row r="4030" ht="12" hidden="1" customHeight="1"/>
    <row r="4031" ht="12" hidden="1" customHeight="1"/>
    <row r="4032" ht="12" hidden="1" customHeight="1"/>
    <row r="4033" ht="12" hidden="1" customHeight="1"/>
    <row r="4034" ht="12" hidden="1" customHeight="1"/>
    <row r="4035" ht="12" hidden="1" customHeight="1"/>
    <row r="4036" ht="12" hidden="1" customHeight="1"/>
    <row r="4037" ht="12" hidden="1" customHeight="1"/>
    <row r="4038" ht="12" hidden="1" customHeight="1"/>
    <row r="4039" ht="12" hidden="1" customHeight="1"/>
    <row r="4040" ht="12" hidden="1" customHeight="1"/>
    <row r="4041" ht="12" hidden="1" customHeight="1"/>
    <row r="4042" ht="12" hidden="1" customHeight="1"/>
    <row r="4043" ht="12" hidden="1" customHeight="1"/>
    <row r="4044" ht="12" hidden="1" customHeight="1"/>
    <row r="4045" ht="12" hidden="1" customHeight="1"/>
    <row r="4046" ht="12" hidden="1" customHeight="1"/>
    <row r="4047" ht="12" hidden="1" customHeight="1"/>
    <row r="4048" ht="12" hidden="1" customHeight="1"/>
    <row r="4049" ht="12" hidden="1" customHeight="1"/>
    <row r="4050" ht="12" hidden="1" customHeight="1"/>
    <row r="4051" ht="12" hidden="1" customHeight="1"/>
    <row r="4052" ht="12" hidden="1" customHeight="1"/>
    <row r="4053" ht="12" hidden="1" customHeight="1"/>
    <row r="4054" ht="12" hidden="1" customHeight="1"/>
    <row r="4055" ht="12" hidden="1" customHeight="1"/>
    <row r="4056" ht="12" hidden="1" customHeight="1"/>
    <row r="4057" ht="12" hidden="1" customHeight="1"/>
    <row r="4058" ht="12" hidden="1" customHeight="1"/>
    <row r="4059" ht="12" hidden="1" customHeight="1"/>
    <row r="4060" ht="12" hidden="1" customHeight="1"/>
    <row r="4061" ht="12" hidden="1" customHeight="1"/>
    <row r="4062" ht="12" hidden="1" customHeight="1"/>
    <row r="4063" ht="12" hidden="1" customHeight="1"/>
    <row r="4064" ht="12" hidden="1" customHeight="1"/>
    <row r="4065" ht="12" hidden="1" customHeight="1"/>
    <row r="4066" ht="12" hidden="1" customHeight="1"/>
    <row r="4067" ht="12" hidden="1" customHeight="1"/>
    <row r="4068" ht="12" hidden="1" customHeight="1"/>
    <row r="4069" ht="12" hidden="1" customHeight="1"/>
    <row r="4070" ht="12" hidden="1" customHeight="1"/>
    <row r="4071" ht="12" hidden="1" customHeight="1"/>
    <row r="4072" ht="12" hidden="1" customHeight="1"/>
    <row r="4073" ht="12" hidden="1" customHeight="1"/>
    <row r="4074" ht="12" hidden="1" customHeight="1"/>
    <row r="4075" ht="12" hidden="1" customHeight="1"/>
    <row r="4076" ht="12" hidden="1" customHeight="1"/>
    <row r="4077" ht="12" hidden="1" customHeight="1"/>
    <row r="4078" ht="12" hidden="1" customHeight="1"/>
    <row r="4079" ht="12" hidden="1" customHeight="1"/>
    <row r="4080" ht="12" hidden="1" customHeight="1"/>
    <row r="4081" ht="12" hidden="1" customHeight="1"/>
    <row r="4082" ht="12" hidden="1" customHeight="1"/>
    <row r="4083" ht="12" hidden="1" customHeight="1"/>
    <row r="4084" ht="12" hidden="1" customHeight="1"/>
    <row r="4085" ht="12" hidden="1" customHeight="1"/>
    <row r="4086" ht="12" hidden="1" customHeight="1"/>
    <row r="4087" ht="12" hidden="1" customHeight="1"/>
    <row r="4088" ht="12" hidden="1" customHeight="1"/>
    <row r="4089" ht="12" hidden="1" customHeight="1"/>
    <row r="4090" ht="12" hidden="1" customHeight="1"/>
    <row r="4091" ht="12" hidden="1" customHeight="1"/>
    <row r="4092" ht="12" hidden="1" customHeight="1"/>
    <row r="4093" ht="12" hidden="1" customHeight="1"/>
    <row r="4094" ht="12" hidden="1" customHeight="1"/>
    <row r="4095" ht="12" hidden="1" customHeight="1"/>
    <row r="4096" ht="12" hidden="1" customHeight="1"/>
    <row r="4097" ht="12" hidden="1" customHeight="1"/>
    <row r="4098" ht="12" hidden="1" customHeight="1"/>
    <row r="4099" ht="12" hidden="1" customHeight="1"/>
    <row r="4100" ht="12" hidden="1" customHeight="1"/>
    <row r="4101" ht="12" hidden="1" customHeight="1"/>
    <row r="4102" ht="12" hidden="1" customHeight="1"/>
    <row r="4103" ht="12" hidden="1" customHeight="1"/>
    <row r="4104" ht="12" hidden="1" customHeight="1"/>
    <row r="4105" ht="12" hidden="1" customHeight="1"/>
    <row r="4106" ht="12" hidden="1" customHeight="1"/>
    <row r="4107" ht="12" hidden="1" customHeight="1"/>
    <row r="4108" ht="12" hidden="1" customHeight="1"/>
    <row r="4109" ht="12" hidden="1" customHeight="1"/>
    <row r="4110" ht="12" hidden="1" customHeight="1"/>
    <row r="4111" ht="12" hidden="1" customHeight="1"/>
    <row r="4112" ht="12" hidden="1" customHeight="1"/>
    <row r="4113" ht="12" hidden="1" customHeight="1"/>
    <row r="4114" ht="12" hidden="1" customHeight="1"/>
    <row r="4115" ht="12" hidden="1" customHeight="1"/>
    <row r="4116" ht="12" hidden="1" customHeight="1"/>
    <row r="4117" ht="12" hidden="1" customHeight="1"/>
    <row r="4118" ht="12" hidden="1" customHeight="1"/>
    <row r="4119" ht="12" hidden="1" customHeight="1"/>
    <row r="4120" ht="12" hidden="1" customHeight="1"/>
    <row r="4121" ht="12" hidden="1" customHeight="1"/>
    <row r="4122" ht="12" hidden="1" customHeight="1"/>
    <row r="4123" ht="12" hidden="1" customHeight="1"/>
    <row r="4124" ht="12" hidden="1" customHeight="1"/>
    <row r="4125" ht="12" hidden="1" customHeight="1"/>
    <row r="4126" ht="12" hidden="1" customHeight="1"/>
    <row r="4127" ht="12" hidden="1" customHeight="1"/>
    <row r="4128" ht="12" hidden="1" customHeight="1"/>
    <row r="4129" ht="12" hidden="1" customHeight="1"/>
    <row r="4130" ht="12" hidden="1" customHeight="1"/>
    <row r="4131" ht="12" hidden="1" customHeight="1"/>
    <row r="4132" ht="12" hidden="1" customHeight="1"/>
    <row r="4133" ht="12" hidden="1" customHeight="1"/>
    <row r="4134" ht="12" hidden="1" customHeight="1"/>
    <row r="4135" ht="12" hidden="1" customHeight="1"/>
    <row r="4136" ht="12" hidden="1" customHeight="1"/>
    <row r="4137" ht="12" hidden="1" customHeight="1"/>
    <row r="4138" ht="12" hidden="1" customHeight="1"/>
    <row r="4139" ht="12" hidden="1" customHeight="1"/>
    <row r="4140" ht="12" hidden="1" customHeight="1"/>
    <row r="4141" ht="12" hidden="1" customHeight="1"/>
    <row r="4142" ht="12" hidden="1" customHeight="1"/>
    <row r="4143" ht="12" hidden="1" customHeight="1"/>
    <row r="4144" ht="12" hidden="1" customHeight="1"/>
    <row r="4145" ht="12" hidden="1" customHeight="1"/>
    <row r="4146" ht="12" hidden="1" customHeight="1"/>
    <row r="4147" ht="12" hidden="1" customHeight="1"/>
    <row r="4148" ht="12" hidden="1" customHeight="1"/>
    <row r="4149" ht="12" hidden="1" customHeight="1"/>
    <row r="4150" ht="12" hidden="1" customHeight="1"/>
    <row r="4151" ht="12" hidden="1" customHeight="1"/>
    <row r="4152" ht="12" hidden="1" customHeight="1"/>
    <row r="4153" ht="12" hidden="1" customHeight="1"/>
    <row r="4154" ht="12" hidden="1" customHeight="1"/>
    <row r="4155" ht="12" hidden="1" customHeight="1"/>
    <row r="4156" ht="12" hidden="1" customHeight="1"/>
    <row r="4157" ht="12" hidden="1" customHeight="1"/>
    <row r="4158" ht="12" hidden="1" customHeight="1"/>
    <row r="4159" ht="12" hidden="1" customHeight="1"/>
    <row r="4160" ht="12" hidden="1" customHeight="1"/>
    <row r="4161" ht="12" hidden="1" customHeight="1"/>
    <row r="4162" ht="12" hidden="1" customHeight="1"/>
    <row r="4163" ht="12" hidden="1" customHeight="1"/>
    <row r="4164" ht="12" hidden="1" customHeight="1"/>
    <row r="4165" ht="12" hidden="1" customHeight="1"/>
    <row r="4166" ht="12" hidden="1" customHeight="1"/>
    <row r="4167" ht="12" hidden="1" customHeight="1"/>
    <row r="4168" ht="12" hidden="1" customHeight="1"/>
    <row r="4169" ht="12" hidden="1" customHeight="1"/>
    <row r="4170" ht="12" hidden="1" customHeight="1"/>
    <row r="4171" ht="12" hidden="1" customHeight="1"/>
    <row r="4172" ht="12" hidden="1" customHeight="1"/>
    <row r="4173" ht="12" hidden="1" customHeight="1"/>
    <row r="4174" ht="12" hidden="1" customHeight="1"/>
    <row r="4175" ht="12" hidden="1" customHeight="1"/>
    <row r="4176" ht="12" hidden="1" customHeight="1"/>
    <row r="4177" ht="12" hidden="1" customHeight="1"/>
    <row r="4178" ht="12" hidden="1" customHeight="1"/>
    <row r="4179" ht="12" hidden="1" customHeight="1"/>
    <row r="4180" ht="12" hidden="1" customHeight="1"/>
    <row r="4181" ht="12" hidden="1" customHeight="1"/>
    <row r="4182" ht="12" hidden="1" customHeight="1"/>
    <row r="4183" ht="12" hidden="1" customHeight="1"/>
    <row r="4184" ht="12" hidden="1" customHeight="1"/>
    <row r="4185" ht="12" hidden="1" customHeight="1"/>
    <row r="4186" ht="12" hidden="1" customHeight="1"/>
    <row r="4187" ht="12" hidden="1" customHeight="1"/>
    <row r="4188" ht="12" hidden="1" customHeight="1"/>
    <row r="4189" ht="12" hidden="1" customHeight="1"/>
    <row r="4190" ht="12" hidden="1" customHeight="1"/>
    <row r="4191" ht="12" hidden="1" customHeight="1"/>
    <row r="4192" ht="12" hidden="1" customHeight="1"/>
    <row r="4193" ht="12" hidden="1" customHeight="1"/>
    <row r="4194" ht="12" hidden="1" customHeight="1"/>
    <row r="4195" ht="12" hidden="1" customHeight="1"/>
    <row r="4196" ht="12" hidden="1" customHeight="1"/>
    <row r="4197" ht="12" hidden="1" customHeight="1"/>
    <row r="4198" ht="12" hidden="1" customHeight="1"/>
    <row r="4199" ht="12" hidden="1" customHeight="1"/>
    <row r="4200" ht="12" hidden="1" customHeight="1"/>
    <row r="4201" ht="12" hidden="1" customHeight="1"/>
    <row r="4202" ht="12" hidden="1" customHeight="1"/>
    <row r="4203" ht="12" hidden="1" customHeight="1"/>
    <row r="4204" ht="12" hidden="1" customHeight="1"/>
    <row r="4205" ht="12" hidden="1" customHeight="1"/>
    <row r="4206" ht="12" hidden="1" customHeight="1"/>
    <row r="4207" ht="12" hidden="1" customHeight="1"/>
    <row r="4208" ht="12" hidden="1" customHeight="1"/>
    <row r="4209" ht="12" hidden="1" customHeight="1"/>
    <row r="4210" ht="12" hidden="1" customHeight="1"/>
    <row r="4211" ht="12" hidden="1" customHeight="1"/>
    <row r="4212" ht="12" hidden="1" customHeight="1"/>
    <row r="4213" ht="12" hidden="1" customHeight="1"/>
    <row r="4214" ht="12" hidden="1" customHeight="1"/>
    <row r="4215" ht="12" hidden="1" customHeight="1"/>
    <row r="4216" ht="12" hidden="1" customHeight="1"/>
    <row r="4217" ht="12" hidden="1" customHeight="1"/>
    <row r="4218" ht="12" hidden="1" customHeight="1"/>
    <row r="4219" ht="12" hidden="1" customHeight="1"/>
    <row r="4220" ht="12" hidden="1" customHeight="1"/>
    <row r="4221" ht="12" hidden="1" customHeight="1"/>
    <row r="4222" ht="12" hidden="1" customHeight="1"/>
    <row r="4223" ht="12" hidden="1" customHeight="1"/>
    <row r="4224" ht="12" hidden="1" customHeight="1"/>
    <row r="4225" ht="12" hidden="1" customHeight="1"/>
    <row r="4226" ht="12" hidden="1" customHeight="1"/>
    <row r="4227" ht="12" hidden="1" customHeight="1"/>
    <row r="4228" ht="12" hidden="1" customHeight="1"/>
    <row r="4229" ht="12" hidden="1" customHeight="1"/>
    <row r="4230" ht="12" hidden="1" customHeight="1"/>
    <row r="4231" ht="12" hidden="1" customHeight="1"/>
    <row r="4232" ht="12" hidden="1" customHeight="1"/>
    <row r="4233" ht="12" hidden="1" customHeight="1"/>
    <row r="4234" ht="12" hidden="1" customHeight="1"/>
    <row r="4235" ht="12" hidden="1" customHeight="1"/>
    <row r="4236" ht="12" hidden="1" customHeight="1"/>
    <row r="4237" ht="12" hidden="1" customHeight="1"/>
    <row r="4238" ht="12" hidden="1" customHeight="1"/>
    <row r="4239" ht="12" hidden="1" customHeight="1"/>
    <row r="4240" ht="12" hidden="1" customHeight="1"/>
    <row r="4241" ht="12" hidden="1" customHeight="1"/>
    <row r="4242" ht="12" hidden="1" customHeight="1"/>
    <row r="4243" ht="12" hidden="1" customHeight="1"/>
    <row r="4244" ht="12" hidden="1" customHeight="1"/>
    <row r="4245" ht="12" hidden="1" customHeight="1"/>
    <row r="4246" ht="12" hidden="1" customHeight="1"/>
    <row r="4247" ht="12" hidden="1" customHeight="1"/>
    <row r="4248" ht="12" hidden="1" customHeight="1"/>
    <row r="4249" ht="12" hidden="1" customHeight="1"/>
    <row r="4250" ht="12" hidden="1" customHeight="1"/>
    <row r="4251" ht="12" hidden="1" customHeight="1"/>
    <row r="4252" ht="12" hidden="1" customHeight="1"/>
    <row r="4253" ht="12" hidden="1" customHeight="1"/>
    <row r="4254" ht="12" hidden="1" customHeight="1"/>
    <row r="4255" ht="12" hidden="1" customHeight="1"/>
    <row r="4256" ht="12" hidden="1" customHeight="1"/>
    <row r="4257" ht="12" hidden="1" customHeight="1"/>
    <row r="4258" ht="12" hidden="1" customHeight="1"/>
    <row r="4259" ht="12" hidden="1" customHeight="1"/>
    <row r="4260" ht="12" hidden="1" customHeight="1"/>
    <row r="4261" ht="12" hidden="1" customHeight="1"/>
    <row r="4262" ht="12" hidden="1" customHeight="1"/>
    <row r="4263" ht="12" hidden="1" customHeight="1"/>
    <row r="4264" ht="12" hidden="1" customHeight="1"/>
    <row r="4265" ht="12" hidden="1" customHeight="1"/>
    <row r="4266" ht="12" hidden="1" customHeight="1"/>
    <row r="4267" ht="12" hidden="1" customHeight="1"/>
    <row r="4268" ht="12" hidden="1" customHeight="1"/>
    <row r="4269" ht="12" hidden="1" customHeight="1"/>
    <row r="4270" ht="12" hidden="1" customHeight="1"/>
    <row r="4271" ht="12" hidden="1" customHeight="1"/>
    <row r="4272" ht="12" hidden="1" customHeight="1"/>
    <row r="4273" ht="12" hidden="1" customHeight="1"/>
    <row r="4274" ht="12" hidden="1" customHeight="1"/>
    <row r="4275" ht="12" hidden="1" customHeight="1"/>
    <row r="4276" ht="12" hidden="1" customHeight="1"/>
    <row r="4277" ht="12" hidden="1" customHeight="1"/>
    <row r="4278" ht="12" hidden="1" customHeight="1"/>
    <row r="4279" ht="12" hidden="1" customHeight="1"/>
    <row r="4280" ht="12" hidden="1" customHeight="1"/>
    <row r="4281" ht="12" hidden="1" customHeight="1"/>
    <row r="4282" ht="12" hidden="1" customHeight="1"/>
    <row r="4283" ht="12" hidden="1" customHeight="1"/>
    <row r="4284" ht="12" hidden="1" customHeight="1"/>
    <row r="4285" ht="12" hidden="1" customHeight="1"/>
    <row r="4286" ht="12" hidden="1" customHeight="1"/>
    <row r="4287" ht="12" hidden="1" customHeight="1"/>
    <row r="4288" ht="12" hidden="1" customHeight="1"/>
    <row r="4289" ht="12" hidden="1" customHeight="1"/>
    <row r="4290" ht="12" hidden="1" customHeight="1"/>
    <row r="4291" ht="12" hidden="1" customHeight="1"/>
    <row r="4292" ht="12" hidden="1" customHeight="1"/>
    <row r="4293" ht="12" hidden="1" customHeight="1"/>
    <row r="4294" ht="12" hidden="1" customHeight="1"/>
    <row r="4295" ht="12" hidden="1" customHeight="1"/>
    <row r="4296" ht="12" hidden="1" customHeight="1"/>
    <row r="4297" ht="12" hidden="1" customHeight="1"/>
    <row r="4298" ht="12" hidden="1" customHeight="1"/>
    <row r="4299" ht="12" hidden="1" customHeight="1"/>
    <row r="4300" ht="12" hidden="1" customHeight="1"/>
    <row r="4301" ht="12" hidden="1" customHeight="1"/>
    <row r="4302" ht="12" hidden="1" customHeight="1"/>
    <row r="4303" ht="12" hidden="1" customHeight="1"/>
    <row r="4304" ht="12" hidden="1" customHeight="1"/>
    <row r="4305" ht="12" hidden="1" customHeight="1"/>
    <row r="4306" ht="12" hidden="1" customHeight="1"/>
    <row r="4307" ht="12" hidden="1" customHeight="1"/>
    <row r="4308" ht="12" hidden="1" customHeight="1"/>
    <row r="4309" ht="12" hidden="1" customHeight="1"/>
    <row r="4310" ht="12" hidden="1" customHeight="1"/>
    <row r="4311" ht="12" hidden="1" customHeight="1"/>
    <row r="4312" ht="12" hidden="1" customHeight="1"/>
    <row r="4313" ht="12" hidden="1" customHeight="1"/>
    <row r="4314" ht="12" hidden="1" customHeight="1"/>
    <row r="4315" ht="12" hidden="1" customHeight="1"/>
    <row r="4316" ht="12" hidden="1" customHeight="1"/>
    <row r="4317" ht="12" hidden="1" customHeight="1"/>
    <row r="4318" ht="12" hidden="1" customHeight="1"/>
    <row r="4319" ht="12" hidden="1" customHeight="1"/>
    <row r="4320" ht="12" hidden="1" customHeight="1"/>
    <row r="4321" ht="12" hidden="1" customHeight="1"/>
    <row r="4322" ht="12" hidden="1" customHeight="1"/>
    <row r="4323" ht="12" hidden="1" customHeight="1"/>
    <row r="4324" ht="12" hidden="1" customHeight="1"/>
    <row r="4325" ht="12" hidden="1" customHeight="1"/>
    <row r="4326" ht="12" hidden="1" customHeight="1"/>
    <row r="4327" ht="12" hidden="1" customHeight="1"/>
    <row r="4328" ht="12" hidden="1" customHeight="1"/>
    <row r="4329" ht="12" hidden="1" customHeight="1"/>
    <row r="4330" ht="12" hidden="1" customHeight="1"/>
    <row r="4331" ht="12" hidden="1" customHeight="1"/>
    <row r="4332" ht="12" hidden="1" customHeight="1"/>
    <row r="4333" ht="12" hidden="1" customHeight="1"/>
    <row r="4334" ht="12" hidden="1" customHeight="1"/>
    <row r="4335" ht="12" hidden="1" customHeight="1"/>
    <row r="4336" ht="12" hidden="1" customHeight="1"/>
    <row r="4337" ht="12" hidden="1" customHeight="1"/>
    <row r="4338" ht="12" hidden="1" customHeight="1"/>
    <row r="4339" ht="12" hidden="1" customHeight="1"/>
    <row r="4340" ht="12" hidden="1" customHeight="1"/>
    <row r="4341" ht="12" hidden="1" customHeight="1"/>
    <row r="4342" ht="12" hidden="1" customHeight="1"/>
    <row r="4343" ht="12" hidden="1" customHeight="1"/>
    <row r="4344" ht="12" hidden="1" customHeight="1"/>
    <row r="4345" ht="12" hidden="1" customHeight="1"/>
    <row r="4346" ht="12" hidden="1" customHeight="1"/>
    <row r="4347" ht="12" hidden="1" customHeight="1"/>
    <row r="4348" ht="12" hidden="1" customHeight="1"/>
    <row r="4349" ht="12" hidden="1" customHeight="1"/>
    <row r="4350" ht="12" hidden="1" customHeight="1"/>
    <row r="4351" ht="12" hidden="1" customHeight="1"/>
    <row r="4352" ht="12" hidden="1" customHeight="1"/>
    <row r="4353" ht="12" hidden="1" customHeight="1"/>
    <row r="4354" ht="12" hidden="1" customHeight="1"/>
    <row r="4355" ht="12" hidden="1" customHeight="1"/>
    <row r="4356" ht="12" hidden="1" customHeight="1"/>
    <row r="4357" ht="12" hidden="1" customHeight="1"/>
    <row r="4358" ht="12" hidden="1" customHeight="1"/>
    <row r="4359" ht="12" hidden="1" customHeight="1"/>
    <row r="4360" ht="12" hidden="1" customHeight="1"/>
    <row r="4361" ht="12" hidden="1" customHeight="1"/>
    <row r="4362" ht="12" hidden="1" customHeight="1"/>
    <row r="4363" ht="12" hidden="1" customHeight="1"/>
    <row r="4364" ht="12" hidden="1" customHeight="1"/>
    <row r="4365" ht="12" hidden="1" customHeight="1"/>
    <row r="4366" ht="12" hidden="1" customHeight="1"/>
    <row r="4367" ht="12" hidden="1" customHeight="1"/>
    <row r="4368" ht="12" hidden="1" customHeight="1"/>
    <row r="4369" ht="12" hidden="1" customHeight="1"/>
    <row r="4370" ht="12" hidden="1" customHeight="1"/>
    <row r="4371" ht="12" hidden="1" customHeight="1"/>
    <row r="4372" ht="12" hidden="1" customHeight="1"/>
    <row r="4373" ht="12" hidden="1" customHeight="1"/>
    <row r="4374" ht="12" hidden="1" customHeight="1"/>
    <row r="4375" ht="12" hidden="1" customHeight="1"/>
    <row r="4376" ht="12" hidden="1" customHeight="1"/>
    <row r="4377" ht="12" hidden="1" customHeight="1"/>
    <row r="4378" ht="12" hidden="1" customHeight="1"/>
    <row r="4379" ht="12" hidden="1" customHeight="1"/>
    <row r="4380" ht="12" hidden="1" customHeight="1"/>
    <row r="4381" ht="12" hidden="1" customHeight="1"/>
    <row r="4382" ht="12" hidden="1" customHeight="1"/>
    <row r="4383" ht="12" hidden="1" customHeight="1"/>
    <row r="4384" ht="12" hidden="1" customHeight="1"/>
    <row r="4385" ht="12" hidden="1" customHeight="1"/>
    <row r="4386" ht="12" hidden="1" customHeight="1"/>
    <row r="4387" ht="12" hidden="1" customHeight="1"/>
    <row r="4388" ht="12" hidden="1" customHeight="1"/>
    <row r="4389" ht="12" hidden="1" customHeight="1"/>
    <row r="4390" ht="12" hidden="1" customHeight="1"/>
    <row r="4391" ht="12" hidden="1" customHeight="1"/>
    <row r="4392" ht="12" hidden="1" customHeight="1"/>
    <row r="4393" ht="12" hidden="1" customHeight="1"/>
    <row r="4394" ht="12" hidden="1" customHeight="1"/>
    <row r="4395" ht="12" hidden="1" customHeight="1"/>
    <row r="4396" ht="12" hidden="1" customHeight="1"/>
    <row r="4397" ht="12" hidden="1" customHeight="1"/>
    <row r="4398" ht="12" hidden="1" customHeight="1"/>
    <row r="4399" ht="12" hidden="1" customHeight="1"/>
    <row r="4400" ht="12" hidden="1" customHeight="1"/>
    <row r="4401" ht="12" hidden="1" customHeight="1"/>
    <row r="4402" ht="12" hidden="1" customHeight="1"/>
    <row r="4403" ht="12" hidden="1" customHeight="1"/>
    <row r="4404" ht="12" hidden="1" customHeight="1"/>
    <row r="4405" ht="12" hidden="1" customHeight="1"/>
    <row r="4406" ht="12" hidden="1" customHeight="1"/>
    <row r="4407" ht="12" hidden="1" customHeight="1"/>
    <row r="4408" ht="12" hidden="1" customHeight="1"/>
    <row r="4409" ht="12" hidden="1" customHeight="1"/>
    <row r="4410" ht="12" hidden="1" customHeight="1"/>
    <row r="4411" ht="12" hidden="1" customHeight="1"/>
    <row r="4412" ht="12" hidden="1" customHeight="1"/>
    <row r="4413" ht="12" hidden="1" customHeight="1"/>
    <row r="4414" ht="12" hidden="1" customHeight="1"/>
    <row r="4415" ht="12" hidden="1" customHeight="1"/>
    <row r="4416" ht="12" hidden="1" customHeight="1"/>
    <row r="4417" ht="12" hidden="1" customHeight="1"/>
    <row r="4418" ht="12" hidden="1" customHeight="1"/>
    <row r="4419" ht="12" hidden="1" customHeight="1"/>
    <row r="4420" ht="12" hidden="1" customHeight="1"/>
    <row r="4421" ht="12" hidden="1" customHeight="1"/>
    <row r="4422" ht="12" hidden="1" customHeight="1"/>
    <row r="4423" ht="12" hidden="1" customHeight="1"/>
    <row r="4424" ht="12" hidden="1" customHeight="1"/>
    <row r="4425" ht="12" hidden="1" customHeight="1"/>
    <row r="4426" ht="12" hidden="1" customHeight="1"/>
    <row r="4427" ht="12" hidden="1" customHeight="1"/>
    <row r="4428" ht="12" hidden="1" customHeight="1"/>
    <row r="4429" ht="12" hidden="1" customHeight="1"/>
    <row r="4430" ht="12" hidden="1" customHeight="1"/>
    <row r="4431" ht="12" hidden="1" customHeight="1"/>
    <row r="4432" ht="12" hidden="1" customHeight="1"/>
    <row r="4433" ht="12" hidden="1" customHeight="1"/>
    <row r="4434" ht="12" hidden="1" customHeight="1"/>
    <row r="4435" ht="12" hidden="1" customHeight="1"/>
    <row r="4436" ht="12" hidden="1" customHeight="1"/>
    <row r="4437" ht="12" hidden="1" customHeight="1"/>
    <row r="4438" ht="12" hidden="1" customHeight="1"/>
    <row r="4439" ht="12" hidden="1" customHeight="1"/>
    <row r="4440" ht="12" hidden="1" customHeight="1"/>
    <row r="4441" ht="12" hidden="1" customHeight="1"/>
    <row r="4442" ht="12" hidden="1" customHeight="1"/>
    <row r="4443" ht="12" hidden="1" customHeight="1"/>
    <row r="4444" ht="12" hidden="1" customHeight="1"/>
    <row r="4445" ht="12" hidden="1" customHeight="1"/>
    <row r="4446" ht="12" hidden="1" customHeight="1"/>
    <row r="4447" ht="12" hidden="1" customHeight="1"/>
    <row r="4448" ht="12" hidden="1" customHeight="1"/>
    <row r="4449" ht="12" hidden="1" customHeight="1"/>
    <row r="4450" ht="12" hidden="1" customHeight="1"/>
    <row r="4451" ht="12" hidden="1" customHeight="1"/>
    <row r="4452" ht="12" hidden="1" customHeight="1"/>
    <row r="4453" ht="12" hidden="1" customHeight="1"/>
    <row r="4454" ht="12" hidden="1" customHeight="1"/>
    <row r="4455" ht="12" hidden="1" customHeight="1"/>
    <row r="4456" ht="12" hidden="1" customHeight="1"/>
    <row r="4457" ht="12" hidden="1" customHeight="1"/>
    <row r="4458" ht="12" hidden="1" customHeight="1"/>
    <row r="4459" ht="12" hidden="1" customHeight="1"/>
    <row r="4460" ht="12" hidden="1" customHeight="1"/>
    <row r="4461" ht="12" hidden="1" customHeight="1"/>
    <row r="4462" ht="12" hidden="1" customHeight="1"/>
    <row r="4463" ht="12" hidden="1" customHeight="1"/>
    <row r="4464" ht="12" hidden="1" customHeight="1"/>
    <row r="4465" ht="12" hidden="1" customHeight="1"/>
    <row r="4466" ht="12" hidden="1" customHeight="1"/>
    <row r="4467" ht="12" hidden="1" customHeight="1"/>
    <row r="4468" ht="12" hidden="1" customHeight="1"/>
    <row r="4469" ht="12" hidden="1" customHeight="1"/>
    <row r="4470" ht="12" hidden="1" customHeight="1"/>
    <row r="4471" ht="12" hidden="1" customHeight="1"/>
    <row r="4472" ht="12" hidden="1" customHeight="1"/>
    <row r="4473" ht="12" hidden="1" customHeight="1"/>
    <row r="4474" ht="12" hidden="1" customHeight="1"/>
    <row r="4475" ht="12" hidden="1" customHeight="1"/>
    <row r="4476" ht="12" hidden="1" customHeight="1"/>
    <row r="4477" ht="12" hidden="1" customHeight="1"/>
    <row r="4478" ht="12" hidden="1" customHeight="1"/>
    <row r="4479" ht="12" hidden="1" customHeight="1"/>
    <row r="4480" ht="12" hidden="1" customHeight="1"/>
    <row r="4481" ht="12" hidden="1" customHeight="1"/>
    <row r="4482" ht="12" hidden="1" customHeight="1"/>
    <row r="4483" ht="12" hidden="1" customHeight="1"/>
    <row r="4484" ht="12" hidden="1" customHeight="1"/>
    <row r="4485" ht="12" hidden="1" customHeight="1"/>
    <row r="4486" ht="12" hidden="1" customHeight="1"/>
    <row r="4487" ht="12" hidden="1" customHeight="1"/>
    <row r="4488" ht="12" hidden="1" customHeight="1"/>
    <row r="4489" ht="12" hidden="1" customHeight="1"/>
    <row r="4490" ht="12" hidden="1" customHeight="1"/>
    <row r="4491" ht="12" hidden="1" customHeight="1"/>
    <row r="4492" ht="12" hidden="1" customHeight="1"/>
    <row r="4493" ht="12" hidden="1" customHeight="1"/>
    <row r="4494" ht="12" hidden="1" customHeight="1"/>
    <row r="4495" ht="12" hidden="1" customHeight="1"/>
    <row r="4496" ht="12" hidden="1" customHeight="1"/>
    <row r="4497" ht="12" hidden="1" customHeight="1"/>
    <row r="4498" ht="12" hidden="1" customHeight="1"/>
    <row r="4499" ht="12" hidden="1" customHeight="1"/>
    <row r="4500" ht="12" hidden="1" customHeight="1"/>
    <row r="4501" ht="12" hidden="1" customHeight="1"/>
    <row r="4502" ht="12" hidden="1" customHeight="1"/>
    <row r="4503" ht="12" hidden="1" customHeight="1"/>
    <row r="4504" ht="12" hidden="1" customHeight="1"/>
    <row r="4505" ht="12" hidden="1" customHeight="1"/>
    <row r="4506" ht="12" hidden="1" customHeight="1"/>
    <row r="4507" ht="12" hidden="1" customHeight="1"/>
    <row r="4508" ht="12" hidden="1" customHeight="1"/>
    <row r="4509" ht="12" hidden="1" customHeight="1"/>
    <row r="4510" ht="12" hidden="1" customHeight="1"/>
    <row r="4511" ht="12" hidden="1" customHeight="1"/>
    <row r="4512" ht="12" hidden="1" customHeight="1"/>
    <row r="4513" ht="12" hidden="1" customHeight="1"/>
    <row r="4514" ht="12" hidden="1" customHeight="1"/>
    <row r="4515" ht="12" hidden="1" customHeight="1"/>
    <row r="4516" ht="12" hidden="1" customHeight="1"/>
    <row r="4517" ht="12" hidden="1" customHeight="1"/>
    <row r="4518" ht="12" hidden="1" customHeight="1"/>
    <row r="4519" ht="12" hidden="1" customHeight="1"/>
    <row r="4520" ht="12" hidden="1" customHeight="1"/>
    <row r="4521" ht="12" hidden="1" customHeight="1"/>
    <row r="4522" ht="12" hidden="1" customHeight="1"/>
    <row r="4523" ht="12" hidden="1" customHeight="1"/>
    <row r="4524" ht="12" hidden="1" customHeight="1"/>
    <row r="4525" ht="12" hidden="1" customHeight="1"/>
    <row r="4526" ht="12" hidden="1" customHeight="1"/>
    <row r="4527" ht="12" hidden="1" customHeight="1"/>
    <row r="4528" ht="12" hidden="1" customHeight="1"/>
    <row r="4529" ht="12" hidden="1" customHeight="1"/>
    <row r="4530" ht="12" hidden="1" customHeight="1"/>
    <row r="4531" ht="12" hidden="1" customHeight="1"/>
    <row r="4532" ht="12" hidden="1" customHeight="1"/>
    <row r="4533" ht="12" hidden="1" customHeight="1"/>
    <row r="4534" ht="12" hidden="1" customHeight="1"/>
    <row r="4535" ht="12" hidden="1" customHeight="1"/>
    <row r="4536" ht="12" hidden="1" customHeight="1"/>
    <row r="4537" ht="12" hidden="1" customHeight="1"/>
    <row r="4538" ht="12" hidden="1" customHeight="1"/>
    <row r="4539" ht="12" hidden="1" customHeight="1"/>
    <row r="4540" ht="12" hidden="1" customHeight="1"/>
    <row r="4541" ht="12" hidden="1" customHeight="1"/>
    <row r="4542" ht="12" hidden="1" customHeight="1"/>
    <row r="4543" ht="12" hidden="1" customHeight="1"/>
    <row r="4544" ht="12" hidden="1" customHeight="1"/>
    <row r="4545" ht="12" hidden="1" customHeight="1"/>
    <row r="4546" ht="12" hidden="1" customHeight="1"/>
    <row r="4547" ht="12" hidden="1" customHeight="1"/>
    <row r="4548" ht="12" hidden="1" customHeight="1"/>
    <row r="4549" ht="12" hidden="1" customHeight="1"/>
    <row r="4550" ht="12" hidden="1" customHeight="1"/>
    <row r="4551" ht="12" hidden="1" customHeight="1"/>
    <row r="4552" ht="12" hidden="1" customHeight="1"/>
    <row r="4553" ht="12" hidden="1" customHeight="1"/>
    <row r="4554" ht="12" hidden="1" customHeight="1"/>
    <row r="4555" ht="12" hidden="1" customHeight="1"/>
    <row r="4556" ht="12" hidden="1" customHeight="1"/>
    <row r="4557" ht="12" hidden="1" customHeight="1"/>
    <row r="4558" ht="12" hidden="1" customHeight="1"/>
    <row r="4559" ht="12" hidden="1" customHeight="1"/>
    <row r="4560" ht="12" hidden="1" customHeight="1"/>
    <row r="4561" ht="12" hidden="1" customHeight="1"/>
    <row r="4562" ht="12" hidden="1" customHeight="1"/>
    <row r="4563" ht="12" hidden="1" customHeight="1"/>
    <row r="4564" ht="12" hidden="1" customHeight="1"/>
    <row r="4565" ht="12" hidden="1" customHeight="1"/>
    <row r="4566" ht="12" hidden="1" customHeight="1"/>
    <row r="4567" ht="12" hidden="1" customHeight="1"/>
    <row r="4568" ht="12" hidden="1" customHeight="1"/>
    <row r="4569" ht="12" hidden="1" customHeight="1"/>
    <row r="4570" ht="12" hidden="1" customHeight="1"/>
    <row r="4571" ht="12" hidden="1" customHeight="1"/>
    <row r="4572" ht="12" hidden="1" customHeight="1"/>
    <row r="4573" ht="12" hidden="1" customHeight="1"/>
    <row r="4574" ht="12" hidden="1" customHeight="1"/>
    <row r="4575" ht="12" hidden="1" customHeight="1"/>
    <row r="4576" ht="12" hidden="1" customHeight="1"/>
    <row r="4577" ht="12" hidden="1" customHeight="1"/>
    <row r="4578" ht="12" hidden="1" customHeight="1"/>
    <row r="4579" ht="12" hidden="1" customHeight="1"/>
    <row r="4580" ht="12" hidden="1" customHeight="1"/>
    <row r="4581" ht="12" hidden="1" customHeight="1"/>
    <row r="4582" ht="12" hidden="1" customHeight="1"/>
    <row r="4583" ht="12" hidden="1" customHeight="1"/>
    <row r="4584" ht="12" hidden="1" customHeight="1"/>
    <row r="4585" ht="12" hidden="1" customHeight="1"/>
    <row r="4586" ht="12" hidden="1" customHeight="1"/>
    <row r="4587" ht="12" hidden="1" customHeight="1"/>
    <row r="4588" ht="12" hidden="1" customHeight="1"/>
    <row r="4589" ht="12" hidden="1" customHeight="1"/>
    <row r="4590" ht="12" hidden="1" customHeight="1"/>
    <row r="4591" ht="12" hidden="1" customHeight="1"/>
    <row r="4592" ht="12" hidden="1" customHeight="1"/>
    <row r="4593" ht="12" hidden="1" customHeight="1"/>
    <row r="4594" ht="12" hidden="1" customHeight="1"/>
    <row r="4595" ht="12" hidden="1" customHeight="1"/>
    <row r="4596" ht="12" hidden="1" customHeight="1"/>
    <row r="4597" ht="12" hidden="1" customHeight="1"/>
    <row r="4598" ht="12" hidden="1" customHeight="1"/>
    <row r="4599" ht="12" hidden="1" customHeight="1"/>
    <row r="4600" ht="12" hidden="1" customHeight="1"/>
    <row r="4601" ht="12" hidden="1" customHeight="1"/>
    <row r="4602" ht="12" hidden="1" customHeight="1"/>
    <row r="4603" ht="12" hidden="1" customHeight="1"/>
    <row r="4604" ht="12" hidden="1" customHeight="1"/>
    <row r="4605" ht="12" hidden="1" customHeight="1"/>
    <row r="4606" ht="12" hidden="1" customHeight="1"/>
    <row r="4607" ht="12" hidden="1" customHeight="1"/>
    <row r="4608" ht="12" hidden="1" customHeight="1"/>
    <row r="4609" ht="12" hidden="1" customHeight="1"/>
    <row r="4610" ht="12" hidden="1" customHeight="1"/>
    <row r="4611" ht="12" hidden="1" customHeight="1"/>
    <row r="4612" ht="12" hidden="1" customHeight="1"/>
    <row r="4613" ht="12" hidden="1" customHeight="1"/>
    <row r="4614" ht="12" hidden="1" customHeight="1"/>
    <row r="4615" ht="12" hidden="1" customHeight="1"/>
    <row r="4616" ht="12" hidden="1" customHeight="1"/>
    <row r="4617" ht="12" hidden="1" customHeight="1"/>
    <row r="4618" ht="12" hidden="1" customHeight="1"/>
    <row r="4619" ht="12" hidden="1" customHeight="1"/>
    <row r="4620" ht="12" hidden="1" customHeight="1"/>
    <row r="4621" ht="12" hidden="1" customHeight="1"/>
    <row r="4622" ht="12" hidden="1" customHeight="1"/>
    <row r="4623" ht="12" hidden="1" customHeight="1"/>
    <row r="4624" ht="12" hidden="1" customHeight="1"/>
    <row r="4625" ht="12" hidden="1" customHeight="1"/>
    <row r="4626" ht="12" hidden="1" customHeight="1"/>
    <row r="4627" ht="12" hidden="1" customHeight="1"/>
    <row r="4628" ht="12" hidden="1" customHeight="1"/>
    <row r="4629" ht="12" hidden="1" customHeight="1"/>
    <row r="4630" ht="12" hidden="1" customHeight="1"/>
    <row r="4631" ht="12" hidden="1" customHeight="1"/>
    <row r="4632" ht="12" hidden="1" customHeight="1"/>
    <row r="4633" ht="12" hidden="1" customHeight="1"/>
    <row r="4634" ht="12" hidden="1" customHeight="1"/>
    <row r="4635" ht="12" hidden="1" customHeight="1"/>
    <row r="4636" ht="12" hidden="1" customHeight="1"/>
    <row r="4637" ht="12" hidden="1" customHeight="1"/>
    <row r="4638" ht="12" hidden="1" customHeight="1"/>
    <row r="4639" ht="12" hidden="1" customHeight="1"/>
    <row r="4640" ht="12" hidden="1" customHeight="1"/>
    <row r="4641" ht="12" hidden="1" customHeight="1"/>
    <row r="4642" ht="12" hidden="1" customHeight="1"/>
    <row r="4643" ht="12" hidden="1" customHeight="1"/>
    <row r="4644" ht="12" hidden="1" customHeight="1"/>
    <row r="4645" ht="12" hidden="1" customHeight="1"/>
    <row r="4646" ht="12" hidden="1" customHeight="1"/>
    <row r="4647" ht="12" hidden="1" customHeight="1"/>
    <row r="4648" ht="12" hidden="1" customHeight="1"/>
    <row r="4649" ht="12" hidden="1" customHeight="1"/>
    <row r="4650" ht="12" hidden="1" customHeight="1"/>
    <row r="4651" ht="12" hidden="1" customHeight="1"/>
    <row r="4652" ht="12" hidden="1" customHeight="1"/>
    <row r="4653" ht="12" hidden="1" customHeight="1"/>
    <row r="4654" ht="12" hidden="1" customHeight="1"/>
    <row r="4655" ht="12" hidden="1" customHeight="1"/>
    <row r="4656" ht="12" hidden="1" customHeight="1"/>
    <row r="4657" ht="12" hidden="1" customHeight="1"/>
    <row r="4658" ht="12" hidden="1" customHeight="1"/>
    <row r="4659" ht="12" hidden="1" customHeight="1"/>
    <row r="4660" ht="12" hidden="1" customHeight="1"/>
    <row r="4661" ht="12" hidden="1" customHeight="1"/>
    <row r="4662" ht="12" hidden="1" customHeight="1"/>
    <row r="4663" ht="12" hidden="1" customHeight="1"/>
    <row r="4664" ht="12" hidden="1" customHeight="1"/>
    <row r="4665" ht="12" hidden="1" customHeight="1"/>
    <row r="4666" ht="12" hidden="1" customHeight="1"/>
    <row r="4667" ht="12" hidden="1" customHeight="1"/>
    <row r="4668" ht="12" hidden="1" customHeight="1"/>
    <row r="4669" ht="12" hidden="1" customHeight="1"/>
    <row r="4670" ht="12" hidden="1" customHeight="1"/>
    <row r="4671" ht="12" hidden="1" customHeight="1"/>
    <row r="4672" ht="12" hidden="1" customHeight="1"/>
    <row r="4673" ht="12" hidden="1" customHeight="1"/>
    <row r="4674" ht="12" hidden="1" customHeight="1"/>
    <row r="4675" ht="12" hidden="1" customHeight="1"/>
    <row r="4676" ht="12" hidden="1" customHeight="1"/>
    <row r="4677" ht="12" hidden="1" customHeight="1"/>
    <row r="4678" ht="12" hidden="1" customHeight="1"/>
    <row r="4679" ht="12" hidden="1" customHeight="1"/>
    <row r="4680" ht="12" hidden="1" customHeight="1"/>
    <row r="4681" ht="12" hidden="1" customHeight="1"/>
    <row r="4682" ht="12" hidden="1" customHeight="1"/>
    <row r="4683" ht="12" hidden="1" customHeight="1"/>
    <row r="4684" ht="12" hidden="1" customHeight="1"/>
    <row r="4685" ht="12" hidden="1" customHeight="1"/>
    <row r="4686" ht="12" hidden="1" customHeight="1"/>
    <row r="4687" ht="12" hidden="1" customHeight="1"/>
    <row r="4688" ht="12" hidden="1" customHeight="1"/>
    <row r="4689" ht="12" hidden="1" customHeight="1"/>
    <row r="4690" ht="12" hidden="1" customHeight="1"/>
    <row r="4691" ht="12" hidden="1" customHeight="1"/>
    <row r="4692" ht="12" hidden="1" customHeight="1"/>
    <row r="4693" ht="12" hidden="1" customHeight="1"/>
    <row r="4694" ht="12" hidden="1" customHeight="1"/>
    <row r="4695" ht="12" hidden="1" customHeight="1"/>
    <row r="4696" ht="12" hidden="1" customHeight="1"/>
    <row r="4697" ht="12" hidden="1" customHeight="1"/>
    <row r="4698" ht="12" hidden="1" customHeight="1"/>
    <row r="4699" ht="12" hidden="1" customHeight="1"/>
    <row r="4700" ht="12" hidden="1" customHeight="1"/>
    <row r="4701" ht="12" hidden="1" customHeight="1"/>
    <row r="4702" ht="12" hidden="1" customHeight="1"/>
    <row r="4703" ht="12" hidden="1" customHeight="1"/>
    <row r="4704" ht="12" hidden="1" customHeight="1"/>
    <row r="4705" ht="12" hidden="1" customHeight="1"/>
    <row r="4706" ht="12" hidden="1" customHeight="1"/>
    <row r="4707" ht="12" hidden="1" customHeight="1"/>
    <row r="4708" ht="12" hidden="1" customHeight="1"/>
    <row r="4709" ht="12" hidden="1" customHeight="1"/>
    <row r="4710" ht="12" hidden="1" customHeight="1"/>
    <row r="4711" ht="12" hidden="1" customHeight="1"/>
    <row r="4712" ht="12" hidden="1" customHeight="1"/>
    <row r="4713" ht="12" hidden="1" customHeight="1"/>
    <row r="4714" ht="12" hidden="1" customHeight="1"/>
    <row r="4715" ht="12" hidden="1" customHeight="1"/>
    <row r="4716" ht="12" hidden="1" customHeight="1"/>
    <row r="4717" ht="12" hidden="1" customHeight="1"/>
    <row r="4718" ht="12" hidden="1" customHeight="1"/>
    <row r="4719" ht="12" hidden="1" customHeight="1"/>
    <row r="4720" ht="12" hidden="1" customHeight="1"/>
    <row r="4721" ht="12" hidden="1" customHeight="1"/>
    <row r="4722" ht="12" hidden="1" customHeight="1"/>
    <row r="4723" ht="12" hidden="1" customHeight="1"/>
    <row r="4724" ht="12" hidden="1" customHeight="1"/>
    <row r="4725" ht="12" hidden="1" customHeight="1"/>
    <row r="4726" ht="12" hidden="1" customHeight="1"/>
    <row r="4727" ht="12" hidden="1" customHeight="1"/>
    <row r="4728" ht="12" hidden="1" customHeight="1"/>
    <row r="4729" ht="12" hidden="1" customHeight="1"/>
    <row r="4730" ht="12" hidden="1" customHeight="1"/>
    <row r="4731" ht="12" hidden="1" customHeight="1"/>
    <row r="4732" ht="12" hidden="1" customHeight="1"/>
    <row r="4733" ht="12" hidden="1" customHeight="1"/>
    <row r="4734" ht="12" hidden="1" customHeight="1"/>
    <row r="4735" ht="12" hidden="1" customHeight="1"/>
    <row r="4736" ht="12" hidden="1" customHeight="1"/>
    <row r="4737" ht="12" hidden="1" customHeight="1"/>
    <row r="4738" ht="12" hidden="1" customHeight="1"/>
    <row r="4739" ht="12" hidden="1" customHeight="1"/>
    <row r="4740" ht="12" hidden="1" customHeight="1"/>
    <row r="4741" ht="12" hidden="1" customHeight="1"/>
    <row r="4742" ht="12" hidden="1" customHeight="1"/>
    <row r="4743" ht="12" hidden="1" customHeight="1"/>
    <row r="4744" ht="12" hidden="1" customHeight="1"/>
    <row r="4745" ht="12" hidden="1" customHeight="1"/>
    <row r="4746" ht="12" hidden="1" customHeight="1"/>
    <row r="4747" ht="12" hidden="1" customHeight="1"/>
    <row r="4748" ht="12" hidden="1" customHeight="1"/>
    <row r="4749" ht="12" hidden="1" customHeight="1"/>
    <row r="4750" ht="12" hidden="1" customHeight="1"/>
    <row r="4751" ht="12" hidden="1" customHeight="1"/>
    <row r="4752" ht="12" hidden="1" customHeight="1"/>
    <row r="4753" ht="12" hidden="1" customHeight="1"/>
    <row r="4754" ht="12" hidden="1" customHeight="1"/>
    <row r="4755" ht="12" hidden="1" customHeight="1"/>
    <row r="4756" ht="12" hidden="1" customHeight="1"/>
    <row r="4757" ht="12" hidden="1" customHeight="1"/>
    <row r="4758" ht="12" hidden="1" customHeight="1"/>
    <row r="4759" ht="12" hidden="1" customHeight="1"/>
    <row r="4760" ht="12" hidden="1" customHeight="1"/>
    <row r="4761" ht="12" hidden="1" customHeight="1"/>
    <row r="4762" ht="12" hidden="1" customHeight="1"/>
    <row r="4763" ht="12" hidden="1" customHeight="1"/>
    <row r="4764" ht="12" hidden="1" customHeight="1"/>
    <row r="4765" ht="12" hidden="1" customHeight="1"/>
    <row r="4766" ht="12" hidden="1" customHeight="1"/>
    <row r="4767" ht="12" hidden="1" customHeight="1"/>
    <row r="4768" ht="12" hidden="1" customHeight="1"/>
    <row r="4769" ht="12" hidden="1" customHeight="1"/>
    <row r="4770" ht="12" hidden="1" customHeight="1"/>
    <row r="4771" ht="12" hidden="1" customHeight="1"/>
    <row r="4772" ht="12" hidden="1" customHeight="1"/>
    <row r="4773" ht="12" hidden="1" customHeight="1"/>
    <row r="4774" ht="12" hidden="1" customHeight="1"/>
    <row r="4775" ht="12" hidden="1" customHeight="1"/>
    <row r="4776" ht="12" hidden="1" customHeight="1"/>
    <row r="4777" ht="12" hidden="1" customHeight="1"/>
    <row r="4778" ht="12" hidden="1" customHeight="1"/>
    <row r="4779" ht="12" hidden="1" customHeight="1"/>
    <row r="4780" ht="12" hidden="1" customHeight="1"/>
    <row r="4781" ht="12" hidden="1" customHeight="1"/>
    <row r="4782" ht="12" hidden="1" customHeight="1"/>
    <row r="4783" ht="12" hidden="1" customHeight="1"/>
    <row r="4784" ht="12" hidden="1" customHeight="1"/>
    <row r="4785" ht="12" hidden="1" customHeight="1"/>
    <row r="4786" ht="12" hidden="1" customHeight="1"/>
    <row r="4787" ht="12" hidden="1" customHeight="1"/>
    <row r="4788" ht="12" hidden="1" customHeight="1"/>
    <row r="4789" ht="12" hidden="1" customHeight="1"/>
    <row r="4790" ht="12" hidden="1" customHeight="1"/>
    <row r="4791" ht="12" hidden="1" customHeight="1"/>
    <row r="4792" ht="12" hidden="1" customHeight="1"/>
    <row r="4793" ht="12" hidden="1" customHeight="1"/>
    <row r="4794" ht="12" hidden="1" customHeight="1"/>
    <row r="4795" ht="12" hidden="1" customHeight="1"/>
    <row r="4796" ht="12" hidden="1" customHeight="1"/>
    <row r="4797" ht="12" hidden="1" customHeight="1"/>
    <row r="4798" ht="12" hidden="1" customHeight="1"/>
    <row r="4799" ht="12" hidden="1" customHeight="1"/>
    <row r="4800" ht="12" hidden="1" customHeight="1"/>
    <row r="4801" ht="12" hidden="1" customHeight="1"/>
    <row r="4802" ht="12" hidden="1" customHeight="1"/>
    <row r="4803" ht="12" hidden="1" customHeight="1"/>
    <row r="4804" ht="12" hidden="1" customHeight="1"/>
    <row r="4805" ht="12" hidden="1" customHeight="1"/>
    <row r="4806" ht="12" hidden="1" customHeight="1"/>
    <row r="4807" ht="12" hidden="1" customHeight="1"/>
    <row r="4808" ht="12" hidden="1" customHeight="1"/>
    <row r="4809" ht="12" hidden="1" customHeight="1"/>
    <row r="4810" ht="12" hidden="1" customHeight="1"/>
    <row r="4811" ht="12" hidden="1" customHeight="1"/>
    <row r="4812" ht="12" hidden="1" customHeight="1"/>
    <row r="4813" ht="12" hidden="1" customHeight="1"/>
    <row r="4814" ht="12" hidden="1" customHeight="1"/>
    <row r="4815" ht="12" hidden="1" customHeight="1"/>
    <row r="4816" ht="12" hidden="1" customHeight="1"/>
    <row r="4817" ht="12" hidden="1" customHeight="1"/>
    <row r="4818" ht="12" hidden="1" customHeight="1"/>
    <row r="4819" ht="12" hidden="1" customHeight="1"/>
    <row r="4820" ht="12" hidden="1" customHeight="1"/>
    <row r="4821" ht="12" hidden="1" customHeight="1"/>
    <row r="4822" ht="12" hidden="1" customHeight="1"/>
    <row r="4823" ht="12" hidden="1" customHeight="1"/>
    <row r="4824" ht="12" hidden="1" customHeight="1"/>
    <row r="4825" ht="12" hidden="1" customHeight="1"/>
    <row r="4826" ht="12" hidden="1" customHeight="1"/>
    <row r="4827" ht="12" hidden="1" customHeight="1"/>
    <row r="4828" ht="12" hidden="1" customHeight="1"/>
    <row r="4829" ht="12" hidden="1" customHeight="1"/>
    <row r="4830" ht="12" hidden="1" customHeight="1"/>
    <row r="4831" ht="12" hidden="1" customHeight="1"/>
    <row r="4832" ht="12" hidden="1" customHeight="1"/>
    <row r="4833" ht="12" hidden="1" customHeight="1"/>
    <row r="4834" ht="12" hidden="1" customHeight="1"/>
    <row r="4835" ht="12" hidden="1" customHeight="1"/>
    <row r="4836" ht="12" hidden="1" customHeight="1"/>
    <row r="4837" ht="12" hidden="1" customHeight="1"/>
    <row r="4838" ht="12" hidden="1" customHeight="1"/>
    <row r="4839" ht="12" hidden="1" customHeight="1"/>
    <row r="4840" ht="12" hidden="1" customHeight="1"/>
    <row r="4841" ht="12" hidden="1" customHeight="1"/>
    <row r="4842" ht="12" hidden="1" customHeight="1"/>
    <row r="4843" ht="12" hidden="1" customHeight="1"/>
    <row r="4844" ht="12" hidden="1" customHeight="1"/>
    <row r="4845" ht="12" hidden="1" customHeight="1"/>
    <row r="4846" ht="12" hidden="1" customHeight="1"/>
    <row r="4847" ht="12" hidden="1" customHeight="1"/>
    <row r="4848" ht="12" hidden="1" customHeight="1"/>
    <row r="4849" ht="12" hidden="1" customHeight="1"/>
    <row r="4850" ht="12" hidden="1" customHeight="1"/>
    <row r="4851" ht="12" hidden="1" customHeight="1"/>
    <row r="4852" ht="12" hidden="1" customHeight="1"/>
    <row r="4853" ht="12" hidden="1" customHeight="1"/>
    <row r="4854" ht="12" hidden="1" customHeight="1"/>
    <row r="4855" ht="12" hidden="1" customHeight="1"/>
    <row r="4856" ht="12" hidden="1" customHeight="1"/>
    <row r="4857" ht="12" hidden="1" customHeight="1"/>
    <row r="4858" ht="12" hidden="1" customHeight="1"/>
    <row r="4859" ht="12" hidden="1" customHeight="1"/>
    <row r="4860" ht="12" hidden="1" customHeight="1"/>
    <row r="4861" ht="12" hidden="1" customHeight="1"/>
    <row r="4862" ht="12" hidden="1" customHeight="1"/>
    <row r="4863" ht="12" hidden="1" customHeight="1"/>
    <row r="4864" ht="12" hidden="1" customHeight="1"/>
    <row r="4865" ht="12" hidden="1" customHeight="1"/>
    <row r="4866" ht="12" hidden="1" customHeight="1"/>
    <row r="4867" ht="12" hidden="1" customHeight="1"/>
    <row r="4868" ht="12" hidden="1" customHeight="1"/>
    <row r="4869" ht="12" hidden="1" customHeight="1"/>
    <row r="4870" ht="12" hidden="1" customHeight="1"/>
    <row r="4871" ht="12" hidden="1" customHeight="1"/>
    <row r="4872" ht="12" hidden="1" customHeight="1"/>
    <row r="4873" ht="12" hidden="1" customHeight="1"/>
    <row r="4874" ht="12" hidden="1" customHeight="1"/>
    <row r="4875" ht="12" hidden="1" customHeight="1"/>
    <row r="4876" ht="12" hidden="1" customHeight="1"/>
    <row r="4877" ht="12" hidden="1" customHeight="1"/>
    <row r="4878" ht="12" hidden="1" customHeight="1"/>
    <row r="4879" ht="12" hidden="1" customHeight="1"/>
    <row r="4880" ht="12" hidden="1" customHeight="1"/>
    <row r="4881" ht="12" hidden="1" customHeight="1"/>
    <row r="4882" ht="12" hidden="1" customHeight="1"/>
    <row r="4883" ht="12" hidden="1" customHeight="1"/>
    <row r="4884" ht="12" hidden="1" customHeight="1"/>
    <row r="4885" ht="12" hidden="1" customHeight="1"/>
    <row r="4886" ht="12" hidden="1" customHeight="1"/>
    <row r="4887" ht="12" hidden="1" customHeight="1"/>
    <row r="4888" ht="12" hidden="1" customHeight="1"/>
    <row r="4889" ht="12" hidden="1" customHeight="1"/>
    <row r="4890" ht="12" hidden="1" customHeight="1"/>
    <row r="4891" ht="12" hidden="1" customHeight="1"/>
    <row r="4892" ht="12" hidden="1" customHeight="1"/>
    <row r="4893" ht="12" hidden="1" customHeight="1"/>
    <row r="4894" ht="12" hidden="1" customHeight="1"/>
    <row r="4895" ht="12" hidden="1" customHeight="1"/>
    <row r="4896" ht="12" hidden="1" customHeight="1"/>
    <row r="4897" ht="12" hidden="1" customHeight="1"/>
    <row r="4898" ht="12" hidden="1" customHeight="1"/>
    <row r="4899" ht="12" hidden="1" customHeight="1"/>
    <row r="4900" ht="12" hidden="1" customHeight="1"/>
    <row r="4901" ht="12" hidden="1" customHeight="1"/>
    <row r="4902" ht="12" hidden="1" customHeight="1"/>
    <row r="4903" ht="12" hidden="1" customHeight="1"/>
    <row r="4904" ht="12" hidden="1" customHeight="1"/>
    <row r="4905" ht="12" hidden="1" customHeight="1"/>
    <row r="4906" ht="12" hidden="1" customHeight="1"/>
    <row r="4907" ht="12" hidden="1" customHeight="1"/>
    <row r="4908" ht="12" hidden="1" customHeight="1"/>
    <row r="4909" ht="12" hidden="1" customHeight="1"/>
    <row r="4910" ht="12" hidden="1" customHeight="1"/>
    <row r="4911" ht="12" hidden="1" customHeight="1"/>
    <row r="4912" ht="12" hidden="1" customHeight="1"/>
    <row r="4913" ht="12" hidden="1" customHeight="1"/>
    <row r="4914" ht="12" hidden="1" customHeight="1"/>
    <row r="4915" ht="12" hidden="1" customHeight="1"/>
    <row r="4916" ht="12" hidden="1" customHeight="1"/>
    <row r="4917" ht="12" hidden="1" customHeight="1"/>
    <row r="4918" ht="12" hidden="1" customHeight="1"/>
    <row r="4919" ht="12" hidden="1" customHeight="1"/>
    <row r="4920" ht="12" hidden="1" customHeight="1"/>
    <row r="4921" ht="12" hidden="1" customHeight="1"/>
    <row r="4922" ht="12" hidden="1" customHeight="1"/>
    <row r="4923" ht="12" hidden="1" customHeight="1"/>
    <row r="4924" ht="12" hidden="1" customHeight="1"/>
    <row r="4925" ht="12" hidden="1" customHeight="1"/>
    <row r="4926" ht="12" hidden="1" customHeight="1"/>
    <row r="4927" ht="12" hidden="1" customHeight="1"/>
    <row r="4928" ht="12" hidden="1" customHeight="1"/>
    <row r="4929" ht="12" hidden="1" customHeight="1"/>
    <row r="4930" ht="12" hidden="1" customHeight="1"/>
    <row r="4931" ht="12" hidden="1" customHeight="1"/>
    <row r="4932" ht="12" hidden="1" customHeight="1"/>
    <row r="4933" ht="12" hidden="1" customHeight="1"/>
    <row r="4934" ht="12" hidden="1" customHeight="1"/>
    <row r="4935" ht="12" hidden="1" customHeight="1"/>
    <row r="4936" ht="12" hidden="1" customHeight="1"/>
    <row r="4937" ht="12" hidden="1" customHeight="1"/>
    <row r="4938" ht="12" hidden="1" customHeight="1"/>
    <row r="4939" ht="12" hidden="1" customHeight="1"/>
    <row r="4940" ht="12" hidden="1" customHeight="1"/>
    <row r="4941" ht="12" hidden="1" customHeight="1"/>
    <row r="4942" ht="12" hidden="1" customHeight="1"/>
    <row r="4943" ht="12" hidden="1" customHeight="1"/>
    <row r="4944" ht="12" hidden="1" customHeight="1"/>
    <row r="4945" ht="12" hidden="1" customHeight="1"/>
    <row r="4946" ht="12" hidden="1" customHeight="1"/>
    <row r="4947" ht="12" hidden="1" customHeight="1"/>
    <row r="4948" ht="12" hidden="1" customHeight="1"/>
    <row r="4949" ht="12" hidden="1" customHeight="1"/>
    <row r="4950" ht="12" hidden="1" customHeight="1"/>
    <row r="4951" ht="12" hidden="1" customHeight="1"/>
    <row r="4952" ht="12" hidden="1" customHeight="1"/>
    <row r="4953" ht="12" hidden="1" customHeight="1"/>
    <row r="4954" ht="12" hidden="1" customHeight="1"/>
    <row r="4955" ht="12" hidden="1" customHeight="1"/>
    <row r="4956" ht="12" hidden="1" customHeight="1"/>
    <row r="4957" ht="12" hidden="1" customHeight="1"/>
    <row r="4958" ht="12" hidden="1" customHeight="1"/>
    <row r="4959" ht="12" hidden="1" customHeight="1"/>
    <row r="4960" ht="12" hidden="1" customHeight="1"/>
    <row r="4961" ht="12" hidden="1" customHeight="1"/>
    <row r="4962" ht="12" hidden="1" customHeight="1"/>
    <row r="4963" ht="12" hidden="1" customHeight="1"/>
    <row r="4964" ht="12" hidden="1" customHeight="1"/>
    <row r="4965" ht="12" hidden="1" customHeight="1"/>
    <row r="4966" ht="12" hidden="1" customHeight="1"/>
    <row r="4967" ht="12" hidden="1" customHeight="1"/>
    <row r="4968" ht="12" hidden="1" customHeight="1"/>
    <row r="4969" ht="12" hidden="1" customHeight="1"/>
    <row r="4970" ht="12" hidden="1" customHeight="1"/>
    <row r="4971" ht="12" hidden="1" customHeight="1"/>
    <row r="4972" ht="12" hidden="1" customHeight="1"/>
    <row r="4973" ht="12" hidden="1" customHeight="1"/>
    <row r="4974" ht="12" hidden="1" customHeight="1"/>
    <row r="4975" ht="12" hidden="1" customHeight="1"/>
    <row r="4976" ht="12" hidden="1" customHeight="1"/>
    <row r="4977" ht="12" hidden="1" customHeight="1"/>
    <row r="4978" ht="12" hidden="1" customHeight="1"/>
    <row r="4979" ht="12" hidden="1" customHeight="1"/>
    <row r="4980" ht="12" hidden="1" customHeight="1"/>
    <row r="4981" ht="12" hidden="1" customHeight="1"/>
    <row r="4982" ht="12" hidden="1" customHeight="1"/>
    <row r="4983" ht="12" hidden="1" customHeight="1"/>
    <row r="4984" ht="12" hidden="1" customHeight="1"/>
    <row r="4985" ht="12" hidden="1" customHeight="1"/>
    <row r="4986" ht="12" hidden="1" customHeight="1"/>
    <row r="4987" ht="12" hidden="1" customHeight="1"/>
    <row r="4988" ht="12" hidden="1" customHeight="1"/>
    <row r="4989" ht="12" hidden="1" customHeight="1"/>
    <row r="4990" ht="12" hidden="1" customHeight="1"/>
    <row r="4991" ht="12" hidden="1" customHeight="1"/>
    <row r="4992" ht="12" hidden="1" customHeight="1"/>
    <row r="4993" ht="12" hidden="1" customHeight="1"/>
    <row r="4994" ht="12" hidden="1" customHeight="1"/>
    <row r="4995" ht="12" hidden="1" customHeight="1"/>
    <row r="4996" ht="12" hidden="1" customHeight="1"/>
    <row r="4997" ht="12" hidden="1" customHeight="1"/>
    <row r="4998" ht="12" hidden="1" customHeight="1"/>
    <row r="4999" ht="12" hidden="1" customHeight="1"/>
    <row r="5000" ht="12" hidden="1" customHeight="1"/>
    <row r="5001" ht="12" hidden="1" customHeight="1"/>
    <row r="5002" ht="12" hidden="1" customHeight="1"/>
    <row r="5003" ht="12" hidden="1" customHeight="1"/>
    <row r="5004" ht="12" hidden="1" customHeight="1"/>
    <row r="5005" ht="12" hidden="1" customHeight="1"/>
    <row r="5006" ht="12" hidden="1" customHeight="1"/>
    <row r="5007" ht="12" hidden="1" customHeight="1"/>
    <row r="5008" ht="12" hidden="1" customHeight="1"/>
    <row r="5009" ht="12" hidden="1" customHeight="1"/>
    <row r="5010" ht="12" hidden="1" customHeight="1"/>
    <row r="5011" ht="12" hidden="1" customHeight="1"/>
    <row r="5012" ht="12" hidden="1" customHeight="1"/>
    <row r="5013" ht="12" hidden="1" customHeight="1"/>
    <row r="5014" ht="12" hidden="1" customHeight="1"/>
    <row r="5015" ht="12" hidden="1" customHeight="1"/>
    <row r="5016" ht="12" hidden="1" customHeight="1"/>
    <row r="5017" ht="12" hidden="1" customHeight="1"/>
    <row r="5018" ht="12" hidden="1" customHeight="1"/>
    <row r="5019" ht="12" hidden="1" customHeight="1"/>
    <row r="5020" ht="12" hidden="1" customHeight="1"/>
    <row r="5021" ht="12" hidden="1" customHeight="1"/>
    <row r="5022" ht="12" hidden="1" customHeight="1"/>
    <row r="5023" ht="12" hidden="1" customHeight="1"/>
    <row r="5024" ht="12" hidden="1" customHeight="1"/>
    <row r="5025" ht="12" hidden="1" customHeight="1"/>
    <row r="5026" ht="12" hidden="1" customHeight="1"/>
    <row r="5027" ht="12" hidden="1" customHeight="1"/>
    <row r="5028" ht="12" hidden="1" customHeight="1"/>
    <row r="5029" ht="12" hidden="1" customHeight="1"/>
    <row r="5030" ht="12" hidden="1" customHeight="1"/>
    <row r="5031" ht="12" hidden="1" customHeight="1"/>
    <row r="5032" ht="12" hidden="1" customHeight="1"/>
    <row r="5033" ht="12" hidden="1" customHeight="1"/>
    <row r="5034" ht="12" hidden="1" customHeight="1"/>
    <row r="5035" ht="12" hidden="1" customHeight="1"/>
    <row r="5036" ht="12" hidden="1" customHeight="1"/>
    <row r="5037" ht="12" hidden="1" customHeight="1"/>
    <row r="5038" ht="12" hidden="1" customHeight="1"/>
    <row r="5039" ht="12" hidden="1" customHeight="1"/>
    <row r="5040" ht="12" hidden="1" customHeight="1"/>
    <row r="5041" ht="12" hidden="1" customHeight="1"/>
    <row r="5042" ht="12" hidden="1" customHeight="1"/>
    <row r="5043" ht="12" hidden="1" customHeight="1"/>
    <row r="5044" ht="12" hidden="1" customHeight="1"/>
    <row r="5045" ht="12" hidden="1" customHeight="1"/>
    <row r="5046" ht="12" hidden="1" customHeight="1"/>
    <row r="5047" ht="12" hidden="1" customHeight="1"/>
    <row r="5048" ht="12" hidden="1" customHeight="1"/>
    <row r="5049" ht="12" hidden="1" customHeight="1"/>
    <row r="5050" ht="12" hidden="1" customHeight="1"/>
    <row r="5051" ht="12" hidden="1" customHeight="1"/>
    <row r="5052" ht="12" hidden="1" customHeight="1"/>
    <row r="5053" ht="12" hidden="1" customHeight="1"/>
    <row r="5054" ht="12" hidden="1" customHeight="1"/>
    <row r="5055" ht="12" hidden="1" customHeight="1"/>
    <row r="5056" ht="12" hidden="1" customHeight="1"/>
    <row r="5057" ht="12" hidden="1" customHeight="1"/>
    <row r="5058" ht="12" hidden="1" customHeight="1"/>
    <row r="5059" ht="12" hidden="1" customHeight="1"/>
    <row r="5060" ht="12" hidden="1" customHeight="1"/>
    <row r="5061" ht="12" hidden="1" customHeight="1"/>
    <row r="5062" ht="12" hidden="1" customHeight="1"/>
    <row r="5063" ht="12" hidden="1" customHeight="1"/>
    <row r="5064" ht="12" hidden="1" customHeight="1"/>
    <row r="5065" ht="12" hidden="1" customHeight="1"/>
    <row r="5066" ht="12" hidden="1" customHeight="1"/>
    <row r="5067" ht="12" hidden="1" customHeight="1"/>
    <row r="5068" ht="12" hidden="1" customHeight="1"/>
    <row r="5069" ht="12" hidden="1" customHeight="1"/>
    <row r="5070" ht="12" hidden="1" customHeight="1"/>
    <row r="5071" ht="12" hidden="1" customHeight="1"/>
    <row r="5072" ht="12" hidden="1" customHeight="1"/>
    <row r="5073" ht="12" hidden="1" customHeight="1"/>
    <row r="5074" ht="12" hidden="1" customHeight="1"/>
    <row r="5075" ht="12" hidden="1" customHeight="1"/>
    <row r="5076" ht="12" hidden="1" customHeight="1"/>
    <row r="5077" ht="12" hidden="1" customHeight="1"/>
    <row r="5078" ht="12" hidden="1" customHeight="1"/>
    <row r="5079" ht="12" hidden="1" customHeight="1"/>
    <row r="5080" ht="12" hidden="1" customHeight="1"/>
    <row r="5081" ht="12" hidden="1" customHeight="1"/>
    <row r="5082" ht="12" hidden="1" customHeight="1"/>
    <row r="5083" ht="12" hidden="1" customHeight="1"/>
    <row r="5084" ht="12" hidden="1" customHeight="1"/>
    <row r="5085" ht="12" hidden="1" customHeight="1"/>
    <row r="5086" ht="12" hidden="1" customHeight="1"/>
    <row r="5087" ht="12" hidden="1" customHeight="1"/>
    <row r="5088" ht="12" hidden="1" customHeight="1"/>
    <row r="5089" ht="12" hidden="1" customHeight="1"/>
    <row r="5090" ht="12" hidden="1" customHeight="1"/>
    <row r="5091" ht="12" hidden="1" customHeight="1"/>
    <row r="5092" ht="12" hidden="1" customHeight="1"/>
    <row r="5093" ht="12" hidden="1" customHeight="1"/>
    <row r="5094" ht="12" hidden="1" customHeight="1"/>
    <row r="5095" ht="12" hidden="1" customHeight="1"/>
    <row r="5096" ht="12" hidden="1" customHeight="1"/>
    <row r="5097" ht="12" hidden="1" customHeight="1"/>
    <row r="5098" ht="12" hidden="1" customHeight="1"/>
    <row r="5099" ht="12" hidden="1" customHeight="1"/>
    <row r="5100" ht="12" hidden="1" customHeight="1"/>
    <row r="5101" ht="12" hidden="1" customHeight="1"/>
    <row r="5102" ht="12" hidden="1" customHeight="1"/>
    <row r="5103" ht="12" hidden="1" customHeight="1"/>
    <row r="5104" ht="12" hidden="1" customHeight="1"/>
    <row r="5105" ht="12" hidden="1" customHeight="1"/>
    <row r="5106" ht="12" hidden="1" customHeight="1"/>
    <row r="5107" ht="12" hidden="1" customHeight="1"/>
    <row r="5108" ht="12" hidden="1" customHeight="1"/>
    <row r="5109" ht="12" hidden="1" customHeight="1"/>
    <row r="5110" ht="12" hidden="1" customHeight="1"/>
    <row r="5111" ht="12" hidden="1" customHeight="1"/>
    <row r="5112" ht="12" hidden="1" customHeight="1"/>
    <row r="5113" ht="12" hidden="1" customHeight="1"/>
    <row r="5114" ht="12" hidden="1" customHeight="1"/>
    <row r="5115" ht="12" hidden="1" customHeight="1"/>
    <row r="5116" ht="12" hidden="1" customHeight="1"/>
    <row r="5117" ht="12" hidden="1" customHeight="1"/>
    <row r="5118" ht="12" hidden="1" customHeight="1"/>
    <row r="5119" ht="12" hidden="1" customHeight="1"/>
    <row r="5120" ht="12" hidden="1" customHeight="1"/>
    <row r="5121" ht="12" hidden="1" customHeight="1"/>
    <row r="5122" ht="12" hidden="1" customHeight="1"/>
    <row r="5123" ht="12" hidden="1" customHeight="1"/>
    <row r="5124" ht="12" hidden="1" customHeight="1"/>
    <row r="5125" ht="12" hidden="1" customHeight="1"/>
    <row r="5126" ht="12" hidden="1" customHeight="1"/>
    <row r="5127" ht="12" hidden="1" customHeight="1"/>
    <row r="5128" ht="12" hidden="1" customHeight="1"/>
    <row r="5129" ht="12" hidden="1" customHeight="1"/>
    <row r="5130" ht="12" hidden="1" customHeight="1"/>
    <row r="5131" ht="12" hidden="1" customHeight="1"/>
    <row r="5132" ht="12" hidden="1" customHeight="1"/>
    <row r="5133" ht="12" hidden="1" customHeight="1"/>
    <row r="5134" ht="12" hidden="1" customHeight="1"/>
    <row r="5135" ht="12" hidden="1" customHeight="1"/>
    <row r="5136" ht="12" hidden="1" customHeight="1"/>
    <row r="5137" ht="12" hidden="1" customHeight="1"/>
    <row r="5138" ht="12" hidden="1" customHeight="1"/>
    <row r="5139" ht="12" hidden="1" customHeight="1"/>
    <row r="5140" ht="12" hidden="1" customHeight="1"/>
    <row r="5141" ht="12" hidden="1" customHeight="1"/>
    <row r="5142" ht="12" hidden="1" customHeight="1"/>
    <row r="5143" ht="12" hidden="1" customHeight="1"/>
    <row r="5144" ht="12" hidden="1" customHeight="1"/>
    <row r="5145" ht="12" hidden="1" customHeight="1"/>
    <row r="5146" ht="12" hidden="1" customHeight="1"/>
    <row r="5147" ht="12" hidden="1" customHeight="1"/>
    <row r="5148" ht="12" hidden="1" customHeight="1"/>
    <row r="5149" ht="12" hidden="1" customHeight="1"/>
    <row r="5150" ht="12" hidden="1" customHeight="1"/>
    <row r="5151" ht="12" hidden="1" customHeight="1"/>
    <row r="5152" ht="12" hidden="1" customHeight="1"/>
    <row r="5153" ht="12" hidden="1" customHeight="1"/>
    <row r="5154" ht="12" hidden="1" customHeight="1"/>
    <row r="5155" ht="12" hidden="1" customHeight="1"/>
    <row r="5156" ht="12" hidden="1" customHeight="1"/>
    <row r="5157" ht="12" hidden="1" customHeight="1"/>
    <row r="5158" ht="12" hidden="1" customHeight="1"/>
    <row r="5159" ht="12" hidden="1" customHeight="1"/>
    <row r="5160" ht="12" hidden="1" customHeight="1"/>
    <row r="5161" ht="12" hidden="1" customHeight="1"/>
    <row r="5162" ht="12" hidden="1" customHeight="1"/>
    <row r="5163" ht="12" hidden="1" customHeight="1"/>
    <row r="5164" ht="12" hidden="1" customHeight="1"/>
    <row r="5165" ht="12" hidden="1" customHeight="1"/>
    <row r="5166" ht="12" hidden="1" customHeight="1"/>
    <row r="5167" ht="12" hidden="1" customHeight="1"/>
    <row r="5168" ht="12" hidden="1" customHeight="1"/>
    <row r="5169" ht="12" hidden="1" customHeight="1"/>
    <row r="5170" ht="12" hidden="1" customHeight="1"/>
    <row r="5171" ht="12" hidden="1" customHeight="1"/>
    <row r="5172" ht="12" hidden="1" customHeight="1"/>
    <row r="5173" ht="12" hidden="1" customHeight="1"/>
    <row r="5174" ht="12" hidden="1" customHeight="1"/>
    <row r="5175" ht="12" hidden="1" customHeight="1"/>
    <row r="5176" ht="12" hidden="1" customHeight="1"/>
    <row r="5177" ht="12" hidden="1" customHeight="1"/>
    <row r="5178" ht="12" hidden="1" customHeight="1"/>
    <row r="5179" ht="12" hidden="1" customHeight="1"/>
    <row r="5180" ht="12" hidden="1" customHeight="1"/>
    <row r="5181" ht="12" hidden="1" customHeight="1"/>
    <row r="5182" ht="12" hidden="1" customHeight="1"/>
    <row r="5183" ht="12" hidden="1" customHeight="1"/>
    <row r="5184" ht="12" hidden="1" customHeight="1"/>
    <row r="5185" ht="12" hidden="1" customHeight="1"/>
    <row r="5186" ht="12" hidden="1" customHeight="1"/>
    <row r="5187" ht="12" hidden="1" customHeight="1"/>
    <row r="5188" ht="12" hidden="1" customHeight="1"/>
    <row r="5189" ht="12" hidden="1" customHeight="1"/>
    <row r="5190" ht="12" hidden="1" customHeight="1"/>
    <row r="5191" ht="12" hidden="1" customHeight="1"/>
    <row r="5192" ht="12" hidden="1" customHeight="1"/>
    <row r="5193" ht="12" hidden="1" customHeight="1"/>
    <row r="5194" ht="12" hidden="1" customHeight="1"/>
    <row r="5195" ht="12" hidden="1" customHeight="1"/>
    <row r="5196" ht="12" hidden="1" customHeight="1"/>
    <row r="5197" ht="12" hidden="1" customHeight="1"/>
    <row r="5198" ht="12" hidden="1" customHeight="1"/>
    <row r="5199" ht="12" hidden="1" customHeight="1"/>
    <row r="5200" ht="12" hidden="1" customHeight="1"/>
    <row r="5201" ht="12" hidden="1" customHeight="1"/>
    <row r="5202" ht="12" hidden="1" customHeight="1"/>
    <row r="5203" ht="12" hidden="1" customHeight="1"/>
    <row r="5204" ht="12" hidden="1" customHeight="1"/>
    <row r="5205" ht="12" hidden="1" customHeight="1"/>
    <row r="5206" ht="12" hidden="1" customHeight="1"/>
    <row r="5207" ht="12" hidden="1" customHeight="1"/>
    <row r="5208" ht="12" hidden="1" customHeight="1"/>
    <row r="5209" ht="12" hidden="1" customHeight="1"/>
    <row r="5210" ht="12" hidden="1" customHeight="1"/>
    <row r="5211" ht="12" hidden="1" customHeight="1"/>
    <row r="5212" ht="12" hidden="1" customHeight="1"/>
    <row r="5213" ht="12" hidden="1" customHeight="1"/>
    <row r="5214" ht="12" hidden="1" customHeight="1"/>
    <row r="5215" ht="12" hidden="1" customHeight="1"/>
    <row r="5216" ht="12" hidden="1" customHeight="1"/>
    <row r="5217" ht="12" hidden="1" customHeight="1"/>
    <row r="5218" ht="12" hidden="1" customHeight="1"/>
    <row r="5219" ht="12" hidden="1" customHeight="1"/>
    <row r="5220" ht="12" hidden="1" customHeight="1"/>
    <row r="5221" ht="12" hidden="1" customHeight="1"/>
    <row r="5222" ht="12" hidden="1" customHeight="1"/>
    <row r="5223" ht="12" hidden="1" customHeight="1"/>
    <row r="5224" ht="12" hidden="1" customHeight="1"/>
    <row r="5225" ht="12" hidden="1" customHeight="1"/>
    <row r="5226" ht="12" hidden="1" customHeight="1"/>
    <row r="5227" ht="12" hidden="1" customHeight="1"/>
    <row r="5228" ht="12" hidden="1" customHeight="1"/>
    <row r="5229" ht="12" hidden="1" customHeight="1"/>
    <row r="5230" ht="12" hidden="1" customHeight="1"/>
    <row r="5231" ht="12" hidden="1" customHeight="1"/>
    <row r="5232" ht="12" hidden="1" customHeight="1"/>
    <row r="5233" ht="12" hidden="1" customHeight="1"/>
    <row r="5234" ht="12" hidden="1" customHeight="1"/>
    <row r="5235" ht="12" hidden="1" customHeight="1"/>
    <row r="5236" ht="12" hidden="1" customHeight="1"/>
    <row r="5237" ht="12" hidden="1" customHeight="1"/>
    <row r="5238" ht="12" hidden="1" customHeight="1"/>
    <row r="5239" ht="12" hidden="1" customHeight="1"/>
    <row r="5240" ht="12" hidden="1" customHeight="1"/>
    <row r="5241" ht="12" hidden="1" customHeight="1"/>
    <row r="5242" ht="12" hidden="1" customHeight="1"/>
    <row r="5243" ht="12" hidden="1" customHeight="1"/>
    <row r="5244" ht="12" hidden="1" customHeight="1"/>
    <row r="5245" ht="12" hidden="1" customHeight="1"/>
    <row r="5246" ht="12" hidden="1" customHeight="1"/>
    <row r="5247" ht="12" hidden="1" customHeight="1"/>
    <row r="5248" ht="12" hidden="1" customHeight="1"/>
    <row r="5249" ht="12" hidden="1" customHeight="1"/>
    <row r="5250" ht="12" hidden="1" customHeight="1"/>
    <row r="5251" ht="12" hidden="1" customHeight="1"/>
    <row r="5252" ht="12" hidden="1" customHeight="1"/>
    <row r="5253" ht="12" hidden="1" customHeight="1"/>
    <row r="5254" ht="12" hidden="1" customHeight="1"/>
    <row r="5255" ht="12" hidden="1" customHeight="1"/>
    <row r="5256" ht="12" hidden="1" customHeight="1"/>
    <row r="5257" ht="12" hidden="1" customHeight="1"/>
    <row r="5258" ht="12" hidden="1" customHeight="1"/>
    <row r="5259" ht="12" hidden="1" customHeight="1"/>
    <row r="5260" ht="12" hidden="1" customHeight="1"/>
    <row r="5261" ht="12" hidden="1" customHeight="1"/>
    <row r="5262" ht="12" hidden="1" customHeight="1"/>
    <row r="5263" ht="12" hidden="1" customHeight="1"/>
    <row r="5264" ht="12" hidden="1" customHeight="1"/>
    <row r="5265" ht="12" hidden="1" customHeight="1"/>
    <row r="5266" ht="12" hidden="1" customHeight="1"/>
    <row r="5267" ht="12" hidden="1" customHeight="1"/>
    <row r="5268" ht="12" hidden="1" customHeight="1"/>
    <row r="5269" ht="12" hidden="1" customHeight="1"/>
    <row r="5270" ht="12" hidden="1" customHeight="1"/>
    <row r="5271" ht="12" hidden="1" customHeight="1"/>
    <row r="5272" ht="12" hidden="1" customHeight="1"/>
    <row r="5273" ht="12" hidden="1" customHeight="1"/>
    <row r="5274" ht="12" hidden="1" customHeight="1"/>
    <row r="5275" ht="12" hidden="1" customHeight="1"/>
    <row r="5276" ht="12" hidden="1" customHeight="1"/>
    <row r="5277" ht="12" hidden="1" customHeight="1"/>
    <row r="5278" ht="12" hidden="1" customHeight="1"/>
    <row r="5279" ht="12" hidden="1" customHeight="1"/>
    <row r="5280" ht="12" hidden="1" customHeight="1"/>
    <row r="5281" ht="12" hidden="1" customHeight="1"/>
    <row r="5282" ht="12" hidden="1" customHeight="1"/>
    <row r="5283" ht="12" hidden="1" customHeight="1"/>
    <row r="5284" ht="12" hidden="1" customHeight="1"/>
    <row r="5285" ht="12" hidden="1" customHeight="1"/>
    <row r="5286" ht="12" hidden="1" customHeight="1"/>
    <row r="5287" ht="12" hidden="1" customHeight="1"/>
    <row r="5288" ht="12" hidden="1" customHeight="1"/>
    <row r="5289" ht="12" hidden="1" customHeight="1"/>
    <row r="5290" ht="12" hidden="1" customHeight="1"/>
    <row r="5291" ht="12" hidden="1" customHeight="1"/>
    <row r="5292" ht="12" hidden="1" customHeight="1"/>
    <row r="5293" ht="12" hidden="1" customHeight="1"/>
    <row r="5294" ht="12" hidden="1" customHeight="1"/>
    <row r="5295" ht="12" hidden="1" customHeight="1"/>
    <row r="5296" ht="12" hidden="1" customHeight="1"/>
    <row r="5297" ht="12" hidden="1" customHeight="1"/>
    <row r="5298" ht="12" hidden="1" customHeight="1"/>
    <row r="5299" ht="12" hidden="1" customHeight="1"/>
    <row r="5300" ht="12" hidden="1" customHeight="1"/>
    <row r="5301" ht="12" hidden="1" customHeight="1"/>
    <row r="5302" ht="12" hidden="1" customHeight="1"/>
    <row r="5303" ht="12" hidden="1" customHeight="1"/>
    <row r="5304" ht="12" hidden="1" customHeight="1"/>
    <row r="5305" ht="12" hidden="1" customHeight="1"/>
    <row r="5306" ht="12" hidden="1" customHeight="1"/>
    <row r="5307" ht="12" hidden="1" customHeight="1"/>
    <row r="5308" ht="12" hidden="1" customHeight="1"/>
    <row r="5309" ht="12" hidden="1" customHeight="1"/>
    <row r="5310" ht="12" hidden="1" customHeight="1"/>
    <row r="5311" ht="12" hidden="1" customHeight="1"/>
    <row r="5312" ht="12" hidden="1" customHeight="1"/>
    <row r="5313" ht="12" hidden="1" customHeight="1"/>
    <row r="5314" ht="12" hidden="1" customHeight="1"/>
    <row r="5315" ht="12" hidden="1" customHeight="1"/>
    <row r="5316" ht="12" hidden="1" customHeight="1"/>
    <row r="5317" ht="12" hidden="1" customHeight="1"/>
    <row r="5318" ht="12" hidden="1" customHeight="1"/>
    <row r="5319" ht="12" hidden="1" customHeight="1"/>
    <row r="5320" ht="12" hidden="1" customHeight="1"/>
    <row r="5321" ht="12" hidden="1" customHeight="1"/>
    <row r="5322" ht="12" hidden="1" customHeight="1"/>
    <row r="5323" ht="12" hidden="1" customHeight="1"/>
    <row r="5324" ht="12" hidden="1" customHeight="1"/>
    <row r="5325" ht="12" hidden="1" customHeight="1"/>
    <row r="5326" ht="12" hidden="1" customHeight="1"/>
    <row r="5327" ht="12" hidden="1" customHeight="1"/>
    <row r="5328" ht="12" hidden="1" customHeight="1"/>
    <row r="5329" ht="12" hidden="1" customHeight="1"/>
    <row r="5330" ht="12" hidden="1" customHeight="1"/>
    <row r="5331" ht="12" hidden="1" customHeight="1"/>
    <row r="5332" ht="12" hidden="1" customHeight="1"/>
    <row r="5333" ht="12" hidden="1" customHeight="1"/>
    <row r="5334" ht="12" hidden="1" customHeight="1"/>
    <row r="5335" ht="12" hidden="1" customHeight="1"/>
    <row r="5336" ht="12" hidden="1" customHeight="1"/>
    <row r="5337" ht="12" hidden="1" customHeight="1"/>
    <row r="5338" ht="12" hidden="1" customHeight="1"/>
    <row r="5339" ht="12" hidden="1" customHeight="1"/>
    <row r="5340" ht="12" hidden="1" customHeight="1"/>
    <row r="5341" ht="12" hidden="1" customHeight="1"/>
    <row r="5342" ht="12" hidden="1" customHeight="1"/>
    <row r="5343" ht="12" hidden="1" customHeight="1"/>
    <row r="5344" ht="12" hidden="1" customHeight="1"/>
    <row r="5345" ht="12" hidden="1" customHeight="1"/>
    <row r="5346" ht="12" hidden="1" customHeight="1"/>
    <row r="5347" ht="12" hidden="1" customHeight="1"/>
    <row r="5348" ht="12" hidden="1" customHeight="1"/>
    <row r="5349" ht="12" hidden="1" customHeight="1"/>
    <row r="5350" ht="12" hidden="1" customHeight="1"/>
    <row r="5351" ht="12" hidden="1" customHeight="1"/>
    <row r="5352" ht="12" hidden="1" customHeight="1"/>
    <row r="5353" ht="12" hidden="1" customHeight="1"/>
    <row r="5354" ht="12" hidden="1" customHeight="1"/>
    <row r="5355" ht="12" hidden="1" customHeight="1"/>
    <row r="5356" ht="12" hidden="1" customHeight="1"/>
    <row r="5357" ht="12" hidden="1" customHeight="1"/>
    <row r="5358" ht="12" hidden="1" customHeight="1"/>
    <row r="5359" ht="12" hidden="1" customHeight="1"/>
    <row r="5360" ht="12" hidden="1" customHeight="1"/>
    <row r="5361" ht="12" hidden="1" customHeight="1"/>
    <row r="5362" ht="12" hidden="1" customHeight="1"/>
    <row r="5363" ht="12" hidden="1" customHeight="1"/>
    <row r="5364" ht="12" hidden="1" customHeight="1"/>
    <row r="5365" ht="12" hidden="1" customHeight="1"/>
    <row r="5366" ht="12" hidden="1" customHeight="1"/>
    <row r="5367" ht="12" hidden="1" customHeight="1"/>
    <row r="5368" ht="12" hidden="1" customHeight="1"/>
    <row r="5369" ht="12" hidden="1" customHeight="1"/>
    <row r="5370" ht="12" hidden="1" customHeight="1"/>
    <row r="5371" ht="12" hidden="1" customHeight="1"/>
    <row r="5372" ht="12" hidden="1" customHeight="1"/>
    <row r="5373" ht="12" hidden="1" customHeight="1"/>
    <row r="5374" ht="12" hidden="1" customHeight="1"/>
    <row r="5375" ht="12" hidden="1" customHeight="1"/>
    <row r="5376" ht="12" hidden="1" customHeight="1"/>
    <row r="5377" ht="12" hidden="1" customHeight="1"/>
    <row r="5378" ht="12" hidden="1" customHeight="1"/>
    <row r="5379" ht="12" hidden="1" customHeight="1"/>
    <row r="5380" ht="12" hidden="1" customHeight="1"/>
    <row r="5381" ht="12" hidden="1" customHeight="1"/>
    <row r="5382" ht="12" hidden="1" customHeight="1"/>
    <row r="5383" ht="12" hidden="1" customHeight="1"/>
    <row r="5384" ht="12" hidden="1" customHeight="1"/>
    <row r="5385" ht="12" hidden="1" customHeight="1"/>
    <row r="5386" ht="12" hidden="1" customHeight="1"/>
    <row r="5387" ht="12" hidden="1" customHeight="1"/>
    <row r="5388" ht="12" hidden="1" customHeight="1"/>
    <row r="5389" ht="12" hidden="1" customHeight="1"/>
    <row r="5390" ht="12" hidden="1" customHeight="1"/>
    <row r="5391" ht="12" hidden="1" customHeight="1"/>
    <row r="5392" ht="12" hidden="1" customHeight="1"/>
    <row r="5393" ht="12" hidden="1" customHeight="1"/>
    <row r="5394" ht="12" hidden="1" customHeight="1"/>
    <row r="5395" ht="12" hidden="1" customHeight="1"/>
    <row r="5396" ht="12" hidden="1" customHeight="1"/>
    <row r="5397" ht="12" hidden="1" customHeight="1"/>
    <row r="5398" ht="12" hidden="1" customHeight="1"/>
    <row r="5399" ht="12" hidden="1" customHeight="1"/>
    <row r="5400" ht="12" hidden="1" customHeight="1"/>
    <row r="5401" ht="12" hidden="1" customHeight="1"/>
    <row r="5402" ht="12" hidden="1" customHeight="1"/>
    <row r="5403" ht="12" hidden="1" customHeight="1"/>
    <row r="5404" ht="12" hidden="1" customHeight="1"/>
    <row r="5405" ht="12" hidden="1" customHeight="1"/>
    <row r="5406" ht="12" hidden="1" customHeight="1"/>
    <row r="5407" ht="12" hidden="1" customHeight="1"/>
    <row r="5408" ht="12" hidden="1" customHeight="1"/>
    <row r="5409" ht="12" hidden="1" customHeight="1"/>
    <row r="5410" ht="12" hidden="1" customHeight="1"/>
    <row r="5411" ht="12" hidden="1" customHeight="1"/>
    <row r="5412" ht="12" hidden="1" customHeight="1"/>
    <row r="5413" ht="12" hidden="1" customHeight="1"/>
    <row r="5414" ht="12" hidden="1" customHeight="1"/>
    <row r="5415" ht="12" hidden="1" customHeight="1"/>
    <row r="5416" ht="12" hidden="1" customHeight="1"/>
    <row r="5417" ht="12" hidden="1" customHeight="1"/>
    <row r="5418" ht="12" hidden="1" customHeight="1"/>
    <row r="5419" ht="12" hidden="1" customHeight="1"/>
    <row r="5420" ht="12" hidden="1" customHeight="1"/>
    <row r="5421" ht="12" hidden="1" customHeight="1"/>
    <row r="5422" ht="12" hidden="1" customHeight="1"/>
    <row r="5423" ht="12" hidden="1" customHeight="1"/>
    <row r="5424" ht="12" hidden="1" customHeight="1"/>
    <row r="5425" ht="12" hidden="1" customHeight="1"/>
    <row r="5426" ht="12" hidden="1" customHeight="1"/>
    <row r="5427" ht="12" hidden="1" customHeight="1"/>
    <row r="5428" ht="12" hidden="1" customHeight="1"/>
    <row r="5429" ht="12" hidden="1" customHeight="1"/>
    <row r="5430" ht="12" hidden="1" customHeight="1"/>
    <row r="5431" ht="12" hidden="1" customHeight="1"/>
    <row r="5432" ht="12" hidden="1" customHeight="1"/>
    <row r="5433" ht="12" hidden="1" customHeight="1"/>
    <row r="5434" ht="12" hidden="1" customHeight="1"/>
    <row r="5435" ht="12" hidden="1" customHeight="1"/>
    <row r="5436" ht="12" hidden="1" customHeight="1"/>
    <row r="5437" ht="12" hidden="1" customHeight="1"/>
    <row r="5438" ht="12" hidden="1" customHeight="1"/>
    <row r="5439" ht="12" hidden="1" customHeight="1"/>
    <row r="5440" ht="12" hidden="1" customHeight="1"/>
    <row r="5441" ht="12" hidden="1" customHeight="1"/>
    <row r="5442" ht="12" hidden="1" customHeight="1"/>
    <row r="5443" ht="12" hidden="1" customHeight="1"/>
    <row r="5444" ht="12" hidden="1" customHeight="1"/>
    <row r="5445" ht="12" hidden="1" customHeight="1"/>
    <row r="5446" ht="12" hidden="1" customHeight="1"/>
    <row r="5447" ht="12" hidden="1" customHeight="1"/>
    <row r="5448" ht="12" hidden="1" customHeight="1"/>
    <row r="5449" ht="12" hidden="1" customHeight="1"/>
    <row r="5450" ht="12" hidden="1" customHeight="1"/>
    <row r="5451" ht="12" hidden="1" customHeight="1"/>
    <row r="5452" ht="12" hidden="1" customHeight="1"/>
    <row r="5453" ht="12" hidden="1" customHeight="1"/>
    <row r="5454" ht="12" hidden="1" customHeight="1"/>
    <row r="5455" ht="12" hidden="1" customHeight="1"/>
    <row r="5456" ht="12" hidden="1" customHeight="1"/>
    <row r="5457" ht="12" hidden="1" customHeight="1"/>
    <row r="5458" ht="12" hidden="1" customHeight="1"/>
    <row r="5459" ht="12" hidden="1" customHeight="1"/>
    <row r="5460" ht="12" hidden="1" customHeight="1"/>
    <row r="5461" ht="12" hidden="1" customHeight="1"/>
    <row r="5462" ht="12" hidden="1" customHeight="1"/>
    <row r="5463" ht="12" hidden="1" customHeight="1"/>
    <row r="5464" ht="12" hidden="1" customHeight="1"/>
    <row r="5465" ht="12" hidden="1" customHeight="1"/>
    <row r="5466" ht="12" hidden="1" customHeight="1"/>
    <row r="5467" ht="12" hidden="1" customHeight="1"/>
    <row r="5468" ht="12" hidden="1" customHeight="1"/>
    <row r="5469" ht="12" hidden="1" customHeight="1"/>
    <row r="5470" ht="12" hidden="1" customHeight="1"/>
    <row r="5471" ht="12" hidden="1" customHeight="1"/>
    <row r="5472" ht="12" hidden="1" customHeight="1"/>
    <row r="5473" ht="12" hidden="1" customHeight="1"/>
    <row r="5474" ht="12" hidden="1" customHeight="1"/>
    <row r="5475" ht="12" hidden="1" customHeight="1"/>
    <row r="5476" ht="12" hidden="1" customHeight="1"/>
    <row r="5477" ht="12" hidden="1" customHeight="1"/>
    <row r="5478" ht="12" hidden="1" customHeight="1"/>
    <row r="5479" ht="12" hidden="1" customHeight="1"/>
    <row r="5480" ht="12" hidden="1" customHeight="1"/>
    <row r="5481" ht="12" hidden="1" customHeight="1"/>
    <row r="5482" ht="12" hidden="1" customHeight="1"/>
    <row r="5483" ht="12" hidden="1" customHeight="1"/>
    <row r="5484" ht="12" hidden="1" customHeight="1"/>
    <row r="5485" ht="12" hidden="1" customHeight="1"/>
    <row r="5486" ht="12" hidden="1" customHeight="1"/>
    <row r="5487" ht="12" hidden="1" customHeight="1"/>
    <row r="5488" ht="12" hidden="1" customHeight="1"/>
    <row r="5489" ht="12" hidden="1" customHeight="1"/>
    <row r="5490" ht="12" hidden="1" customHeight="1"/>
    <row r="5491" ht="12" hidden="1" customHeight="1"/>
    <row r="5492" ht="12" hidden="1" customHeight="1"/>
    <row r="5493" ht="12" hidden="1" customHeight="1"/>
    <row r="5494" ht="12" hidden="1" customHeight="1"/>
    <row r="5495" ht="12" hidden="1" customHeight="1"/>
    <row r="5496" ht="12" hidden="1" customHeight="1"/>
    <row r="5497" ht="12" hidden="1" customHeight="1"/>
    <row r="5498" ht="12" hidden="1" customHeight="1"/>
    <row r="5499" ht="12" hidden="1" customHeight="1"/>
    <row r="5500" ht="12" hidden="1" customHeight="1"/>
    <row r="5501" ht="12" hidden="1" customHeight="1"/>
    <row r="5502" ht="12" hidden="1" customHeight="1"/>
    <row r="5503" ht="12" hidden="1" customHeight="1"/>
    <row r="5504" ht="12" hidden="1" customHeight="1"/>
    <row r="5505" ht="12" hidden="1" customHeight="1"/>
    <row r="5506" ht="12" hidden="1" customHeight="1"/>
    <row r="5507" ht="12" hidden="1" customHeight="1"/>
    <row r="5508" ht="12" hidden="1" customHeight="1"/>
    <row r="5509" ht="12" hidden="1" customHeight="1"/>
    <row r="5510" ht="12" hidden="1" customHeight="1"/>
    <row r="5511" ht="12" hidden="1" customHeight="1"/>
    <row r="5512" ht="12" hidden="1" customHeight="1"/>
    <row r="5513" ht="12" hidden="1" customHeight="1"/>
    <row r="5514" ht="12" hidden="1" customHeight="1"/>
    <row r="5515" ht="12" hidden="1" customHeight="1"/>
    <row r="5516" ht="12" hidden="1" customHeight="1"/>
    <row r="5517" ht="12" hidden="1" customHeight="1"/>
    <row r="5518" ht="12" hidden="1" customHeight="1"/>
    <row r="5519" ht="12" hidden="1" customHeight="1"/>
    <row r="5520" ht="12" hidden="1" customHeight="1"/>
    <row r="5521" ht="12" hidden="1" customHeight="1"/>
    <row r="5522" ht="12" hidden="1" customHeight="1"/>
    <row r="5523" ht="12" hidden="1" customHeight="1"/>
    <row r="5524" ht="12" hidden="1" customHeight="1"/>
    <row r="5525" ht="12" hidden="1" customHeight="1"/>
    <row r="5526" ht="12" hidden="1" customHeight="1"/>
    <row r="5527" ht="12" hidden="1" customHeight="1"/>
    <row r="5528" ht="12" hidden="1" customHeight="1"/>
    <row r="5529" ht="12" hidden="1" customHeight="1"/>
    <row r="5530" ht="12" hidden="1" customHeight="1"/>
    <row r="5531" ht="12" hidden="1" customHeight="1"/>
    <row r="5532" ht="12" hidden="1" customHeight="1"/>
    <row r="5533" ht="12" hidden="1" customHeight="1"/>
    <row r="5534" ht="12" hidden="1" customHeight="1"/>
    <row r="5535" ht="12" hidden="1" customHeight="1"/>
    <row r="5536" ht="12" hidden="1" customHeight="1"/>
    <row r="5537" ht="12" hidden="1" customHeight="1"/>
    <row r="5538" ht="12" hidden="1" customHeight="1"/>
    <row r="5539" ht="12" hidden="1" customHeight="1"/>
    <row r="5540" ht="12" hidden="1" customHeight="1"/>
    <row r="5541" ht="12" hidden="1" customHeight="1"/>
    <row r="5542" ht="12" hidden="1" customHeight="1"/>
    <row r="5543" ht="12" hidden="1" customHeight="1"/>
    <row r="5544" ht="12" hidden="1" customHeight="1"/>
    <row r="5545" ht="12" hidden="1" customHeight="1"/>
    <row r="5546" ht="12" hidden="1" customHeight="1"/>
    <row r="5547" ht="12" hidden="1" customHeight="1"/>
    <row r="5548" ht="12" hidden="1" customHeight="1"/>
    <row r="5549" ht="12" hidden="1" customHeight="1"/>
    <row r="5550" ht="12" hidden="1" customHeight="1"/>
    <row r="5551" ht="12" hidden="1" customHeight="1"/>
    <row r="5552" ht="12" hidden="1" customHeight="1"/>
    <row r="5553" ht="12" hidden="1" customHeight="1"/>
    <row r="5554" ht="12" hidden="1" customHeight="1"/>
    <row r="5555" ht="12" hidden="1" customHeight="1"/>
    <row r="5556" ht="12" hidden="1" customHeight="1"/>
    <row r="5557" ht="12" hidden="1" customHeight="1"/>
    <row r="5558" ht="12" hidden="1" customHeight="1"/>
    <row r="5559" ht="12" hidden="1" customHeight="1"/>
    <row r="5560" ht="12" hidden="1" customHeight="1"/>
    <row r="5561" ht="12" hidden="1" customHeight="1"/>
    <row r="5562" ht="12" hidden="1" customHeight="1"/>
    <row r="5563" ht="12" hidden="1" customHeight="1"/>
    <row r="5564" ht="12" hidden="1" customHeight="1"/>
    <row r="5565" ht="12" hidden="1" customHeight="1"/>
    <row r="5566" ht="12" hidden="1" customHeight="1"/>
    <row r="5567" ht="12" hidden="1" customHeight="1"/>
    <row r="5568" ht="12" hidden="1" customHeight="1"/>
    <row r="5569" ht="12" hidden="1" customHeight="1"/>
    <row r="5570" ht="12" hidden="1" customHeight="1"/>
    <row r="5571" ht="12" hidden="1" customHeight="1"/>
    <row r="5572" ht="12" hidden="1" customHeight="1"/>
    <row r="5573" ht="12" hidden="1" customHeight="1"/>
    <row r="5574" ht="12" hidden="1" customHeight="1"/>
    <row r="5575" ht="12" hidden="1" customHeight="1"/>
    <row r="5576" ht="12" hidden="1" customHeight="1"/>
    <row r="5577" ht="12" hidden="1" customHeight="1"/>
    <row r="5578" ht="12" hidden="1" customHeight="1"/>
    <row r="5579" ht="12" hidden="1" customHeight="1"/>
    <row r="5580" ht="12" hidden="1" customHeight="1"/>
    <row r="5581" ht="12" hidden="1" customHeight="1"/>
    <row r="5582" ht="12" hidden="1" customHeight="1"/>
    <row r="5583" ht="12" hidden="1" customHeight="1"/>
    <row r="5584" ht="12" hidden="1" customHeight="1"/>
    <row r="5585" ht="12" hidden="1" customHeight="1"/>
    <row r="5586" ht="12" hidden="1" customHeight="1"/>
    <row r="5587" ht="12" hidden="1" customHeight="1"/>
    <row r="5588" ht="12" hidden="1" customHeight="1"/>
    <row r="5589" ht="12" hidden="1" customHeight="1"/>
    <row r="5590" ht="12" hidden="1" customHeight="1"/>
    <row r="5591" ht="12" hidden="1" customHeight="1"/>
    <row r="5592" ht="12" hidden="1" customHeight="1"/>
    <row r="5593" ht="12" hidden="1" customHeight="1"/>
    <row r="5594" ht="12" hidden="1" customHeight="1"/>
    <row r="5595" ht="12" hidden="1" customHeight="1"/>
    <row r="5596" ht="12" hidden="1" customHeight="1"/>
    <row r="5597" ht="12" hidden="1" customHeight="1"/>
    <row r="5598" ht="12" hidden="1" customHeight="1"/>
    <row r="5599" ht="12" hidden="1" customHeight="1"/>
    <row r="5600" ht="12" hidden="1" customHeight="1"/>
    <row r="5601" ht="12" hidden="1" customHeight="1"/>
    <row r="5602" ht="12" hidden="1" customHeight="1"/>
    <row r="5603" ht="12" hidden="1" customHeight="1"/>
    <row r="5604" ht="12" hidden="1" customHeight="1"/>
    <row r="5605" ht="12" hidden="1" customHeight="1"/>
    <row r="5606" ht="12" hidden="1" customHeight="1"/>
    <row r="5607" ht="12" hidden="1" customHeight="1"/>
    <row r="5608" ht="12" hidden="1" customHeight="1"/>
    <row r="5609" ht="12" hidden="1" customHeight="1"/>
    <row r="5610" ht="12" hidden="1" customHeight="1"/>
    <row r="5611" ht="12" hidden="1" customHeight="1"/>
    <row r="5612" ht="12" hidden="1" customHeight="1"/>
    <row r="5613" ht="12" hidden="1" customHeight="1"/>
    <row r="5614" ht="12" hidden="1" customHeight="1"/>
    <row r="5615" ht="12" hidden="1" customHeight="1"/>
    <row r="5616" ht="12" hidden="1" customHeight="1"/>
    <row r="5617" ht="12" hidden="1" customHeight="1"/>
    <row r="5618" ht="12" hidden="1" customHeight="1"/>
    <row r="5619" ht="12" hidden="1" customHeight="1"/>
    <row r="5620" ht="12" hidden="1" customHeight="1"/>
    <row r="5621" ht="12" hidden="1" customHeight="1"/>
    <row r="5622" ht="12" hidden="1" customHeight="1"/>
    <row r="5623" ht="12" hidden="1" customHeight="1"/>
    <row r="5624" ht="12" hidden="1" customHeight="1"/>
    <row r="5625" ht="12" hidden="1" customHeight="1"/>
    <row r="5626" ht="12" hidden="1" customHeight="1"/>
    <row r="5627" ht="12" hidden="1" customHeight="1"/>
    <row r="5628" ht="12" hidden="1" customHeight="1"/>
    <row r="5629" ht="12" hidden="1" customHeight="1"/>
    <row r="5630" ht="12" hidden="1" customHeight="1"/>
    <row r="5631" ht="12" hidden="1" customHeight="1"/>
    <row r="5632" ht="12" hidden="1" customHeight="1"/>
    <row r="5633" ht="12" hidden="1" customHeight="1"/>
    <row r="5634" ht="12" hidden="1" customHeight="1"/>
    <row r="5635" ht="12" hidden="1" customHeight="1"/>
    <row r="5636" ht="12" hidden="1" customHeight="1"/>
    <row r="5637" ht="12" hidden="1" customHeight="1"/>
    <row r="5638" ht="12" hidden="1" customHeight="1"/>
    <row r="5639" ht="12" hidden="1" customHeight="1"/>
    <row r="5640" ht="12" hidden="1" customHeight="1"/>
    <row r="5641" ht="12" hidden="1" customHeight="1"/>
    <row r="5642" ht="12" hidden="1" customHeight="1"/>
    <row r="5643" ht="12" hidden="1" customHeight="1"/>
    <row r="5644" ht="12" hidden="1" customHeight="1"/>
    <row r="5645" ht="12" hidden="1" customHeight="1"/>
    <row r="5646" ht="12" hidden="1" customHeight="1"/>
    <row r="5647" ht="12" hidden="1" customHeight="1"/>
    <row r="5648" ht="12" hidden="1" customHeight="1"/>
    <row r="5649" ht="12" hidden="1" customHeight="1"/>
    <row r="5650" ht="12" hidden="1" customHeight="1"/>
    <row r="5651" ht="12" hidden="1" customHeight="1"/>
    <row r="5652" ht="12" hidden="1" customHeight="1"/>
    <row r="5653" ht="12" hidden="1" customHeight="1"/>
    <row r="5654" ht="12" hidden="1" customHeight="1"/>
    <row r="5655" ht="12" hidden="1" customHeight="1"/>
    <row r="5656" ht="12" hidden="1" customHeight="1"/>
    <row r="5657" ht="12" hidden="1" customHeight="1"/>
    <row r="5658" ht="12" hidden="1" customHeight="1"/>
    <row r="5659" ht="12" hidden="1" customHeight="1"/>
    <row r="5660" ht="12" hidden="1" customHeight="1"/>
    <row r="5661" ht="12" hidden="1" customHeight="1"/>
    <row r="5662" ht="12" hidden="1" customHeight="1"/>
    <row r="5663" ht="12" hidden="1" customHeight="1"/>
    <row r="5664" ht="12" hidden="1" customHeight="1"/>
    <row r="5665" ht="12" hidden="1" customHeight="1"/>
    <row r="5666" ht="12" hidden="1" customHeight="1"/>
    <row r="5667" ht="12" hidden="1" customHeight="1"/>
    <row r="5668" ht="12" hidden="1" customHeight="1"/>
    <row r="5669" ht="12" hidden="1" customHeight="1"/>
    <row r="5670" ht="12" hidden="1" customHeight="1"/>
    <row r="5671" ht="12" hidden="1" customHeight="1"/>
    <row r="5672" ht="12" hidden="1" customHeight="1"/>
    <row r="5673" ht="12" hidden="1" customHeight="1"/>
    <row r="5674" ht="12" hidden="1" customHeight="1"/>
    <row r="5675" ht="12" hidden="1" customHeight="1"/>
    <row r="5676" ht="12" hidden="1" customHeight="1"/>
    <row r="5677" ht="12" hidden="1" customHeight="1"/>
    <row r="5678" ht="12" hidden="1" customHeight="1"/>
    <row r="5679" ht="12" hidden="1" customHeight="1"/>
    <row r="5680" ht="12" hidden="1" customHeight="1"/>
    <row r="5681" ht="12" hidden="1" customHeight="1"/>
    <row r="5682" ht="12" hidden="1" customHeight="1"/>
    <row r="5683" ht="12" hidden="1" customHeight="1"/>
    <row r="5684" ht="12" hidden="1" customHeight="1"/>
    <row r="5685" ht="12" hidden="1" customHeight="1"/>
    <row r="5686" ht="12" hidden="1" customHeight="1"/>
    <row r="5687" ht="12" hidden="1" customHeight="1"/>
    <row r="5688" ht="12" hidden="1" customHeight="1"/>
    <row r="5689" ht="12" hidden="1" customHeight="1"/>
    <row r="5690" ht="12" hidden="1" customHeight="1"/>
    <row r="5691" ht="12" hidden="1" customHeight="1"/>
    <row r="5692" ht="12" hidden="1" customHeight="1"/>
    <row r="5693" ht="12" hidden="1" customHeight="1"/>
    <row r="5694" ht="12" hidden="1" customHeight="1"/>
    <row r="5695" ht="12" hidden="1" customHeight="1"/>
    <row r="5696" ht="12" hidden="1" customHeight="1"/>
    <row r="5697" ht="12" hidden="1" customHeight="1"/>
    <row r="5698" ht="12" hidden="1" customHeight="1"/>
    <row r="5699" ht="12" hidden="1" customHeight="1"/>
    <row r="5700" ht="12" hidden="1" customHeight="1"/>
    <row r="5701" ht="12" hidden="1" customHeight="1"/>
    <row r="5702" ht="12" hidden="1" customHeight="1"/>
    <row r="5703" ht="12" hidden="1" customHeight="1"/>
    <row r="5704" ht="12" hidden="1" customHeight="1"/>
    <row r="5705" ht="12" hidden="1" customHeight="1"/>
    <row r="5706" ht="12" hidden="1" customHeight="1"/>
    <row r="5707" ht="12" hidden="1" customHeight="1"/>
    <row r="5708" ht="12" hidden="1" customHeight="1"/>
    <row r="5709" ht="12" hidden="1" customHeight="1"/>
    <row r="5710" ht="12" hidden="1" customHeight="1"/>
    <row r="5711" ht="12" hidden="1" customHeight="1"/>
    <row r="5712" ht="12" hidden="1" customHeight="1"/>
    <row r="5713" ht="12" hidden="1" customHeight="1"/>
    <row r="5714" ht="12" hidden="1" customHeight="1"/>
    <row r="5715" ht="12" hidden="1" customHeight="1"/>
    <row r="5716" ht="12" hidden="1" customHeight="1"/>
    <row r="5717" ht="12" hidden="1" customHeight="1"/>
    <row r="5718" ht="12" hidden="1" customHeight="1"/>
    <row r="5719" ht="12" hidden="1" customHeight="1"/>
    <row r="5720" ht="12" hidden="1" customHeight="1"/>
    <row r="5721" ht="12" hidden="1" customHeight="1"/>
    <row r="5722" ht="12" hidden="1" customHeight="1"/>
    <row r="5723" ht="12" hidden="1" customHeight="1"/>
    <row r="5724" ht="12" hidden="1" customHeight="1"/>
    <row r="5725" ht="12" hidden="1" customHeight="1"/>
    <row r="5726" ht="12" hidden="1" customHeight="1"/>
    <row r="5727" ht="12" hidden="1" customHeight="1"/>
    <row r="5728" ht="12" hidden="1" customHeight="1"/>
    <row r="5729" ht="12" hidden="1" customHeight="1"/>
    <row r="5730" ht="12" hidden="1" customHeight="1"/>
    <row r="5731" ht="12" hidden="1" customHeight="1"/>
    <row r="5732" ht="12" hidden="1" customHeight="1"/>
    <row r="5733" ht="12" hidden="1" customHeight="1"/>
    <row r="5734" ht="12" hidden="1" customHeight="1"/>
    <row r="5735" ht="12" hidden="1" customHeight="1"/>
    <row r="5736" ht="12" hidden="1" customHeight="1"/>
    <row r="5737" ht="12" hidden="1" customHeight="1"/>
    <row r="5738" ht="12" hidden="1" customHeight="1"/>
    <row r="5739" ht="12" hidden="1" customHeight="1"/>
    <row r="5740" ht="12" hidden="1" customHeight="1"/>
    <row r="5741" ht="12" hidden="1" customHeight="1"/>
    <row r="5742" ht="12" hidden="1" customHeight="1"/>
    <row r="5743" ht="12" hidden="1" customHeight="1"/>
    <row r="5744" ht="12" hidden="1" customHeight="1"/>
    <row r="5745" ht="12" hidden="1" customHeight="1"/>
    <row r="5746" ht="12" hidden="1" customHeight="1"/>
    <row r="5747" ht="12" hidden="1" customHeight="1"/>
    <row r="5748" ht="12" hidden="1" customHeight="1"/>
    <row r="5749" ht="12" hidden="1" customHeight="1"/>
    <row r="5750" ht="12" hidden="1" customHeight="1"/>
    <row r="5751" ht="12" hidden="1" customHeight="1"/>
    <row r="5752" ht="12" hidden="1" customHeight="1"/>
    <row r="5753" ht="12" hidden="1" customHeight="1"/>
    <row r="5754" ht="12" hidden="1" customHeight="1"/>
    <row r="5755" ht="12" hidden="1" customHeight="1"/>
    <row r="5756" ht="12" hidden="1" customHeight="1"/>
    <row r="5757" ht="12" hidden="1" customHeight="1"/>
    <row r="5758" ht="12" hidden="1" customHeight="1"/>
    <row r="5759" ht="12" hidden="1" customHeight="1"/>
    <row r="5760" ht="12" hidden="1" customHeight="1"/>
    <row r="5761" ht="12" hidden="1" customHeight="1"/>
    <row r="5762" ht="12" hidden="1" customHeight="1"/>
    <row r="5763" ht="12" hidden="1" customHeight="1"/>
    <row r="5764" ht="12" hidden="1" customHeight="1"/>
    <row r="5765" ht="12" hidden="1" customHeight="1"/>
    <row r="5766" ht="12" hidden="1" customHeight="1"/>
    <row r="5767" ht="12" hidden="1" customHeight="1"/>
    <row r="5768" ht="12" hidden="1" customHeight="1"/>
    <row r="5769" ht="12" hidden="1" customHeight="1"/>
    <row r="5770" ht="12" hidden="1" customHeight="1"/>
    <row r="5771" ht="12" hidden="1" customHeight="1"/>
    <row r="5772" ht="12" hidden="1" customHeight="1"/>
    <row r="5773" ht="12" hidden="1" customHeight="1"/>
    <row r="5774" ht="12" hidden="1" customHeight="1"/>
    <row r="5775" ht="12" hidden="1" customHeight="1"/>
    <row r="5776" ht="12" hidden="1" customHeight="1"/>
    <row r="5777" ht="12" hidden="1" customHeight="1"/>
    <row r="5778" ht="12" hidden="1" customHeight="1"/>
    <row r="5779" ht="12" hidden="1" customHeight="1"/>
    <row r="5780" ht="12" hidden="1" customHeight="1"/>
    <row r="5781" ht="12" hidden="1" customHeight="1"/>
    <row r="5782" ht="12" hidden="1" customHeight="1"/>
    <row r="5783" ht="12" hidden="1" customHeight="1"/>
    <row r="5784" ht="12" hidden="1" customHeight="1"/>
    <row r="5785" ht="12" hidden="1" customHeight="1"/>
    <row r="5786" ht="12" hidden="1" customHeight="1"/>
    <row r="5787" ht="12" hidden="1" customHeight="1"/>
    <row r="5788" ht="12" hidden="1" customHeight="1"/>
    <row r="5789" ht="12" hidden="1" customHeight="1"/>
    <row r="5790" ht="12" hidden="1" customHeight="1"/>
    <row r="5791" ht="12" hidden="1" customHeight="1"/>
    <row r="5792" ht="12" hidden="1" customHeight="1"/>
    <row r="5793" ht="12" hidden="1" customHeight="1"/>
    <row r="5794" ht="12" hidden="1" customHeight="1"/>
    <row r="5795" ht="12" hidden="1" customHeight="1"/>
    <row r="5796" ht="12" hidden="1" customHeight="1"/>
    <row r="5797" ht="12" hidden="1" customHeight="1"/>
    <row r="5798" ht="12" hidden="1" customHeight="1"/>
    <row r="5799" ht="12" hidden="1" customHeight="1"/>
    <row r="5800" ht="12" hidden="1" customHeight="1"/>
    <row r="5801" ht="12" hidden="1" customHeight="1"/>
    <row r="5802" ht="12" hidden="1" customHeight="1"/>
    <row r="5803" ht="12" hidden="1" customHeight="1"/>
    <row r="5804" ht="12" hidden="1" customHeight="1"/>
    <row r="5805" ht="12" hidden="1" customHeight="1"/>
    <row r="5806" ht="12" hidden="1" customHeight="1"/>
    <row r="5807" ht="12" hidden="1" customHeight="1"/>
    <row r="5808" ht="12" hidden="1" customHeight="1"/>
    <row r="5809" ht="12" hidden="1" customHeight="1"/>
    <row r="5810" ht="12" hidden="1" customHeight="1"/>
    <row r="5811" ht="12" hidden="1" customHeight="1"/>
    <row r="5812" ht="12" hidden="1" customHeight="1"/>
    <row r="5813" ht="12" hidden="1" customHeight="1"/>
    <row r="5814" ht="12" hidden="1" customHeight="1"/>
    <row r="5815" ht="12" hidden="1" customHeight="1"/>
    <row r="5816" ht="12" hidden="1" customHeight="1"/>
    <row r="5817" ht="12" hidden="1" customHeight="1"/>
    <row r="5818" ht="12" hidden="1" customHeight="1"/>
    <row r="5819" ht="12" hidden="1" customHeight="1"/>
    <row r="5820" ht="12" hidden="1" customHeight="1"/>
    <row r="5821" ht="12" hidden="1" customHeight="1"/>
    <row r="5822" ht="12" hidden="1" customHeight="1"/>
    <row r="5823" ht="12" hidden="1" customHeight="1"/>
    <row r="5824" ht="12" hidden="1" customHeight="1"/>
    <row r="5825" ht="12" hidden="1" customHeight="1"/>
    <row r="5826" ht="12" hidden="1" customHeight="1"/>
    <row r="5827" ht="12" hidden="1" customHeight="1"/>
    <row r="5828" ht="12" hidden="1" customHeight="1"/>
    <row r="5829" ht="12" hidden="1" customHeight="1"/>
    <row r="5830" ht="12" hidden="1" customHeight="1"/>
    <row r="5831" ht="12" hidden="1" customHeight="1"/>
    <row r="5832" ht="12" hidden="1" customHeight="1"/>
    <row r="5833" ht="12" hidden="1" customHeight="1"/>
    <row r="5834" ht="12" hidden="1" customHeight="1"/>
    <row r="5835" ht="12" hidden="1" customHeight="1"/>
    <row r="5836" ht="12" hidden="1" customHeight="1"/>
    <row r="5837" ht="12" hidden="1" customHeight="1"/>
    <row r="5838" ht="12" hidden="1" customHeight="1"/>
    <row r="5839" ht="12" hidden="1" customHeight="1"/>
    <row r="5840" ht="12" hidden="1" customHeight="1"/>
    <row r="5841" ht="12" hidden="1" customHeight="1"/>
    <row r="5842" ht="12" hidden="1" customHeight="1"/>
    <row r="5843" ht="12" hidden="1" customHeight="1"/>
    <row r="5844" ht="12" hidden="1" customHeight="1"/>
    <row r="5845" ht="12" hidden="1" customHeight="1"/>
    <row r="5846" ht="12" hidden="1" customHeight="1"/>
    <row r="5847" ht="12" hidden="1" customHeight="1"/>
    <row r="5848" ht="12" hidden="1" customHeight="1"/>
    <row r="5849" ht="12" hidden="1" customHeight="1"/>
    <row r="5850" ht="12" hidden="1" customHeight="1"/>
    <row r="5851" ht="12" hidden="1" customHeight="1"/>
    <row r="5852" ht="12" hidden="1" customHeight="1"/>
    <row r="5853" ht="12" hidden="1" customHeight="1"/>
    <row r="5854" ht="12" hidden="1" customHeight="1"/>
    <row r="5855" ht="12" hidden="1" customHeight="1"/>
    <row r="5856" ht="12" hidden="1" customHeight="1"/>
    <row r="5857" ht="12" hidden="1" customHeight="1"/>
    <row r="5858" ht="12" hidden="1" customHeight="1"/>
    <row r="5859" ht="12" hidden="1" customHeight="1"/>
    <row r="5860" ht="12" hidden="1" customHeight="1"/>
    <row r="5861" ht="12" hidden="1" customHeight="1"/>
    <row r="5862" ht="12" hidden="1" customHeight="1"/>
    <row r="5863" ht="12" hidden="1" customHeight="1"/>
    <row r="5864" ht="12" hidden="1" customHeight="1"/>
    <row r="5865" ht="12" hidden="1" customHeight="1"/>
    <row r="5866" ht="12" hidden="1" customHeight="1"/>
    <row r="5867" ht="12" hidden="1" customHeight="1"/>
    <row r="5868" ht="12" hidden="1" customHeight="1"/>
    <row r="5869" ht="12" hidden="1" customHeight="1"/>
    <row r="5870" ht="12" hidden="1" customHeight="1"/>
    <row r="5871" ht="12" hidden="1" customHeight="1"/>
    <row r="5872" ht="12" hidden="1" customHeight="1"/>
    <row r="5873" ht="12" hidden="1" customHeight="1"/>
    <row r="5874" ht="12" hidden="1" customHeight="1"/>
    <row r="5875" ht="12" hidden="1" customHeight="1"/>
    <row r="5876" ht="12" hidden="1" customHeight="1"/>
    <row r="5877" ht="12" hidden="1" customHeight="1"/>
    <row r="5878" ht="12" hidden="1" customHeight="1"/>
    <row r="5879" ht="12" hidden="1" customHeight="1"/>
    <row r="5880" ht="12" hidden="1" customHeight="1"/>
    <row r="5881" ht="12" hidden="1" customHeight="1"/>
    <row r="5882" ht="12" hidden="1" customHeight="1"/>
    <row r="5883" ht="12" hidden="1" customHeight="1"/>
    <row r="5884" ht="12" hidden="1" customHeight="1"/>
    <row r="5885" ht="12" hidden="1" customHeight="1"/>
    <row r="5886" ht="12" hidden="1" customHeight="1"/>
    <row r="5887" ht="12" hidden="1" customHeight="1"/>
    <row r="5888" ht="12" hidden="1" customHeight="1"/>
    <row r="5889" ht="12" hidden="1" customHeight="1"/>
    <row r="5890" ht="12" hidden="1" customHeight="1"/>
    <row r="5891" ht="12" hidden="1" customHeight="1"/>
    <row r="5892" ht="12" hidden="1" customHeight="1"/>
    <row r="5893" ht="12" hidden="1" customHeight="1"/>
    <row r="5894" ht="12" hidden="1" customHeight="1"/>
    <row r="5895" ht="12" hidden="1" customHeight="1"/>
    <row r="5896" ht="12" hidden="1" customHeight="1"/>
    <row r="5897" ht="12" hidden="1" customHeight="1"/>
    <row r="5898" ht="12" hidden="1" customHeight="1"/>
    <row r="5899" ht="12" hidden="1" customHeight="1"/>
    <row r="5900" ht="12" hidden="1" customHeight="1"/>
    <row r="5901" ht="12" hidden="1" customHeight="1"/>
    <row r="5902" ht="12" hidden="1" customHeight="1"/>
    <row r="5903" ht="12" hidden="1" customHeight="1"/>
    <row r="5904" ht="12" hidden="1" customHeight="1"/>
    <row r="5905" ht="12" hidden="1" customHeight="1"/>
    <row r="5906" ht="12" hidden="1" customHeight="1"/>
    <row r="5907" ht="12" hidden="1" customHeight="1"/>
    <row r="5908" ht="12" hidden="1" customHeight="1"/>
    <row r="5909" ht="12" hidden="1" customHeight="1"/>
    <row r="5910" ht="12" hidden="1" customHeight="1"/>
    <row r="5911" ht="12" hidden="1" customHeight="1"/>
    <row r="5912" ht="12" hidden="1" customHeight="1"/>
    <row r="5913" ht="12" hidden="1" customHeight="1"/>
    <row r="5914" ht="12" hidden="1" customHeight="1"/>
    <row r="5915" ht="12" hidden="1" customHeight="1"/>
    <row r="5916" ht="12" hidden="1" customHeight="1"/>
    <row r="5917" ht="12" hidden="1" customHeight="1"/>
    <row r="5918" ht="12" hidden="1" customHeight="1"/>
    <row r="5919" ht="12" hidden="1" customHeight="1"/>
    <row r="5920" ht="12" hidden="1" customHeight="1"/>
    <row r="5921" ht="12" hidden="1" customHeight="1"/>
    <row r="5922" ht="12" hidden="1" customHeight="1"/>
    <row r="5923" ht="12" hidden="1" customHeight="1"/>
    <row r="5924" ht="12" hidden="1" customHeight="1"/>
    <row r="5925" ht="12" hidden="1" customHeight="1"/>
    <row r="5926" ht="12" hidden="1" customHeight="1"/>
    <row r="5927" ht="12" hidden="1" customHeight="1"/>
    <row r="5928" ht="12" hidden="1" customHeight="1"/>
    <row r="5929" ht="12" hidden="1" customHeight="1"/>
    <row r="5930" ht="12" hidden="1" customHeight="1"/>
    <row r="5931" ht="12" hidden="1" customHeight="1"/>
    <row r="5932" ht="12" hidden="1" customHeight="1"/>
    <row r="5933" ht="12" hidden="1" customHeight="1"/>
    <row r="5934" ht="12" hidden="1" customHeight="1"/>
    <row r="5935" ht="12" hidden="1" customHeight="1"/>
    <row r="5936" ht="12" hidden="1" customHeight="1"/>
    <row r="5937" ht="12" hidden="1" customHeight="1"/>
    <row r="5938" ht="12" hidden="1" customHeight="1"/>
    <row r="5939" ht="12" hidden="1" customHeight="1"/>
    <row r="5940" ht="12" hidden="1" customHeight="1"/>
    <row r="5941" ht="12" hidden="1" customHeight="1"/>
    <row r="5942" ht="12" hidden="1" customHeight="1"/>
    <row r="5943" ht="12" hidden="1" customHeight="1"/>
    <row r="5944" ht="12" hidden="1" customHeight="1"/>
    <row r="5945" ht="12" hidden="1" customHeight="1"/>
    <row r="5946" ht="12" hidden="1" customHeight="1"/>
    <row r="5947" ht="12" hidden="1" customHeight="1"/>
    <row r="5948" ht="12" hidden="1" customHeight="1"/>
    <row r="5949" ht="12" hidden="1" customHeight="1"/>
    <row r="5950" ht="12" hidden="1" customHeight="1"/>
    <row r="5951" ht="12" hidden="1" customHeight="1"/>
    <row r="5952" ht="12" hidden="1" customHeight="1"/>
    <row r="5953" ht="12" hidden="1" customHeight="1"/>
    <row r="5954" ht="12" hidden="1" customHeight="1"/>
    <row r="5955" ht="12" hidden="1" customHeight="1"/>
    <row r="5956" ht="12" hidden="1" customHeight="1"/>
    <row r="5957" ht="12" hidden="1" customHeight="1"/>
    <row r="5958" ht="12" hidden="1" customHeight="1"/>
    <row r="5959" ht="12" hidden="1" customHeight="1"/>
    <row r="5960" ht="12" hidden="1" customHeight="1"/>
    <row r="5961" ht="12" hidden="1" customHeight="1"/>
    <row r="5962" ht="12" hidden="1" customHeight="1"/>
    <row r="5963" ht="12" hidden="1" customHeight="1"/>
    <row r="5964" ht="12" hidden="1" customHeight="1"/>
    <row r="5965" ht="12" hidden="1" customHeight="1"/>
    <row r="5966" ht="12" hidden="1" customHeight="1"/>
    <row r="5967" ht="12" hidden="1" customHeight="1"/>
    <row r="5968" ht="12" hidden="1" customHeight="1"/>
    <row r="5969" ht="12" hidden="1" customHeight="1"/>
    <row r="5970" ht="12" hidden="1" customHeight="1"/>
    <row r="5971" ht="12" hidden="1" customHeight="1"/>
    <row r="5972" ht="12" hidden="1" customHeight="1"/>
    <row r="5973" ht="12" hidden="1" customHeight="1"/>
    <row r="5974" ht="12" hidden="1" customHeight="1"/>
    <row r="5975" ht="12" hidden="1" customHeight="1"/>
    <row r="5976" ht="12" hidden="1" customHeight="1"/>
    <row r="5977" ht="12" hidden="1" customHeight="1"/>
    <row r="5978" ht="12" hidden="1" customHeight="1"/>
    <row r="5979" ht="12" hidden="1" customHeight="1"/>
    <row r="5980" ht="12" hidden="1" customHeight="1"/>
    <row r="5981" ht="12" hidden="1" customHeight="1"/>
    <row r="5982" ht="12" hidden="1" customHeight="1"/>
    <row r="5983" ht="12" hidden="1" customHeight="1"/>
    <row r="5984" ht="12" hidden="1" customHeight="1"/>
    <row r="5985" ht="12" hidden="1" customHeight="1"/>
    <row r="5986" ht="12" hidden="1" customHeight="1"/>
    <row r="5987" ht="12" hidden="1" customHeight="1"/>
    <row r="5988" ht="12" hidden="1" customHeight="1"/>
    <row r="5989" ht="12" hidden="1" customHeight="1"/>
    <row r="5990" ht="12" hidden="1" customHeight="1"/>
    <row r="5991" ht="12" hidden="1" customHeight="1"/>
    <row r="5992" ht="12" hidden="1" customHeight="1"/>
    <row r="5993" ht="12" hidden="1" customHeight="1"/>
    <row r="5994" ht="12" hidden="1" customHeight="1"/>
    <row r="5995" ht="12" hidden="1" customHeight="1"/>
    <row r="5996" ht="12" hidden="1" customHeight="1"/>
    <row r="5997" ht="12" hidden="1" customHeight="1"/>
    <row r="5998" ht="12" hidden="1" customHeight="1"/>
    <row r="5999" ht="12" hidden="1" customHeight="1"/>
    <row r="6000" ht="12" hidden="1" customHeight="1"/>
    <row r="6001" ht="12" hidden="1" customHeight="1"/>
    <row r="6002" ht="12" hidden="1" customHeight="1"/>
    <row r="6003" ht="12" hidden="1" customHeight="1"/>
    <row r="6004" ht="12" hidden="1" customHeight="1"/>
    <row r="6005" ht="12" hidden="1" customHeight="1"/>
    <row r="6006" ht="12" hidden="1" customHeight="1"/>
    <row r="6007" ht="12" hidden="1" customHeight="1"/>
    <row r="6008" ht="12" hidden="1" customHeight="1"/>
    <row r="6009" ht="12" hidden="1" customHeight="1"/>
    <row r="6010" ht="12" hidden="1" customHeight="1"/>
    <row r="6011" ht="12" hidden="1" customHeight="1"/>
    <row r="6012" ht="12" hidden="1" customHeight="1"/>
    <row r="6013" ht="12" hidden="1" customHeight="1"/>
    <row r="6014" ht="12" hidden="1" customHeight="1"/>
    <row r="6015" ht="12" hidden="1" customHeight="1"/>
    <row r="6016" ht="12" hidden="1" customHeight="1"/>
    <row r="6017" ht="12" hidden="1" customHeight="1"/>
    <row r="6018" ht="12" hidden="1" customHeight="1"/>
    <row r="6019" ht="12" hidden="1" customHeight="1"/>
    <row r="6020" ht="12" hidden="1" customHeight="1"/>
    <row r="6021" ht="12" hidden="1" customHeight="1"/>
    <row r="6022" ht="12" hidden="1" customHeight="1"/>
    <row r="6023" ht="12" hidden="1" customHeight="1"/>
    <row r="6024" ht="12" hidden="1" customHeight="1"/>
    <row r="6025" ht="12" hidden="1" customHeight="1"/>
    <row r="6026" ht="12" hidden="1" customHeight="1"/>
    <row r="6027" ht="12" hidden="1" customHeight="1"/>
    <row r="6028" ht="12" hidden="1" customHeight="1"/>
    <row r="6029" ht="12" hidden="1" customHeight="1"/>
    <row r="6030" ht="12" hidden="1" customHeight="1"/>
    <row r="6031" ht="12" hidden="1" customHeight="1"/>
    <row r="6032" ht="12" hidden="1" customHeight="1"/>
    <row r="6033" ht="12" hidden="1" customHeight="1"/>
    <row r="6034" ht="12" hidden="1" customHeight="1"/>
    <row r="6035" ht="12" hidden="1" customHeight="1"/>
    <row r="6036" ht="12" hidden="1" customHeight="1"/>
    <row r="6037" ht="12" hidden="1" customHeight="1"/>
    <row r="6038" ht="12" hidden="1" customHeight="1"/>
    <row r="6039" ht="12" hidden="1" customHeight="1"/>
    <row r="6040" ht="12" hidden="1" customHeight="1"/>
    <row r="6041" ht="12" hidden="1" customHeight="1"/>
    <row r="6042" ht="12" hidden="1" customHeight="1"/>
    <row r="6043" ht="12" hidden="1" customHeight="1"/>
    <row r="6044" ht="12" hidden="1" customHeight="1"/>
    <row r="6045" ht="12" hidden="1" customHeight="1"/>
    <row r="6046" ht="12" hidden="1" customHeight="1"/>
    <row r="6047" ht="12" hidden="1" customHeight="1"/>
    <row r="6048" ht="12" hidden="1" customHeight="1"/>
    <row r="6049" ht="12" hidden="1" customHeight="1"/>
    <row r="6050" ht="12" hidden="1" customHeight="1"/>
    <row r="6051" ht="12" hidden="1" customHeight="1"/>
    <row r="6052" ht="12" hidden="1" customHeight="1"/>
    <row r="6053" ht="12" hidden="1" customHeight="1"/>
    <row r="6054" ht="12" hidden="1" customHeight="1"/>
    <row r="6055" ht="12" hidden="1" customHeight="1"/>
    <row r="6056" ht="12" hidden="1" customHeight="1"/>
    <row r="6057" ht="12" hidden="1" customHeight="1"/>
    <row r="6058" ht="12" hidden="1" customHeight="1"/>
    <row r="6059" ht="12" hidden="1" customHeight="1"/>
    <row r="6060" ht="12" hidden="1" customHeight="1"/>
    <row r="6061" ht="12" hidden="1" customHeight="1"/>
    <row r="6062" ht="12" hidden="1" customHeight="1"/>
    <row r="6063" ht="12" hidden="1" customHeight="1"/>
    <row r="6064" ht="12" hidden="1" customHeight="1"/>
    <row r="6065" ht="12" hidden="1" customHeight="1"/>
    <row r="6066" ht="12" hidden="1" customHeight="1"/>
    <row r="6067" ht="12" hidden="1" customHeight="1"/>
    <row r="6068" ht="12" hidden="1" customHeight="1"/>
    <row r="6069" ht="12" hidden="1" customHeight="1"/>
    <row r="6070" ht="12" hidden="1" customHeight="1"/>
    <row r="6071" ht="12" hidden="1" customHeight="1"/>
    <row r="6072" ht="12" hidden="1" customHeight="1"/>
    <row r="6073" ht="12" hidden="1" customHeight="1"/>
    <row r="6074" ht="12" hidden="1" customHeight="1"/>
    <row r="6075" ht="12" hidden="1" customHeight="1"/>
    <row r="6076" ht="12" hidden="1" customHeight="1"/>
    <row r="6077" ht="12" hidden="1" customHeight="1"/>
    <row r="6078" ht="12" hidden="1" customHeight="1"/>
    <row r="6079" ht="12" hidden="1" customHeight="1"/>
    <row r="6080" ht="12" hidden="1" customHeight="1"/>
    <row r="6081" ht="12" hidden="1" customHeight="1"/>
    <row r="6082" ht="12" hidden="1" customHeight="1"/>
    <row r="6083" ht="12" hidden="1" customHeight="1"/>
    <row r="6084" ht="12" hidden="1" customHeight="1"/>
    <row r="6085" ht="12" hidden="1" customHeight="1"/>
    <row r="6086" ht="12" hidden="1" customHeight="1"/>
    <row r="6087" ht="12" hidden="1" customHeight="1"/>
    <row r="6088" ht="12" hidden="1" customHeight="1"/>
    <row r="6089" ht="12" hidden="1" customHeight="1"/>
    <row r="6090" ht="12" hidden="1" customHeight="1"/>
    <row r="6091" ht="12" hidden="1" customHeight="1"/>
    <row r="6092" ht="12" hidden="1" customHeight="1"/>
    <row r="6093" ht="12" hidden="1" customHeight="1"/>
    <row r="6094" ht="12" hidden="1" customHeight="1"/>
    <row r="6095" ht="12" hidden="1" customHeight="1"/>
    <row r="6096" ht="12" hidden="1" customHeight="1"/>
    <row r="1048576" spans="11:11" ht="12" hidden="1" customHeight="1">
      <c r="K1048576" s="146"/>
    </row>
  </sheetData>
  <sheetProtection password="EAEB" sheet="1" objects="1" scenarios="1"/>
  <mergeCells count="2">
    <mergeCell ref="B33:D34"/>
    <mergeCell ref="B31:D32"/>
  </mergeCells>
  <conditionalFormatting sqref="D24:D28">
    <cfRule type="iconSet" priority="46">
      <iconSet>
        <cfvo type="percent" val="0"/>
        <cfvo type="num" val="2"/>
        <cfvo type="num" val="4"/>
      </iconSet>
    </cfRule>
  </conditionalFormatting>
  <conditionalFormatting sqref="B33 F36:F37 I36:L37">
    <cfRule type="iconSet" priority="45">
      <iconSet>
        <cfvo type="percent" val="0"/>
        <cfvo type="num" val="2"/>
        <cfvo type="num" val="4"/>
      </iconSet>
    </cfRule>
  </conditionalFormatting>
  <conditionalFormatting sqref="D39:F40">
    <cfRule type="iconSet" priority="44">
      <iconSet>
        <cfvo type="percent" val="0"/>
        <cfvo type="num" val="2"/>
        <cfvo type="num" val="4"/>
      </iconSet>
    </cfRule>
  </conditionalFormatting>
  <conditionalFormatting sqref="P40:P49">
    <cfRule type="iconSet" priority="42">
      <iconSet>
        <cfvo type="percent" val="0"/>
        <cfvo type="num" val="2"/>
        <cfvo type="num" val="4"/>
      </iconSet>
    </cfRule>
  </conditionalFormatting>
  <conditionalFormatting sqref="B33">
    <cfRule type="iconSet" priority="31">
      <iconSet>
        <cfvo type="percent" val="0"/>
        <cfvo type="num" val="2"/>
        <cfvo type="num" val="4"/>
      </iconSet>
    </cfRule>
  </conditionalFormatting>
  <conditionalFormatting sqref="F42:F43 D41:E42">
    <cfRule type="iconSet" priority="30">
      <iconSet>
        <cfvo type="percent" val="0"/>
        <cfvo type="num" val="2"/>
        <cfvo type="num" val="4"/>
      </iconSet>
    </cfRule>
  </conditionalFormatting>
  <conditionalFormatting sqref="B33 E33:E34 F40 I40:L40">
    <cfRule type="iconSet" priority="29">
      <iconSet>
        <cfvo type="percent" val="0"/>
        <cfvo type="num" val="2"/>
        <cfvo type="num" val="4"/>
      </iconSet>
    </cfRule>
  </conditionalFormatting>
  <conditionalFormatting sqref="B33:E34 F40 I40:L40">
    <cfRule type="iconSet" priority="27">
      <iconSet>
        <cfvo type="percent" val="0"/>
        <cfvo type="num" val="2"/>
        <cfvo type="num" val="4"/>
      </iconSet>
    </cfRule>
  </conditionalFormatting>
  <conditionalFormatting sqref="B33:E34">
    <cfRule type="iconSet" priority="22">
      <iconSet>
        <cfvo type="percent" val="0"/>
        <cfvo type="num" val="2"/>
        <cfvo type="num" val="4"/>
      </iconSet>
    </cfRule>
  </conditionalFormatting>
  <conditionalFormatting sqref="E33:E34 B33">
    <cfRule type="iconSet" priority="14">
      <iconSet>
        <cfvo type="percent" val="0"/>
        <cfvo type="num" val="2"/>
        <cfvo type="num" val="4"/>
      </iconSet>
    </cfRule>
  </conditionalFormatting>
  <conditionalFormatting sqref="K24:K33">
    <cfRule type="iconSet" priority="4">
      <iconSet>
        <cfvo type="percent" val="0"/>
        <cfvo type="num" val="2"/>
        <cfvo type="num" val="4"/>
      </iconSet>
    </cfRule>
  </conditionalFormatting>
  <conditionalFormatting sqref="J24:J33">
    <cfRule type="iconSet" priority="3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" enableFormatConditionsCalculation="0"/>
  <dimension ref="A1:Q81"/>
  <sheetViews>
    <sheetView workbookViewId="0">
      <selection activeCell="E34" sqref="E34"/>
    </sheetView>
  </sheetViews>
  <sheetFormatPr baseColWidth="10" defaultColWidth="11.5" defaultRowHeight="12" x14ac:dyDescent="0"/>
  <cols>
    <col min="1" max="16384" width="11.5" style="3"/>
  </cols>
  <sheetData>
    <row r="1" spans="1:17">
      <c r="A1" s="4" t="s">
        <v>89</v>
      </c>
    </row>
    <row r="3" spans="1:17" ht="12" customHeight="1">
      <c r="A3" s="484" t="s">
        <v>4</v>
      </c>
      <c r="B3" s="491"/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491"/>
      <c r="P3" s="491"/>
      <c r="Q3" s="492"/>
    </row>
    <row r="4" spans="1:17">
      <c r="A4" s="485"/>
      <c r="B4" s="495"/>
      <c r="C4" s="495"/>
      <c r="D4" s="495"/>
      <c r="E4" s="495"/>
      <c r="F4" s="495"/>
      <c r="G4" s="495"/>
      <c r="H4" s="495"/>
      <c r="I4" s="495"/>
      <c r="J4" s="495"/>
      <c r="K4" s="495"/>
      <c r="L4" s="495"/>
      <c r="M4" s="495"/>
      <c r="N4" s="495"/>
      <c r="O4" s="495"/>
      <c r="P4" s="495"/>
      <c r="Q4" s="496"/>
    </row>
    <row r="5" spans="1:17">
      <c r="A5" s="486"/>
      <c r="B5" s="493"/>
      <c r="C5" s="493"/>
      <c r="D5" s="493"/>
      <c r="E5" s="493"/>
      <c r="F5" s="493"/>
      <c r="G5" s="493"/>
      <c r="H5" s="493"/>
      <c r="I5" s="493"/>
      <c r="J5" s="493"/>
      <c r="K5" s="493"/>
      <c r="L5" s="493"/>
      <c r="M5" s="493"/>
      <c r="N5" s="493"/>
      <c r="O5" s="493"/>
      <c r="P5" s="493"/>
      <c r="Q5" s="494"/>
    </row>
    <row r="6" spans="1:17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7">
      <c r="A7" s="484" t="s">
        <v>5</v>
      </c>
      <c r="B7" s="491"/>
      <c r="C7" s="491"/>
      <c r="D7" s="491"/>
      <c r="E7" s="491"/>
      <c r="F7" s="491"/>
      <c r="G7" s="491"/>
      <c r="H7" s="491"/>
      <c r="I7" s="491"/>
      <c r="J7" s="491"/>
      <c r="K7" s="491"/>
      <c r="L7" s="491"/>
      <c r="M7" s="491"/>
      <c r="N7" s="491"/>
      <c r="O7" s="491"/>
      <c r="P7" s="491"/>
      <c r="Q7" s="492"/>
    </row>
    <row r="8" spans="1:17">
      <c r="A8" s="485"/>
      <c r="B8" s="495"/>
      <c r="C8" s="495"/>
      <c r="D8" s="495"/>
      <c r="E8" s="495"/>
      <c r="F8" s="495"/>
      <c r="G8" s="495"/>
      <c r="H8" s="495"/>
      <c r="I8" s="495"/>
      <c r="J8" s="495"/>
      <c r="K8" s="495"/>
      <c r="L8" s="495"/>
      <c r="M8" s="495"/>
      <c r="N8" s="495"/>
      <c r="O8" s="495"/>
      <c r="P8" s="495"/>
      <c r="Q8" s="496"/>
    </row>
    <row r="9" spans="1:17">
      <c r="A9" s="486"/>
      <c r="B9" s="493"/>
      <c r="C9" s="493"/>
      <c r="D9" s="493"/>
      <c r="E9" s="493"/>
      <c r="F9" s="493"/>
      <c r="G9" s="493"/>
      <c r="H9" s="493"/>
      <c r="I9" s="493"/>
      <c r="J9" s="493"/>
      <c r="K9" s="493"/>
      <c r="L9" s="493"/>
      <c r="M9" s="493"/>
      <c r="N9" s="493"/>
      <c r="O9" s="493"/>
      <c r="P9" s="493"/>
      <c r="Q9" s="494"/>
    </row>
    <row r="10" spans="1:17">
      <c r="A10" s="5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</row>
    <row r="11" spans="1:17">
      <c r="A11" s="484" t="s">
        <v>6</v>
      </c>
      <c r="B11" s="491" t="s">
        <v>60</v>
      </c>
      <c r="C11" s="491"/>
      <c r="D11" s="491"/>
      <c r="E11" s="491"/>
      <c r="F11" s="491"/>
      <c r="G11" s="491"/>
      <c r="H11" s="491"/>
      <c r="I11" s="491"/>
      <c r="J11" s="491"/>
      <c r="K11" s="491"/>
      <c r="L11" s="491"/>
      <c r="M11" s="491"/>
      <c r="N11" s="491"/>
      <c r="O11" s="491"/>
      <c r="P11" s="491"/>
      <c r="Q11" s="492"/>
    </row>
    <row r="12" spans="1:17">
      <c r="A12" s="485"/>
      <c r="B12" s="495"/>
      <c r="C12" s="495"/>
      <c r="D12" s="495"/>
      <c r="E12" s="495"/>
      <c r="F12" s="495"/>
      <c r="G12" s="495"/>
      <c r="H12" s="495"/>
      <c r="I12" s="495"/>
      <c r="J12" s="495"/>
      <c r="K12" s="495"/>
      <c r="L12" s="495"/>
      <c r="M12" s="495"/>
      <c r="N12" s="495"/>
      <c r="O12" s="495"/>
      <c r="P12" s="495"/>
      <c r="Q12" s="496"/>
    </row>
    <row r="13" spans="1:17">
      <c r="A13" s="486"/>
      <c r="B13" s="493"/>
      <c r="C13" s="493"/>
      <c r="D13" s="493"/>
      <c r="E13" s="493"/>
      <c r="F13" s="493"/>
      <c r="G13" s="493"/>
      <c r="H13" s="493"/>
      <c r="I13" s="493"/>
      <c r="J13" s="493"/>
      <c r="K13" s="493"/>
      <c r="L13" s="493"/>
      <c r="M13" s="493"/>
      <c r="N13" s="493"/>
      <c r="O13" s="493"/>
      <c r="P13" s="493"/>
      <c r="Q13" s="494"/>
    </row>
    <row r="14" spans="1:17">
      <c r="A14" s="5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</row>
    <row r="15" spans="1:17">
      <c r="A15" s="484" t="s">
        <v>12</v>
      </c>
      <c r="B15" s="491"/>
      <c r="C15" s="491"/>
      <c r="D15" s="491"/>
      <c r="E15" s="491"/>
      <c r="F15" s="491"/>
      <c r="G15" s="491"/>
      <c r="H15" s="491"/>
      <c r="I15" s="491"/>
      <c r="J15" s="491"/>
      <c r="K15" s="491"/>
      <c r="L15" s="491"/>
      <c r="M15" s="491"/>
      <c r="N15" s="491"/>
      <c r="O15" s="491"/>
      <c r="P15" s="491"/>
      <c r="Q15" s="492"/>
    </row>
    <row r="16" spans="1:17">
      <c r="A16" s="485"/>
      <c r="B16" s="495"/>
      <c r="C16" s="495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6"/>
    </row>
    <row r="17" spans="1:17">
      <c r="A17" s="486"/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494"/>
    </row>
    <row r="18" spans="1:17">
      <c r="A18" s="5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</row>
    <row r="19" spans="1:17">
      <c r="A19" s="484" t="s">
        <v>7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491"/>
      <c r="Q19" s="492"/>
    </row>
    <row r="20" spans="1:17">
      <c r="A20" s="485"/>
      <c r="B20" s="495"/>
      <c r="C20" s="495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6"/>
    </row>
    <row r="21" spans="1:17">
      <c r="A21" s="486"/>
      <c r="B21" s="493"/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4"/>
    </row>
    <row r="22" spans="1:17">
      <c r="A22" s="5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</row>
    <row r="23" spans="1:17">
      <c r="A23" s="484" t="s">
        <v>8</v>
      </c>
      <c r="B23" s="491" t="s">
        <v>61</v>
      </c>
      <c r="C23" s="491"/>
      <c r="D23" s="491"/>
      <c r="E23" s="491"/>
      <c r="F23" s="491"/>
      <c r="G23" s="491"/>
      <c r="H23" s="492"/>
      <c r="J23" s="484" t="s">
        <v>10</v>
      </c>
      <c r="K23" s="491" t="s">
        <v>62</v>
      </c>
      <c r="L23" s="491"/>
      <c r="M23" s="491"/>
      <c r="N23" s="491"/>
      <c r="O23" s="491"/>
      <c r="P23" s="491"/>
      <c r="Q23" s="492"/>
    </row>
    <row r="24" spans="1:17">
      <c r="A24" s="486"/>
      <c r="B24" s="493"/>
      <c r="C24" s="493"/>
      <c r="D24" s="493"/>
      <c r="E24" s="493"/>
      <c r="F24" s="493"/>
      <c r="G24" s="493"/>
      <c r="H24" s="494"/>
      <c r="J24" s="486"/>
      <c r="K24" s="493"/>
      <c r="L24" s="493"/>
      <c r="M24" s="493"/>
      <c r="N24" s="493"/>
      <c r="O24" s="493"/>
      <c r="P24" s="493"/>
      <c r="Q24" s="494"/>
    </row>
    <row r="26" spans="1:17">
      <c r="A26" s="484" t="s">
        <v>9</v>
      </c>
      <c r="B26" s="491" t="s">
        <v>63</v>
      </c>
      <c r="C26" s="491"/>
      <c r="D26" s="491"/>
      <c r="E26" s="491"/>
      <c r="F26" s="491"/>
      <c r="G26" s="491"/>
      <c r="H26" s="492"/>
      <c r="J26" s="484" t="s">
        <v>11</v>
      </c>
      <c r="K26" s="491" t="s">
        <v>56</v>
      </c>
      <c r="L26" s="491"/>
      <c r="M26" s="491"/>
      <c r="N26" s="491"/>
      <c r="O26" s="491"/>
      <c r="P26" s="491"/>
      <c r="Q26" s="492"/>
    </row>
    <row r="27" spans="1:17">
      <c r="A27" s="486"/>
      <c r="B27" s="493"/>
      <c r="C27" s="493"/>
      <c r="D27" s="493"/>
      <c r="E27" s="493"/>
      <c r="F27" s="493"/>
      <c r="G27" s="493"/>
      <c r="H27" s="494"/>
      <c r="J27" s="486"/>
      <c r="K27" s="493"/>
      <c r="L27" s="493"/>
      <c r="M27" s="493"/>
      <c r="N27" s="493"/>
      <c r="O27" s="493"/>
      <c r="P27" s="493"/>
      <c r="Q27" s="494"/>
    </row>
    <row r="29" spans="1:17">
      <c r="A29" s="484" t="s">
        <v>13</v>
      </c>
      <c r="B29" s="491"/>
      <c r="C29" s="491"/>
      <c r="D29" s="491"/>
      <c r="E29" s="491"/>
      <c r="F29" s="491"/>
      <c r="G29" s="491"/>
      <c r="H29" s="491"/>
      <c r="I29" s="491"/>
      <c r="J29" s="491"/>
      <c r="K29" s="491"/>
      <c r="L29" s="491"/>
      <c r="M29" s="491"/>
      <c r="N29" s="491"/>
      <c r="O29" s="491"/>
      <c r="P29" s="491"/>
      <c r="Q29" s="492"/>
    </row>
    <row r="30" spans="1:17">
      <c r="A30" s="485"/>
      <c r="B30" s="495"/>
      <c r="C30" s="495"/>
      <c r="D30" s="495"/>
      <c r="E30" s="495"/>
      <c r="F30" s="495"/>
      <c r="G30" s="495"/>
      <c r="H30" s="495"/>
      <c r="I30" s="495"/>
      <c r="J30" s="495"/>
      <c r="K30" s="495"/>
      <c r="L30" s="495"/>
      <c r="M30" s="495"/>
      <c r="N30" s="495"/>
      <c r="O30" s="495"/>
      <c r="P30" s="495"/>
      <c r="Q30" s="496"/>
    </row>
    <row r="31" spans="1:17">
      <c r="A31" s="486"/>
      <c r="B31" s="493"/>
      <c r="C31" s="493"/>
      <c r="D31" s="493"/>
      <c r="E31" s="493"/>
      <c r="F31" s="493"/>
      <c r="G31" s="493"/>
      <c r="H31" s="493"/>
      <c r="I31" s="493"/>
      <c r="J31" s="493"/>
      <c r="K31" s="493"/>
      <c r="L31" s="493"/>
      <c r="M31" s="493"/>
      <c r="N31" s="493"/>
      <c r="O31" s="493"/>
      <c r="P31" s="493"/>
      <c r="Q31" s="494"/>
    </row>
    <row r="33" spans="1:17">
      <c r="A33" s="18" t="s">
        <v>14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1"/>
    </row>
    <row r="34" spans="1:17">
      <c r="A34" s="29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13"/>
    </row>
    <row r="35" spans="1:17" ht="12" customHeight="1">
      <c r="A35" s="501" t="s">
        <v>38</v>
      </c>
      <c r="B35" s="501"/>
      <c r="C35" s="500">
        <v>8.26</v>
      </c>
      <c r="E35" s="501" t="s">
        <v>39</v>
      </c>
      <c r="F35" s="501"/>
      <c r="G35" s="499">
        <v>0.28299999999999997</v>
      </c>
      <c r="I35" s="8"/>
      <c r="J35" s="8"/>
      <c r="K35" s="8"/>
      <c r="L35" s="8"/>
      <c r="M35" s="8"/>
      <c r="N35" s="8"/>
      <c r="O35" s="8"/>
      <c r="P35" s="8"/>
      <c r="Q35" s="13"/>
    </row>
    <row r="36" spans="1:17">
      <c r="A36" s="501"/>
      <c r="B36" s="501"/>
      <c r="C36" s="500"/>
      <c r="E36" s="501"/>
      <c r="F36" s="501"/>
      <c r="G36" s="500"/>
      <c r="I36" s="8"/>
      <c r="J36" s="8"/>
      <c r="K36" s="8"/>
      <c r="L36" s="8"/>
      <c r="M36" s="8"/>
      <c r="N36" s="8"/>
      <c r="O36" s="8"/>
      <c r="P36" s="8"/>
      <c r="Q36" s="13"/>
    </row>
    <row r="37" spans="1:17">
      <c r="A37" s="14"/>
      <c r="B37" s="30"/>
      <c r="C37" s="30"/>
      <c r="D37" s="31"/>
      <c r="F37" s="30"/>
      <c r="G37" s="30"/>
      <c r="H37" s="31"/>
      <c r="I37" s="8"/>
      <c r="J37" s="8"/>
      <c r="K37" s="8"/>
      <c r="L37" s="8"/>
      <c r="M37" s="8"/>
      <c r="N37" s="8"/>
      <c r="O37" s="8"/>
      <c r="P37" s="8"/>
      <c r="Q37" s="13"/>
    </row>
    <row r="38" spans="1:17">
      <c r="A38" s="14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13"/>
    </row>
    <row r="39" spans="1:17">
      <c r="A39" s="485" t="s">
        <v>27</v>
      </c>
      <c r="B39" s="22" t="s">
        <v>15</v>
      </c>
      <c r="C39" s="22" t="s">
        <v>16</v>
      </c>
      <c r="D39" s="22" t="s">
        <v>17</v>
      </c>
      <c r="E39" s="22" t="s">
        <v>18</v>
      </c>
      <c r="F39" s="22" t="s">
        <v>19</v>
      </c>
      <c r="G39" s="22" t="s">
        <v>20</v>
      </c>
      <c r="H39" s="22" t="s">
        <v>21</v>
      </c>
      <c r="I39" s="22" t="s">
        <v>22</v>
      </c>
      <c r="J39" s="22" t="s">
        <v>23</v>
      </c>
      <c r="K39" s="22" t="s">
        <v>24</v>
      </c>
      <c r="L39" s="22" t="s">
        <v>25</v>
      </c>
      <c r="M39" s="22" t="s">
        <v>26</v>
      </c>
      <c r="N39" s="22" t="s">
        <v>29</v>
      </c>
      <c r="O39" s="8"/>
      <c r="P39" s="8"/>
      <c r="Q39" s="13"/>
    </row>
    <row r="40" spans="1:17">
      <c r="A40" s="485"/>
      <c r="B40" s="20">
        <v>160658.26000000047</v>
      </c>
      <c r="C40" s="20">
        <v>172193.08000000051</v>
      </c>
      <c r="D40" s="20">
        <v>195516.64000000031</v>
      </c>
      <c r="E40" s="20">
        <v>200904.5800000001</v>
      </c>
      <c r="F40" s="20">
        <v>209961.02000000019</v>
      </c>
      <c r="G40" s="20">
        <v>196702.36000000031</v>
      </c>
      <c r="H40" s="20">
        <v>220456.05999999982</v>
      </c>
      <c r="I40" s="20">
        <v>225470.14000000016</v>
      </c>
      <c r="J40" s="20">
        <v>243752.3000000004</v>
      </c>
      <c r="K40" s="20">
        <v>134912.64000000039</v>
      </c>
      <c r="L40" s="20">
        <v>224824.18000000055</v>
      </c>
      <c r="M40" s="20">
        <v>175310.90000000052</v>
      </c>
      <c r="N40" s="24">
        <f>SUM(B40:M40)</f>
        <v>2360662.1600000034</v>
      </c>
      <c r="O40" s="8"/>
      <c r="P40" s="8"/>
      <c r="Q40" s="13"/>
    </row>
    <row r="41" spans="1:17">
      <c r="A41" s="14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13"/>
    </row>
    <row r="42" spans="1:17">
      <c r="A42" s="485" t="s">
        <v>28</v>
      </c>
      <c r="B42" s="22" t="s">
        <v>15</v>
      </c>
      <c r="C42" s="22" t="s">
        <v>16</v>
      </c>
      <c r="D42" s="22" t="s">
        <v>17</v>
      </c>
      <c r="E42" s="22" t="s">
        <v>18</v>
      </c>
      <c r="F42" s="22" t="s">
        <v>19</v>
      </c>
      <c r="G42" s="22" t="s">
        <v>20</v>
      </c>
      <c r="H42" s="22" t="s">
        <v>21</v>
      </c>
      <c r="I42" s="22" t="s">
        <v>22</v>
      </c>
      <c r="J42" s="22" t="s">
        <v>23</v>
      </c>
      <c r="K42" s="22" t="s">
        <v>24</v>
      </c>
      <c r="L42" s="22" t="s">
        <v>25</v>
      </c>
      <c r="M42" s="22" t="s">
        <v>26</v>
      </c>
      <c r="N42" s="22" t="s">
        <v>29</v>
      </c>
      <c r="O42" s="8"/>
      <c r="P42" s="487" t="s">
        <v>40</v>
      </c>
      <c r="Q42" s="488"/>
    </row>
    <row r="43" spans="1:17">
      <c r="A43" s="485"/>
      <c r="B43" s="20"/>
      <c r="C43" s="20"/>
      <c r="D43" s="20"/>
      <c r="E43" s="20"/>
      <c r="F43" s="20"/>
      <c r="G43" s="20">
        <f>G40*0.12</f>
        <v>23604.283200000034</v>
      </c>
      <c r="H43" s="20">
        <f>H40*0.12</f>
        <v>26454.727199999979</v>
      </c>
      <c r="I43" s="20">
        <f>I40*0.12</f>
        <v>27056.416800000017</v>
      </c>
      <c r="J43" s="20"/>
      <c r="K43" s="20"/>
      <c r="L43" s="20"/>
      <c r="M43" s="20"/>
      <c r="N43" s="24">
        <f>SUM(B43:M43)</f>
        <v>77115.427200000035</v>
      </c>
      <c r="O43" s="8"/>
      <c r="P43" s="489">
        <f>N40+N43</f>
        <v>2437777.5872000037</v>
      </c>
      <c r="Q43" s="490"/>
    </row>
    <row r="44" spans="1:17">
      <c r="A44" s="14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13"/>
    </row>
    <row r="45" spans="1:17">
      <c r="A45" s="485" t="s">
        <v>37</v>
      </c>
      <c r="B45" s="22" t="s">
        <v>15</v>
      </c>
      <c r="C45" s="22" t="s">
        <v>16</v>
      </c>
      <c r="D45" s="22" t="s">
        <v>17</v>
      </c>
      <c r="E45" s="22" t="s">
        <v>18</v>
      </c>
      <c r="F45" s="22" t="s">
        <v>19</v>
      </c>
      <c r="G45" s="22" t="s">
        <v>20</v>
      </c>
      <c r="H45" s="22" t="s">
        <v>21</v>
      </c>
      <c r="I45" s="22" t="s">
        <v>22</v>
      </c>
      <c r="J45" s="22" t="s">
        <v>23</v>
      </c>
      <c r="K45" s="22" t="s">
        <v>24</v>
      </c>
      <c r="L45" s="22" t="s">
        <v>25</v>
      </c>
      <c r="M45" s="22" t="s">
        <v>26</v>
      </c>
      <c r="N45" s="22" t="s">
        <v>29</v>
      </c>
      <c r="O45" s="8"/>
      <c r="P45" s="8"/>
      <c r="Q45" s="13"/>
    </row>
    <row r="46" spans="1:17">
      <c r="A46" s="485"/>
      <c r="B46" s="20">
        <v>0</v>
      </c>
      <c r="C46" s="20">
        <v>0</v>
      </c>
      <c r="D46" s="20">
        <v>0</v>
      </c>
      <c r="E46" s="20">
        <v>0</v>
      </c>
      <c r="F46" s="20">
        <v>0</v>
      </c>
      <c r="G46" s="20">
        <v>120000</v>
      </c>
      <c r="H46" s="20">
        <v>120000</v>
      </c>
      <c r="I46" s="20">
        <v>120000</v>
      </c>
      <c r="J46" s="20">
        <v>0</v>
      </c>
      <c r="K46" s="20">
        <v>0</v>
      </c>
      <c r="L46" s="20">
        <v>0</v>
      </c>
      <c r="M46" s="20">
        <v>0</v>
      </c>
      <c r="N46" s="24">
        <f>SUM(B46:M46)</f>
        <v>360000</v>
      </c>
      <c r="O46" s="8"/>
      <c r="P46" s="8"/>
      <c r="Q46" s="13"/>
    </row>
    <row r="47" spans="1:17">
      <c r="A47" s="28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8"/>
      <c r="P47" s="8"/>
      <c r="Q47" s="13"/>
    </row>
    <row r="48" spans="1:17">
      <c r="A48" s="28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8"/>
      <c r="P48" s="8"/>
      <c r="Q48" s="13"/>
    </row>
    <row r="49" spans="1:17">
      <c r="A49" s="485" t="s">
        <v>43</v>
      </c>
      <c r="B49" s="22" t="s">
        <v>15</v>
      </c>
      <c r="C49" s="22" t="s">
        <v>16</v>
      </c>
      <c r="D49" s="22" t="s">
        <v>17</v>
      </c>
      <c r="E49" s="22" t="s">
        <v>18</v>
      </c>
      <c r="F49" s="22" t="s">
        <v>19</v>
      </c>
      <c r="G49" s="22" t="s">
        <v>20</v>
      </c>
      <c r="H49" s="22" t="s">
        <v>21</v>
      </c>
      <c r="I49" s="22" t="s">
        <v>22</v>
      </c>
      <c r="J49" s="22" t="s">
        <v>23</v>
      </c>
      <c r="K49" s="22" t="s">
        <v>24</v>
      </c>
      <c r="L49" s="22" t="s">
        <v>25</v>
      </c>
      <c r="M49" s="22" t="s">
        <v>26</v>
      </c>
      <c r="N49" s="22" t="s">
        <v>29</v>
      </c>
      <c r="O49" s="8"/>
      <c r="P49" s="8"/>
      <c r="Q49" s="13"/>
    </row>
    <row r="50" spans="1:17">
      <c r="A50" s="485"/>
      <c r="B50" s="24">
        <f t="shared" ref="B50:M50" si="0">B40*$C$35</f>
        <v>1327037.2276000038</v>
      </c>
      <c r="C50" s="24">
        <f t="shared" si="0"/>
        <v>1422314.8408000041</v>
      </c>
      <c r="D50" s="24">
        <f t="shared" si="0"/>
        <v>1614967.4464000026</v>
      </c>
      <c r="E50" s="24">
        <f t="shared" si="0"/>
        <v>1659471.8308000008</v>
      </c>
      <c r="F50" s="24">
        <f t="shared" si="0"/>
        <v>1734278.0252000017</v>
      </c>
      <c r="G50" s="24">
        <f t="shared" si="0"/>
        <v>1624761.4936000025</v>
      </c>
      <c r="H50" s="24">
        <f t="shared" si="0"/>
        <v>1820967.0555999984</v>
      </c>
      <c r="I50" s="24">
        <f t="shared" si="0"/>
        <v>1862383.3564000013</v>
      </c>
      <c r="J50" s="24">
        <f t="shared" si="0"/>
        <v>2013393.9980000032</v>
      </c>
      <c r="K50" s="24">
        <f t="shared" si="0"/>
        <v>1114378.4064000032</v>
      </c>
      <c r="L50" s="24">
        <f t="shared" si="0"/>
        <v>1857047.7268000045</v>
      </c>
      <c r="M50" s="24">
        <f t="shared" si="0"/>
        <v>1448068.0340000042</v>
      </c>
      <c r="N50" s="24">
        <f>SUM(B50:M50)</f>
        <v>19499069.441600032</v>
      </c>
      <c r="O50" s="8"/>
      <c r="P50" s="8"/>
      <c r="Q50" s="13"/>
    </row>
    <row r="51" spans="1:17">
      <c r="A51" s="28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8"/>
      <c r="P51" s="8"/>
      <c r="Q51" s="13"/>
    </row>
    <row r="52" spans="1:17">
      <c r="A52" s="485" t="s">
        <v>44</v>
      </c>
      <c r="B52" s="22" t="s">
        <v>15</v>
      </c>
      <c r="C52" s="22" t="s">
        <v>16</v>
      </c>
      <c r="D52" s="22" t="s">
        <v>17</v>
      </c>
      <c r="E52" s="22" t="s">
        <v>18</v>
      </c>
      <c r="F52" s="22" t="s">
        <v>19</v>
      </c>
      <c r="G52" s="22" t="s">
        <v>20</v>
      </c>
      <c r="H52" s="22" t="s">
        <v>21</v>
      </c>
      <c r="I52" s="22" t="s">
        <v>22</v>
      </c>
      <c r="J52" s="22" t="s">
        <v>23</v>
      </c>
      <c r="K52" s="22" t="s">
        <v>24</v>
      </c>
      <c r="L52" s="22" t="s">
        <v>25</v>
      </c>
      <c r="M52" s="22" t="s">
        <v>26</v>
      </c>
      <c r="N52" s="22" t="s">
        <v>29</v>
      </c>
      <c r="O52" s="8"/>
      <c r="P52" s="487" t="s">
        <v>41</v>
      </c>
      <c r="Q52" s="488"/>
    </row>
    <row r="53" spans="1:17">
      <c r="A53" s="485"/>
      <c r="B53" s="24">
        <f t="shared" ref="B53:M53" si="1">B43*$C$35</f>
        <v>0</v>
      </c>
      <c r="C53" s="24">
        <f t="shared" si="1"/>
        <v>0</v>
      </c>
      <c r="D53" s="24">
        <f t="shared" si="1"/>
        <v>0</v>
      </c>
      <c r="E53" s="24">
        <f t="shared" si="1"/>
        <v>0</v>
      </c>
      <c r="F53" s="24">
        <f t="shared" si="1"/>
        <v>0</v>
      </c>
      <c r="G53" s="24">
        <f t="shared" si="1"/>
        <v>194971.37923200027</v>
      </c>
      <c r="H53" s="24">
        <f t="shared" si="1"/>
        <v>218516.04667199982</v>
      </c>
      <c r="I53" s="24">
        <f t="shared" si="1"/>
        <v>223486.00276800012</v>
      </c>
      <c r="J53" s="24">
        <f t="shared" si="1"/>
        <v>0</v>
      </c>
      <c r="K53" s="24">
        <f t="shared" si="1"/>
        <v>0</v>
      </c>
      <c r="L53" s="24">
        <f t="shared" si="1"/>
        <v>0</v>
      </c>
      <c r="M53" s="24">
        <f t="shared" si="1"/>
        <v>0</v>
      </c>
      <c r="N53" s="24">
        <f>SUM(B53:M53)</f>
        <v>636973.42867200018</v>
      </c>
      <c r="O53" s="8"/>
      <c r="P53" s="489">
        <f>N50+N53</f>
        <v>20136042.870272033</v>
      </c>
      <c r="Q53" s="490"/>
    </row>
    <row r="54" spans="1:17">
      <c r="A54" s="28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8"/>
      <c r="P54" s="8"/>
      <c r="Q54" s="13"/>
    </row>
    <row r="55" spans="1:17">
      <c r="A55" s="28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8"/>
      <c r="P55" s="8"/>
      <c r="Q55" s="13"/>
    </row>
    <row r="56" spans="1:17">
      <c r="A56" s="485" t="s">
        <v>42</v>
      </c>
      <c r="B56" s="22" t="s">
        <v>15</v>
      </c>
      <c r="C56" s="22" t="s">
        <v>16</v>
      </c>
      <c r="D56" s="22" t="s">
        <v>17</v>
      </c>
      <c r="E56" s="22" t="s">
        <v>18</v>
      </c>
      <c r="F56" s="22" t="s">
        <v>19</v>
      </c>
      <c r="G56" s="22" t="s">
        <v>20</v>
      </c>
      <c r="H56" s="22" t="s">
        <v>21</v>
      </c>
      <c r="I56" s="22" t="s">
        <v>22</v>
      </c>
      <c r="J56" s="22" t="s">
        <v>23</v>
      </c>
      <c r="K56" s="22" t="s">
        <v>24</v>
      </c>
      <c r="L56" s="22" t="s">
        <v>25</v>
      </c>
      <c r="M56" s="22" t="s">
        <v>26</v>
      </c>
      <c r="N56" s="22" t="s">
        <v>29</v>
      </c>
      <c r="O56" s="8"/>
      <c r="P56" s="8"/>
      <c r="Q56" s="13"/>
    </row>
    <row r="57" spans="1:17">
      <c r="A57" s="485"/>
      <c r="B57" s="24">
        <f t="shared" ref="B57:M57" si="2">(B50+B53)-B46</f>
        <v>1327037.2276000038</v>
      </c>
      <c r="C57" s="24">
        <f t="shared" si="2"/>
        <v>1422314.8408000041</v>
      </c>
      <c r="D57" s="24">
        <f t="shared" si="2"/>
        <v>1614967.4464000026</v>
      </c>
      <c r="E57" s="24">
        <f t="shared" si="2"/>
        <v>1659471.8308000008</v>
      </c>
      <c r="F57" s="24">
        <f t="shared" si="2"/>
        <v>1734278.0252000017</v>
      </c>
      <c r="G57" s="24">
        <f t="shared" si="2"/>
        <v>1699732.8728320028</v>
      </c>
      <c r="H57" s="24">
        <f t="shared" si="2"/>
        <v>1919483.1022719983</v>
      </c>
      <c r="I57" s="24">
        <f t="shared" si="2"/>
        <v>1965869.3591680015</v>
      </c>
      <c r="J57" s="24">
        <f t="shared" si="2"/>
        <v>2013393.9980000032</v>
      </c>
      <c r="K57" s="24">
        <f t="shared" si="2"/>
        <v>1114378.4064000032</v>
      </c>
      <c r="L57" s="24">
        <f t="shared" si="2"/>
        <v>1857047.7268000045</v>
      </c>
      <c r="M57" s="24">
        <f t="shared" si="2"/>
        <v>1448068.0340000042</v>
      </c>
      <c r="N57" s="24">
        <f>SUM(B57:M57)</f>
        <v>19776042.870272033</v>
      </c>
      <c r="O57" s="8"/>
      <c r="P57" s="8"/>
      <c r="Q57" s="13"/>
    </row>
    <row r="58" spans="1:17">
      <c r="A58" s="28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8"/>
      <c r="P58" s="8"/>
      <c r="Q58" s="13"/>
    </row>
    <row r="59" spans="1:17">
      <c r="A59" s="14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13"/>
    </row>
    <row r="60" spans="1:17">
      <c r="A60" s="14"/>
      <c r="B60" s="8" t="s">
        <v>30</v>
      </c>
      <c r="C60" s="8"/>
      <c r="D60" s="7">
        <f>N40</f>
        <v>2360662.1600000034</v>
      </c>
      <c r="E60" s="8"/>
      <c r="F60" s="8"/>
      <c r="G60" s="8"/>
      <c r="H60" s="8"/>
      <c r="I60" s="8"/>
      <c r="J60" s="478" t="s">
        <v>1</v>
      </c>
      <c r="K60" s="479"/>
      <c r="L60" s="8"/>
      <c r="M60" s="8"/>
      <c r="N60" s="8"/>
      <c r="O60" s="8"/>
      <c r="P60" s="8"/>
      <c r="Q60" s="13"/>
    </row>
    <row r="61" spans="1:17">
      <c r="A61" s="14"/>
      <c r="B61" s="8" t="s">
        <v>15</v>
      </c>
      <c r="C61" s="7">
        <f>D60</f>
        <v>2360662.1600000034</v>
      </c>
      <c r="D61" s="7">
        <f>B43</f>
        <v>0</v>
      </c>
      <c r="E61" s="8"/>
      <c r="F61" s="8"/>
      <c r="G61" s="8"/>
      <c r="H61" s="8"/>
      <c r="I61" s="8"/>
      <c r="J61" s="497">
        <f>1+((N53*G35-N46)/N46)</f>
        <v>0.5007318897616001</v>
      </c>
      <c r="K61" s="498"/>
      <c r="L61" s="8"/>
      <c r="M61" s="8"/>
      <c r="N61" s="8"/>
      <c r="O61" s="8"/>
      <c r="Q61" s="13"/>
    </row>
    <row r="62" spans="1:17">
      <c r="A62" s="14"/>
      <c r="B62" s="8" t="s">
        <v>16</v>
      </c>
      <c r="C62" s="7">
        <f>C61+D61</f>
        <v>2360662.1600000034</v>
      </c>
      <c r="D62" s="7">
        <f>C43</f>
        <v>0</v>
      </c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Q62" s="13"/>
    </row>
    <row r="63" spans="1:17">
      <c r="A63" s="14"/>
      <c r="B63" s="8" t="s">
        <v>17</v>
      </c>
      <c r="C63" s="7">
        <f t="shared" ref="C63:C72" si="3">C62+D62</f>
        <v>2360662.1600000034</v>
      </c>
      <c r="D63" s="7">
        <f>D43</f>
        <v>0</v>
      </c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Q63" s="13"/>
    </row>
    <row r="64" spans="1:17">
      <c r="A64" s="14"/>
      <c r="B64" s="8" t="s">
        <v>18</v>
      </c>
      <c r="C64" s="7">
        <f t="shared" si="3"/>
        <v>2360662.1600000034</v>
      </c>
      <c r="D64" s="7">
        <f>E43</f>
        <v>0</v>
      </c>
      <c r="E64" s="8"/>
      <c r="F64" s="8"/>
      <c r="G64" s="8"/>
      <c r="H64" s="8"/>
      <c r="I64" s="8"/>
      <c r="J64" s="478" t="s">
        <v>32</v>
      </c>
      <c r="K64" s="479"/>
      <c r="L64" s="8"/>
      <c r="M64" s="8"/>
      <c r="N64" s="8"/>
      <c r="O64" s="8"/>
      <c r="Q64" s="13"/>
    </row>
    <row r="65" spans="1:17">
      <c r="A65" s="14"/>
      <c r="B65" s="8" t="s">
        <v>19</v>
      </c>
      <c r="C65" s="7">
        <f t="shared" si="3"/>
        <v>2360662.1600000034</v>
      </c>
      <c r="D65" s="7">
        <f>F43</f>
        <v>0</v>
      </c>
      <c r="E65" s="8"/>
      <c r="F65" s="8"/>
      <c r="G65" s="8"/>
      <c r="H65" s="8"/>
      <c r="I65" s="8"/>
      <c r="J65" s="480">
        <f>N46/(N53*G35)</f>
        <v>1.9970767199910173</v>
      </c>
      <c r="K65" s="481"/>
      <c r="L65" s="8"/>
      <c r="M65" s="8"/>
      <c r="N65" s="8"/>
      <c r="O65" s="8"/>
      <c r="Q65" s="13"/>
    </row>
    <row r="66" spans="1:17">
      <c r="A66" s="14"/>
      <c r="B66" s="8" t="s">
        <v>20</v>
      </c>
      <c r="C66" s="7">
        <f t="shared" si="3"/>
        <v>2360662.1600000034</v>
      </c>
      <c r="D66" s="7">
        <f>G43</f>
        <v>23604.283200000034</v>
      </c>
      <c r="E66" s="8"/>
      <c r="F66" s="8"/>
      <c r="G66" s="8"/>
      <c r="H66" s="8"/>
      <c r="I66" s="8"/>
      <c r="J66" s="32"/>
      <c r="K66" s="33"/>
      <c r="L66" s="8"/>
      <c r="M66" s="8"/>
      <c r="N66" s="8"/>
      <c r="O66" s="8"/>
      <c r="Q66" s="13"/>
    </row>
    <row r="67" spans="1:17">
      <c r="A67" s="14"/>
      <c r="B67" s="8" t="s">
        <v>21</v>
      </c>
      <c r="C67" s="7">
        <f t="shared" si="3"/>
        <v>2384266.4432000034</v>
      </c>
      <c r="D67" s="7">
        <f>H43</f>
        <v>26454.727199999979</v>
      </c>
      <c r="E67" s="8"/>
      <c r="F67" s="8"/>
      <c r="G67" s="8"/>
      <c r="H67" s="8"/>
      <c r="I67" s="8"/>
      <c r="J67" s="32" t="s">
        <v>45</v>
      </c>
      <c r="K67" s="33"/>
      <c r="L67" s="8"/>
      <c r="M67" s="8"/>
      <c r="N67" s="8"/>
      <c r="O67" s="8"/>
      <c r="P67" s="8"/>
      <c r="Q67" s="13"/>
    </row>
    <row r="68" spans="1:17">
      <c r="A68" s="14"/>
      <c r="B68" s="8" t="s">
        <v>22</v>
      </c>
      <c r="C68" s="7">
        <f t="shared" si="3"/>
        <v>2410721.1704000034</v>
      </c>
      <c r="D68" s="7">
        <f>I43</f>
        <v>27056.416800000017</v>
      </c>
      <c r="E68" s="8"/>
      <c r="F68" s="8"/>
      <c r="G68" s="8"/>
      <c r="H68" s="8"/>
      <c r="I68" s="8"/>
      <c r="J68" s="32" t="s">
        <v>46</v>
      </c>
      <c r="K68" s="33">
        <v>1</v>
      </c>
      <c r="L68" s="8"/>
      <c r="M68" s="8"/>
      <c r="N68" s="8"/>
      <c r="O68" s="8"/>
      <c r="P68" s="8"/>
      <c r="Q68" s="13"/>
    </row>
    <row r="69" spans="1:17">
      <c r="A69" s="14"/>
      <c r="B69" s="8" t="s">
        <v>23</v>
      </c>
      <c r="C69" s="7">
        <f t="shared" si="3"/>
        <v>2437777.5872000037</v>
      </c>
      <c r="D69" s="7">
        <f>J43</f>
        <v>0</v>
      </c>
      <c r="E69" s="8"/>
      <c r="F69" s="8"/>
      <c r="G69" s="8"/>
      <c r="H69" s="8"/>
      <c r="I69" s="8"/>
      <c r="J69" s="32" t="s">
        <v>47</v>
      </c>
      <c r="K69" s="33">
        <v>1.5</v>
      </c>
      <c r="L69" s="8"/>
      <c r="M69" s="8"/>
      <c r="N69" s="8"/>
      <c r="O69" s="8"/>
      <c r="P69" s="8"/>
      <c r="Q69" s="13"/>
    </row>
    <row r="70" spans="1:17">
      <c r="A70" s="14"/>
      <c r="B70" s="8" t="s">
        <v>24</v>
      </c>
      <c r="C70" s="7">
        <f t="shared" si="3"/>
        <v>2437777.5872000037</v>
      </c>
      <c r="D70" s="7">
        <f>K43</f>
        <v>0</v>
      </c>
      <c r="E70" s="8"/>
      <c r="F70" s="8"/>
      <c r="G70" s="8"/>
      <c r="H70" s="8"/>
      <c r="I70" s="8"/>
      <c r="J70" s="32" t="s">
        <v>48</v>
      </c>
      <c r="K70" s="33">
        <v>2</v>
      </c>
      <c r="L70" s="8"/>
      <c r="M70" s="8"/>
      <c r="N70" s="8"/>
      <c r="O70" s="8"/>
      <c r="P70" s="8"/>
      <c r="Q70" s="13"/>
    </row>
    <row r="71" spans="1:17">
      <c r="A71" s="14"/>
      <c r="B71" s="8" t="s">
        <v>25</v>
      </c>
      <c r="C71" s="7">
        <f t="shared" si="3"/>
        <v>2437777.5872000037</v>
      </c>
      <c r="D71" s="7">
        <f>L43</f>
        <v>0</v>
      </c>
      <c r="E71" s="8"/>
      <c r="F71" s="8"/>
      <c r="G71" s="8"/>
      <c r="H71" s="8"/>
      <c r="I71" s="8"/>
      <c r="J71" s="32" t="s">
        <v>49</v>
      </c>
      <c r="K71" s="33">
        <v>2.5</v>
      </c>
      <c r="L71" s="8"/>
      <c r="M71" s="8"/>
      <c r="N71" s="8"/>
      <c r="O71" s="8"/>
      <c r="P71" s="8"/>
      <c r="Q71" s="13"/>
    </row>
    <row r="72" spans="1:17">
      <c r="A72" s="14"/>
      <c r="B72" s="8" t="s">
        <v>26</v>
      </c>
      <c r="C72" s="7">
        <f t="shared" si="3"/>
        <v>2437777.5872000037</v>
      </c>
      <c r="D72" s="7">
        <f>M43</f>
        <v>0</v>
      </c>
      <c r="E72" s="8"/>
      <c r="F72" s="8"/>
      <c r="G72" s="8"/>
      <c r="H72" s="8"/>
      <c r="I72" s="8"/>
      <c r="J72" s="34" t="s">
        <v>50</v>
      </c>
      <c r="K72" s="35">
        <v>3</v>
      </c>
      <c r="L72" s="8"/>
      <c r="M72" s="8"/>
      <c r="N72" s="8"/>
      <c r="O72" s="8"/>
      <c r="P72" s="8"/>
      <c r="Q72" s="13"/>
    </row>
    <row r="73" spans="1:17">
      <c r="A73" s="14"/>
      <c r="B73" s="8" t="s">
        <v>31</v>
      </c>
      <c r="C73" s="8"/>
      <c r="D73" s="7">
        <f>C72+D72</f>
        <v>2437777.5872000037</v>
      </c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13"/>
    </row>
    <row r="74" spans="1:17">
      <c r="A74" s="16"/>
      <c r="B74" s="16"/>
      <c r="C74" s="16"/>
      <c r="D74" s="23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7"/>
    </row>
    <row r="75" spans="1:17">
      <c r="A75" s="8"/>
      <c r="B75" s="8"/>
      <c r="C75" s="8"/>
      <c r="D75" s="7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</row>
    <row r="76" spans="1:17">
      <c r="A76" s="3" t="s">
        <v>36</v>
      </c>
    </row>
    <row r="77" spans="1:17">
      <c r="A77" s="9" t="s">
        <v>0</v>
      </c>
      <c r="B77" s="25"/>
      <c r="C77" s="27">
        <v>0.35</v>
      </c>
      <c r="D77" s="9" t="s">
        <v>1</v>
      </c>
      <c r="E77" s="25"/>
      <c r="F77" s="27">
        <v>0.3</v>
      </c>
      <c r="G77" s="9" t="s">
        <v>2</v>
      </c>
      <c r="H77" s="25"/>
      <c r="I77" s="27">
        <v>0.2</v>
      </c>
      <c r="J77" s="9" t="s">
        <v>33</v>
      </c>
      <c r="K77" s="25"/>
      <c r="L77" s="27">
        <v>0.1</v>
      </c>
      <c r="M77" s="9" t="s">
        <v>32</v>
      </c>
      <c r="N77" s="25"/>
      <c r="O77" s="27">
        <v>0.05</v>
      </c>
      <c r="P77" s="9" t="s">
        <v>35</v>
      </c>
      <c r="Q77" s="11"/>
    </row>
    <row r="78" spans="1:17">
      <c r="A78" s="12" t="s">
        <v>34</v>
      </c>
      <c r="B78" s="8"/>
      <c r="C78" s="13"/>
      <c r="D78" s="12" t="s">
        <v>34</v>
      </c>
      <c r="E78" s="8"/>
      <c r="F78" s="13"/>
      <c r="G78" s="12" t="s">
        <v>34</v>
      </c>
      <c r="H78" s="8"/>
      <c r="I78" s="13"/>
      <c r="J78" s="12" t="s">
        <v>34</v>
      </c>
      <c r="K78" s="8"/>
      <c r="L78" s="13"/>
      <c r="M78" s="12" t="s">
        <v>34</v>
      </c>
      <c r="N78" s="8"/>
      <c r="O78" s="13"/>
      <c r="P78" s="14"/>
      <c r="Q78" s="13"/>
    </row>
    <row r="79" spans="1:17">
      <c r="A79" s="26">
        <v>5</v>
      </c>
      <c r="B79" s="8"/>
      <c r="C79" s="13"/>
      <c r="D79" s="26">
        <v>3</v>
      </c>
      <c r="E79" s="8"/>
      <c r="F79" s="13"/>
      <c r="G79" s="26">
        <v>2</v>
      </c>
      <c r="H79" s="8"/>
      <c r="I79" s="13"/>
      <c r="J79" s="26">
        <v>3</v>
      </c>
      <c r="K79" s="8"/>
      <c r="L79" s="13"/>
      <c r="M79" s="26">
        <v>3</v>
      </c>
      <c r="N79" s="8"/>
      <c r="O79" s="13"/>
      <c r="P79" s="482">
        <f>(A79*C77)+(D79*F77)+(G79*I77)+(J79*L77)+M79*O77</f>
        <v>3.4999999999999996</v>
      </c>
      <c r="Q79" s="483"/>
    </row>
    <row r="80" spans="1:17">
      <c r="A80" s="14"/>
      <c r="B80" s="8"/>
      <c r="C80" s="13"/>
      <c r="D80" s="14"/>
      <c r="E80" s="8"/>
      <c r="F80" s="13"/>
      <c r="G80" s="14"/>
      <c r="H80" s="8"/>
      <c r="I80" s="13"/>
      <c r="J80" s="14"/>
      <c r="K80" s="8"/>
      <c r="L80" s="13"/>
      <c r="M80" s="14"/>
      <c r="N80" s="8"/>
      <c r="O80" s="13"/>
      <c r="P80" s="482"/>
      <c r="Q80" s="483"/>
    </row>
    <row r="81" spans="1:17">
      <c r="A81" s="15"/>
      <c r="B81" s="16"/>
      <c r="C81" s="17"/>
      <c r="D81" s="15"/>
      <c r="E81" s="16"/>
      <c r="F81" s="17"/>
      <c r="G81" s="15"/>
      <c r="H81" s="16"/>
      <c r="I81" s="17"/>
      <c r="J81" s="15"/>
      <c r="K81" s="16"/>
      <c r="L81" s="17"/>
      <c r="M81" s="15"/>
      <c r="N81" s="16"/>
      <c r="O81" s="17"/>
      <c r="P81" s="15"/>
      <c r="Q81" s="17"/>
    </row>
  </sheetData>
  <mergeCells count="39">
    <mergeCell ref="P79:Q80"/>
    <mergeCell ref="P42:Q42"/>
    <mergeCell ref="P43:Q43"/>
    <mergeCell ref="A45:A46"/>
    <mergeCell ref="A49:A50"/>
    <mergeCell ref="A52:A53"/>
    <mergeCell ref="P52:Q52"/>
    <mergeCell ref="P53:Q53"/>
    <mergeCell ref="A42:A43"/>
    <mergeCell ref="A56:A57"/>
    <mergeCell ref="J60:K60"/>
    <mergeCell ref="J61:K61"/>
    <mergeCell ref="J64:K64"/>
    <mergeCell ref="J65:K65"/>
    <mergeCell ref="A35:B36"/>
    <mergeCell ref="C35:C36"/>
    <mergeCell ref="E35:F36"/>
    <mergeCell ref="G35:G36"/>
    <mergeCell ref="A39:A40"/>
    <mergeCell ref="A26:A27"/>
    <mergeCell ref="B26:H27"/>
    <mergeCell ref="J26:J27"/>
    <mergeCell ref="K26:Q27"/>
    <mergeCell ref="A29:A31"/>
    <mergeCell ref="B29:Q31"/>
    <mergeCell ref="A15:A17"/>
    <mergeCell ref="B15:Q17"/>
    <mergeCell ref="A19:A21"/>
    <mergeCell ref="B19:Q21"/>
    <mergeCell ref="A23:A24"/>
    <mergeCell ref="B23:H24"/>
    <mergeCell ref="J23:J24"/>
    <mergeCell ref="K23:Q24"/>
    <mergeCell ref="A3:A5"/>
    <mergeCell ref="B3:Q5"/>
    <mergeCell ref="A7:A9"/>
    <mergeCell ref="B7:Q9"/>
    <mergeCell ref="A11:A13"/>
    <mergeCell ref="B11:Q13"/>
  </mergeCells>
  <conditionalFormatting sqref="A79 D79 G79 J79 M79">
    <cfRule type="iconSet" priority="2">
      <iconSet>
        <cfvo type="percent" val="0"/>
        <cfvo type="num" val="2"/>
        <cfvo type="num" val="4"/>
      </iconSet>
    </cfRule>
  </conditionalFormatting>
  <conditionalFormatting sqref="P79:Q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pageSetup paperSize="0" orientation="portrait" horizontalDpi="0" verticalDpi="0" copies="0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1" enableFormatConditionsCalculation="0"/>
  <dimension ref="A1:XFD1048576"/>
  <sheetViews>
    <sheetView showGridLines="0" showRowColHeaders="0" zoomScale="70" zoomScaleNormal="70" zoomScalePageLayoutView="70" workbookViewId="0">
      <selection activeCell="D28" sqref="D28"/>
    </sheetView>
  </sheetViews>
  <sheetFormatPr baseColWidth="10" defaultColWidth="0" defaultRowHeight="0" customHeight="1" zeroHeight="1" x14ac:dyDescent="0.75"/>
  <cols>
    <col min="1" max="1" width="2.83203125" style="451" customWidth="1"/>
    <col min="2" max="2" width="35.5" style="451" bestFit="1" customWidth="1"/>
    <col min="3" max="4" width="18.6640625" style="451" customWidth="1"/>
    <col min="5" max="5" width="25.5" style="451" bestFit="1" customWidth="1"/>
    <col min="6" max="6" width="6.1640625" style="451" customWidth="1"/>
    <col min="7" max="7" width="43.5" style="451" customWidth="1"/>
    <col min="8" max="8" width="25.5" style="451" customWidth="1"/>
    <col min="9" max="9" width="5.83203125" style="451" customWidth="1"/>
    <col min="10" max="10" width="38.5" style="451" customWidth="1"/>
    <col min="11" max="11" width="25.5" style="451" customWidth="1"/>
    <col min="12" max="12" width="6.33203125" style="451" customWidth="1"/>
    <col min="13" max="13" width="6.1640625" style="451" customWidth="1"/>
    <col min="14" max="14" width="5.83203125" style="454" customWidth="1"/>
    <col min="15" max="16" width="12.5" style="451" hidden="1" customWidth="1"/>
    <col min="17" max="18" width="15" style="451" hidden="1" customWidth="1"/>
    <col min="19" max="19" width="19.5" style="451" hidden="1" customWidth="1"/>
    <col min="20" max="20" width="12.5" style="451" hidden="1" customWidth="1"/>
    <col min="21" max="21" width="22.5" style="451" hidden="1" customWidth="1"/>
    <col min="22" max="27" width="12.5" style="451" hidden="1" customWidth="1"/>
    <col min="28" max="28" width="4.83203125" style="451" hidden="1" customWidth="1"/>
    <col min="29" max="31" width="12.5" style="451" hidden="1" customWidth="1"/>
    <col min="32" max="16384" width="0" style="451" hidden="1"/>
  </cols>
  <sheetData>
    <row r="1" spans="1:16" s="178" customFormat="1" ht="12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20"/>
    </row>
    <row r="2" spans="1:16" s="178" customFormat="1" ht="12">
      <c r="A2" s="119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0"/>
    </row>
    <row r="3" spans="1:16" s="178" customFormat="1" ht="12">
      <c r="A3" s="119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0"/>
    </row>
    <row r="4" spans="1:16" s="178" customFormat="1" ht="12">
      <c r="A4" s="119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0"/>
    </row>
    <row r="5" spans="1:16" s="178" customFormat="1" ht="12">
      <c r="A5" s="119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0"/>
    </row>
    <row r="6" spans="1:16" s="178" customFormat="1" ht="12">
      <c r="A6" s="119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0"/>
      <c r="O6" s="196"/>
      <c r="P6" s="196"/>
    </row>
    <row r="7" spans="1:16" s="178" customFormat="1" ht="12">
      <c r="A7" s="119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2"/>
      <c r="O7" s="196"/>
      <c r="P7" s="196"/>
    </row>
    <row r="8" spans="1:16" s="178" customFormat="1" ht="12">
      <c r="A8" s="119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2"/>
      <c r="O8" s="196"/>
      <c r="P8" s="196"/>
    </row>
    <row r="9" spans="1:16" s="178" customFormat="1" ht="12">
      <c r="A9" s="119"/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2"/>
      <c r="O9" s="196"/>
      <c r="P9" s="196"/>
    </row>
    <row r="10" spans="1:16" s="178" customFormat="1" ht="12">
      <c r="A10" s="119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2"/>
      <c r="O10" s="196"/>
      <c r="P10" s="196"/>
    </row>
    <row r="11" spans="1:16" s="178" customFormat="1" ht="12">
      <c r="A11" s="119"/>
      <c r="B11" s="121"/>
      <c r="C11" s="121"/>
      <c r="D11" s="123"/>
      <c r="E11" s="121"/>
      <c r="F11" s="121"/>
      <c r="G11" s="121"/>
      <c r="H11" s="121"/>
      <c r="I11" s="121"/>
      <c r="J11" s="121"/>
      <c r="K11" s="121"/>
      <c r="L11" s="121"/>
      <c r="M11" s="121"/>
      <c r="N11" s="122"/>
      <c r="O11" s="196"/>
      <c r="P11" s="196"/>
    </row>
    <row r="12" spans="1:16" s="178" customFormat="1" ht="12">
      <c r="A12" s="119"/>
      <c r="B12" s="121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0"/>
    </row>
    <row r="13" spans="1:16" s="178" customFormat="1" ht="12">
      <c r="A13" s="119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0"/>
    </row>
    <row r="14" spans="1:16" s="178" customFormat="1" ht="12">
      <c r="A14" s="119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0"/>
    </row>
    <row r="15" spans="1:16" s="178" customFormat="1" ht="12">
      <c r="A15" s="119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0"/>
    </row>
    <row r="16" spans="1:16" s="178" customFormat="1" ht="24.75" customHeight="1">
      <c r="A16" s="119"/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0"/>
    </row>
    <row r="17" spans="1:19" s="178" customFormat="1" ht="12">
      <c r="A17" s="119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0"/>
    </row>
    <row r="18" spans="1:19" s="178" customFormat="1" ht="12">
      <c r="A18" s="119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0"/>
      <c r="Q18" s="197"/>
    </row>
    <row r="19" spans="1:19" s="178" customFormat="1" ht="12">
      <c r="A19" s="119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0"/>
    </row>
    <row r="20" spans="1:19" s="178" customFormat="1" ht="12">
      <c r="A20" s="119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0"/>
    </row>
    <row r="21" spans="1:19" s="178" customFormat="1" ht="12">
      <c r="A21" s="119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0"/>
    </row>
    <row r="22" spans="1:19" s="178" customFormat="1" ht="12">
      <c r="A22" s="119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0"/>
    </row>
    <row r="23" spans="1:19" s="178" customFormat="1" ht="21.75" customHeight="1">
      <c r="A23" s="119"/>
      <c r="B23" s="124" t="s">
        <v>109</v>
      </c>
      <c r="C23" s="125" t="s">
        <v>106</v>
      </c>
      <c r="D23" s="125" t="s">
        <v>110</v>
      </c>
      <c r="E23" s="124" t="s">
        <v>111</v>
      </c>
      <c r="F23" s="121"/>
      <c r="G23" s="126" t="s">
        <v>113</v>
      </c>
      <c r="H23" s="127">
        <f>SUM(AC100:AC109)</f>
        <v>0</v>
      </c>
      <c r="I23" s="121"/>
      <c r="J23" s="124" t="s">
        <v>126</v>
      </c>
      <c r="K23" s="124" t="s">
        <v>110</v>
      </c>
      <c r="L23" s="121"/>
      <c r="M23" s="128"/>
      <c r="N23" s="129"/>
    </row>
    <row r="24" spans="1:19" s="178" customFormat="1" ht="21" customHeight="1">
      <c r="A24" s="119"/>
      <c r="B24" s="130" t="s">
        <v>0</v>
      </c>
      <c r="C24" s="131">
        <f>O146</f>
        <v>0.19999999999999998</v>
      </c>
      <c r="D24" s="132" t="str">
        <f>IFERROR(P146,"")</f>
        <v/>
      </c>
      <c r="E24" s="133" t="e">
        <f>C24*D24</f>
        <v>#VALUE!</v>
      </c>
      <c r="F24" s="121"/>
      <c r="G24" s="134" t="s">
        <v>114</v>
      </c>
      <c r="H24" s="135">
        <f>AI162</f>
        <v>0</v>
      </c>
      <c r="I24" s="121"/>
      <c r="J24" s="471" t="str">
        <f t="shared" ref="J24:J33" si="0">VLOOKUP(O24,$R$24:$S$33,2,FALSE)</f>
        <v/>
      </c>
      <c r="K24" s="137">
        <f>ROUNDDOWN(O24,2)</f>
        <v>1</v>
      </c>
      <c r="O24" s="8">
        <f>LARGE($R$24:$R$33,1)</f>
        <v>1.0000000098999999</v>
      </c>
      <c r="P24" s="375">
        <f t="shared" ref="P24:P33" si="1">Q40</f>
        <v>1</v>
      </c>
      <c r="Q24" s="8">
        <f>1.0000000099</f>
        <v>1.0000000098999999</v>
      </c>
      <c r="R24" s="8">
        <f>P24*Q24</f>
        <v>1.0000000098999999</v>
      </c>
      <c r="S24" s="374" t="str">
        <f t="shared" ref="S24:S33" si="2">P40</f>
        <v/>
      </c>
    </row>
    <row r="25" spans="1:19" s="178" customFormat="1" ht="21" customHeight="1">
      <c r="A25" s="119"/>
      <c r="B25" s="138" t="s">
        <v>1</v>
      </c>
      <c r="C25" s="139">
        <f>S146</f>
        <v>0.19999999999999998</v>
      </c>
      <c r="D25" s="140" t="str">
        <f>IFERROR(T146,"")</f>
        <v/>
      </c>
      <c r="E25" s="141" t="e">
        <f t="shared" ref="E25:E27" si="3">C25*D25</f>
        <v>#VALUE!</v>
      </c>
      <c r="F25" s="121"/>
      <c r="G25" s="142" t="s">
        <v>112</v>
      </c>
      <c r="H25" s="143">
        <f>H23-H24</f>
        <v>0</v>
      </c>
      <c r="I25" s="121"/>
      <c r="J25" s="471" t="str">
        <f t="shared" si="0"/>
        <v/>
      </c>
      <c r="K25" s="137">
        <f t="shared" ref="K25:K33" si="4">ROUNDDOWN(O25,2)</f>
        <v>1</v>
      </c>
      <c r="O25" s="8">
        <f>LARGE($R$24:$R$33,2)</f>
        <v>1.0000000091000001</v>
      </c>
      <c r="P25" s="375">
        <f t="shared" si="1"/>
        <v>1</v>
      </c>
      <c r="Q25" s="8">
        <f>1.0000000091</f>
        <v>1.0000000091000001</v>
      </c>
      <c r="R25" s="8">
        <f>P25*Q25</f>
        <v>1.0000000091000001</v>
      </c>
      <c r="S25" s="374" t="str">
        <f t="shared" si="2"/>
        <v/>
      </c>
    </row>
    <row r="26" spans="1:19" s="178" customFormat="1" ht="21" customHeight="1">
      <c r="A26" s="119"/>
      <c r="B26" s="138" t="s">
        <v>2</v>
      </c>
      <c r="C26" s="139">
        <f>W146</f>
        <v>0.19999999999999998</v>
      </c>
      <c r="D26" s="140" t="str">
        <f>IFERROR(X146,"")</f>
        <v/>
      </c>
      <c r="E26" s="141" t="e">
        <f t="shared" si="3"/>
        <v>#VALUE!</v>
      </c>
      <c r="F26" s="121"/>
      <c r="G26" s="145"/>
      <c r="I26" s="121"/>
      <c r="J26" s="471" t="str">
        <f t="shared" si="0"/>
        <v/>
      </c>
      <c r="K26" s="137">
        <f t="shared" si="4"/>
        <v>1</v>
      </c>
      <c r="O26" s="8">
        <f>LARGE($R$24:$R$33,3)</f>
        <v>1.0000000088000001</v>
      </c>
      <c r="P26" s="375">
        <f t="shared" si="1"/>
        <v>1</v>
      </c>
      <c r="Q26" s="8">
        <f>1.0000000088</f>
        <v>1.0000000088000001</v>
      </c>
      <c r="R26" s="8">
        <f t="shared" ref="R26:R33" si="5">P26*Q26</f>
        <v>1.0000000088000001</v>
      </c>
      <c r="S26" s="374" t="str">
        <f t="shared" si="2"/>
        <v/>
      </c>
    </row>
    <row r="27" spans="1:19" s="178" customFormat="1" ht="21" customHeight="1">
      <c r="A27" s="119"/>
      <c r="B27" s="138" t="s">
        <v>33</v>
      </c>
      <c r="C27" s="139">
        <f>AA146</f>
        <v>0.19999999999999998</v>
      </c>
      <c r="D27" s="140" t="str">
        <f>IFERROR(AB146,"")</f>
        <v/>
      </c>
      <c r="E27" s="141" t="e">
        <f t="shared" si="3"/>
        <v>#VALUE!</v>
      </c>
      <c r="F27" s="121"/>
      <c r="G27" s="145"/>
      <c r="H27" s="330" t="str">
        <f>IF(B33=AH147,"","ERRO!")</f>
        <v>ERRO!</v>
      </c>
      <c r="I27" s="121"/>
      <c r="J27" s="471" t="str">
        <f t="shared" si="0"/>
        <v/>
      </c>
      <c r="K27" s="137">
        <f t="shared" si="4"/>
        <v>1</v>
      </c>
      <c r="O27" s="8">
        <f>LARGE($R$24:$R$33,4)</f>
        <v>1.0000000077</v>
      </c>
      <c r="P27" s="375">
        <f t="shared" si="1"/>
        <v>1</v>
      </c>
      <c r="Q27" s="8">
        <f>1.0000000077</f>
        <v>1.0000000077</v>
      </c>
      <c r="R27" s="8">
        <f t="shared" si="5"/>
        <v>1.0000000077</v>
      </c>
      <c r="S27" s="374" t="str">
        <f t="shared" si="2"/>
        <v/>
      </c>
    </row>
    <row r="28" spans="1:19" s="178" customFormat="1" ht="21" customHeight="1">
      <c r="A28" s="119"/>
      <c r="B28" s="147" t="s">
        <v>32</v>
      </c>
      <c r="C28" s="148">
        <f>AE146</f>
        <v>0.19999999999999998</v>
      </c>
      <c r="D28" s="149">
        <f>IFERROR(AF146,"")</f>
        <v>5</v>
      </c>
      <c r="E28" s="150">
        <f>C28*D28</f>
        <v>0.99999999999999989</v>
      </c>
      <c r="F28" s="121"/>
      <c r="I28" s="121"/>
      <c r="J28" s="471" t="str">
        <f t="shared" si="0"/>
        <v/>
      </c>
      <c r="K28" s="137">
        <f t="shared" si="4"/>
        <v>1</v>
      </c>
      <c r="O28" s="8">
        <f>LARGE($R$24:$R$33,5)</f>
        <v>1.0000000066000001</v>
      </c>
      <c r="P28" s="375">
        <f t="shared" si="1"/>
        <v>1</v>
      </c>
      <c r="Q28" s="8">
        <f>1.0000000066</f>
        <v>1.0000000066000001</v>
      </c>
      <c r="R28" s="8">
        <f t="shared" si="5"/>
        <v>1.0000000066000001</v>
      </c>
      <c r="S28" s="374" t="str">
        <f t="shared" si="2"/>
        <v/>
      </c>
    </row>
    <row r="29" spans="1:19" s="178" customFormat="1" ht="21" customHeight="1">
      <c r="A29" s="119"/>
      <c r="B29" s="152" t="s">
        <v>29</v>
      </c>
      <c r="C29" s="153">
        <f>SUM(C24:C28)</f>
        <v>0.99999999999999989</v>
      </c>
      <c r="D29" s="154"/>
      <c r="E29" s="450" t="e">
        <f>IF(SUM(E24:E28)=0,"",SUM(E24:E28))</f>
        <v>#VALUE!</v>
      </c>
      <c r="F29" s="121"/>
      <c r="I29" s="121"/>
      <c r="J29" s="136" t="str">
        <f t="shared" si="0"/>
        <v/>
      </c>
      <c r="K29" s="137">
        <f t="shared" si="4"/>
        <v>1</v>
      </c>
      <c r="O29" s="8">
        <f>LARGE($R$24:$R$33,6)</f>
        <v>1.0000000055</v>
      </c>
      <c r="P29" s="375">
        <f t="shared" si="1"/>
        <v>1</v>
      </c>
      <c r="Q29" s="8">
        <f>1.0000000055</f>
        <v>1.0000000055</v>
      </c>
      <c r="R29" s="8">
        <f t="shared" si="5"/>
        <v>1.0000000055</v>
      </c>
      <c r="S29" s="374" t="str">
        <f t="shared" si="2"/>
        <v/>
      </c>
    </row>
    <row r="30" spans="1:19" s="178" customFormat="1" ht="21" customHeight="1">
      <c r="A30" s="119"/>
      <c r="B30" s="121"/>
      <c r="C30" s="121"/>
      <c r="D30" s="121"/>
      <c r="E30" s="121"/>
      <c r="F30" s="121"/>
      <c r="I30" s="121"/>
      <c r="J30" s="136" t="str">
        <f t="shared" si="0"/>
        <v/>
      </c>
      <c r="K30" s="137">
        <f t="shared" si="4"/>
        <v>1</v>
      </c>
      <c r="O30" s="8">
        <f>LARGE($R$24:$R$33,7)</f>
        <v>1.0000000043999999</v>
      </c>
      <c r="P30" s="375">
        <f t="shared" si="1"/>
        <v>1</v>
      </c>
      <c r="Q30" s="8">
        <f>1.0000000044</f>
        <v>1.0000000043999999</v>
      </c>
      <c r="R30" s="8">
        <f t="shared" si="5"/>
        <v>1.0000000043999999</v>
      </c>
      <c r="S30" s="374" t="str">
        <f t="shared" si="2"/>
        <v/>
      </c>
    </row>
    <row r="31" spans="1:19" s="178" customFormat="1" ht="21" customHeight="1">
      <c r="A31" s="119"/>
      <c r="B31" s="514" t="s">
        <v>127</v>
      </c>
      <c r="C31" s="515"/>
      <c r="D31" s="516"/>
      <c r="E31" s="446"/>
      <c r="F31" s="121"/>
      <c r="I31" s="121"/>
      <c r="J31" s="136" t="str">
        <f t="shared" si="0"/>
        <v/>
      </c>
      <c r="K31" s="137">
        <f t="shared" si="4"/>
        <v>1</v>
      </c>
      <c r="O31" s="8">
        <f>LARGE($R$24:$R$33,8)</f>
        <v>1.0000000033000001</v>
      </c>
      <c r="P31" s="375">
        <f t="shared" si="1"/>
        <v>1</v>
      </c>
      <c r="Q31" s="8">
        <f>1.0000000033</f>
        <v>1.0000000033000001</v>
      </c>
      <c r="R31" s="8">
        <f t="shared" si="5"/>
        <v>1.0000000033000001</v>
      </c>
      <c r="S31" s="374" t="str">
        <f t="shared" si="2"/>
        <v/>
      </c>
    </row>
    <row r="32" spans="1:19" s="178" customFormat="1" ht="21" customHeight="1">
      <c r="A32" s="119"/>
      <c r="B32" s="517"/>
      <c r="C32" s="518"/>
      <c r="D32" s="519"/>
      <c r="E32" s="446"/>
      <c r="F32" s="121"/>
      <c r="I32" s="121"/>
      <c r="J32" s="136" t="str">
        <f t="shared" si="0"/>
        <v/>
      </c>
      <c r="K32" s="137">
        <f t="shared" si="4"/>
        <v>1</v>
      </c>
      <c r="O32" s="8">
        <f>LARGE($R$24:$R$33,9)</f>
        <v>1.0000000022</v>
      </c>
      <c r="P32" s="375">
        <f t="shared" si="1"/>
        <v>1</v>
      </c>
      <c r="Q32" s="8">
        <f>1.0000000022</f>
        <v>1.0000000022</v>
      </c>
      <c r="R32" s="8">
        <f t="shared" si="5"/>
        <v>1.0000000022</v>
      </c>
      <c r="S32" s="374" t="str">
        <f t="shared" si="2"/>
        <v/>
      </c>
    </row>
    <row r="33" spans="1:16384" s="178" customFormat="1" ht="21" customHeight="1">
      <c r="A33" s="119"/>
      <c r="B33" s="520" t="str">
        <f>IFERROR((D24*C24)+(D25*C25)+(D26*C26)+(D27*C27)+D28*C28,"")</f>
        <v/>
      </c>
      <c r="C33" s="521"/>
      <c r="D33" s="522"/>
      <c r="E33" s="167"/>
      <c r="F33" s="121"/>
      <c r="I33" s="121"/>
      <c r="J33" s="384" t="str">
        <f t="shared" si="0"/>
        <v/>
      </c>
      <c r="K33" s="385">
        <f t="shared" si="4"/>
        <v>1</v>
      </c>
      <c r="O33" s="8">
        <f>LARGE($R$24:$R$33,10)</f>
        <v>1.0000000011000001</v>
      </c>
      <c r="P33" s="375">
        <f t="shared" si="1"/>
        <v>1</v>
      </c>
      <c r="Q33" s="8">
        <f>1.0000000011</f>
        <v>1.0000000011000001</v>
      </c>
      <c r="R33" s="8">
        <f t="shared" si="5"/>
        <v>1.0000000011000001</v>
      </c>
      <c r="S33" s="374" t="str">
        <f t="shared" si="2"/>
        <v/>
      </c>
    </row>
    <row r="34" spans="1:16384" s="178" customFormat="1" ht="23">
      <c r="A34" s="119"/>
      <c r="B34" s="523"/>
      <c r="C34" s="526"/>
      <c r="D34" s="527"/>
      <c r="E34" s="157"/>
      <c r="F34" s="121"/>
      <c r="I34" s="121"/>
      <c r="J34" s="121"/>
      <c r="K34" s="121"/>
      <c r="L34" s="121"/>
      <c r="M34" s="121"/>
      <c r="N34" s="120"/>
    </row>
    <row r="35" spans="1:16384" s="178" customFormat="1" ht="20.25" customHeight="1">
      <c r="A35" s="119"/>
      <c r="B35" s="121"/>
      <c r="C35" s="160"/>
      <c r="D35" s="160"/>
      <c r="E35" s="160"/>
      <c r="F35" s="121"/>
      <c r="I35" s="161"/>
      <c r="J35" s="161"/>
      <c r="K35" s="161"/>
      <c r="L35" s="161"/>
      <c r="M35" s="161"/>
      <c r="N35" s="162"/>
      <c r="O35" s="198"/>
      <c r="P35" s="198"/>
      <c r="Q35" s="198"/>
      <c r="R35" s="198"/>
      <c r="S35" s="198"/>
      <c r="T35" s="198"/>
      <c r="U35" s="198"/>
      <c r="V35" s="198"/>
      <c r="W35" s="198"/>
      <c r="X35" s="198"/>
      <c r="Y35" s="198"/>
      <c r="Z35" s="198"/>
      <c r="AA35" s="198"/>
      <c r="AB35" s="198"/>
      <c r="AC35" s="198"/>
      <c r="AD35" s="198"/>
      <c r="AE35" s="198"/>
    </row>
    <row r="36" spans="1:16384" s="200" customFormat="1" ht="13" hidden="1" thickBot="1">
      <c r="A36" s="341"/>
      <c r="B36" s="121"/>
      <c r="C36" s="121"/>
      <c r="D36" s="121"/>
      <c r="E36" s="121"/>
      <c r="F36" s="121"/>
      <c r="I36" s="199"/>
      <c r="J36" s="199"/>
      <c r="K36" s="199"/>
      <c r="L36" s="199"/>
      <c r="M36" s="199"/>
      <c r="N36" s="342"/>
      <c r="P36" s="161"/>
      <c r="Q36" s="161"/>
      <c r="R36" s="199"/>
      <c r="S36" s="199"/>
    </row>
    <row r="37" spans="1:16384" s="200" customFormat="1" ht="13" hidden="1" thickBot="1">
      <c r="A37" s="341"/>
      <c r="B37" s="121"/>
      <c r="C37" s="178"/>
      <c r="D37" s="178"/>
      <c r="E37" s="178"/>
      <c r="F37" s="178"/>
      <c r="M37" s="199"/>
      <c r="N37" s="343"/>
      <c r="O37" s="344"/>
      <c r="P37" s="151"/>
      <c r="Q37" s="166" t="e">
        <f>IF(AI146=AH147,"","ERRO!")</f>
        <v>#VALUE!</v>
      </c>
      <c r="R37" s="199"/>
      <c r="S37" s="199"/>
    </row>
    <row r="38" spans="1:16384" s="200" customFormat="1" ht="13" hidden="1" thickBot="1">
      <c r="A38" s="342"/>
      <c r="B38" s="178"/>
      <c r="C38" s="342"/>
      <c r="D38" s="342"/>
      <c r="E38" s="342"/>
      <c r="F38" s="178"/>
      <c r="N38" s="343"/>
      <c r="O38" s="344"/>
      <c r="P38" s="121"/>
      <c r="Q38" s="121" t="e">
        <f>IF(E29=B33,"","ERRO!")</f>
        <v>#VALUE!</v>
      </c>
      <c r="R38" s="199"/>
      <c r="S38" s="199"/>
    </row>
    <row r="39" spans="1:16384" s="199" customFormat="1" ht="13.5" hidden="1" customHeight="1">
      <c r="A39" s="341"/>
      <c r="B39" s="341"/>
      <c r="C39" s="200"/>
      <c r="D39" s="200"/>
      <c r="E39" s="200"/>
      <c r="F39" s="341"/>
      <c r="G39" s="121"/>
      <c r="H39" s="121"/>
      <c r="I39" s="341"/>
      <c r="J39" s="341"/>
      <c r="K39" s="341"/>
      <c r="L39" s="341"/>
      <c r="M39" s="341"/>
      <c r="N39" s="342"/>
      <c r="O39" s="341"/>
      <c r="P39" s="124" t="s">
        <v>126</v>
      </c>
      <c r="Q39" s="381" t="s">
        <v>110</v>
      </c>
      <c r="T39" s="119"/>
      <c r="U39" s="119"/>
      <c r="V39" s="119"/>
      <c r="W39" s="119"/>
      <c r="X39" s="119"/>
      <c r="Y39" s="119"/>
      <c r="Z39" s="119"/>
      <c r="AA39" s="119"/>
      <c r="AB39" s="119"/>
      <c r="AC39" s="119"/>
      <c r="AD39" s="119"/>
      <c r="AE39" s="119"/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  <c r="AT39" s="119"/>
      <c r="AU39" s="119"/>
      <c r="AV39" s="119"/>
      <c r="AW39" s="119"/>
      <c r="AX39" s="119"/>
      <c r="AY39" s="119"/>
      <c r="AZ39" s="119"/>
      <c r="BA39" s="119"/>
      <c r="BB39" s="119"/>
      <c r="BC39" s="119"/>
      <c r="BD39" s="119"/>
      <c r="BE39" s="119"/>
      <c r="BF39" s="119"/>
      <c r="BG39" s="119"/>
      <c r="BH39" s="119"/>
      <c r="BI39" s="119"/>
      <c r="BJ39" s="119"/>
      <c r="BK39" s="119"/>
      <c r="BL39" s="119"/>
      <c r="BM39" s="119"/>
      <c r="BN39" s="119"/>
      <c r="BO39" s="119"/>
      <c r="BP39" s="119"/>
      <c r="BQ39" s="119"/>
      <c r="BR39" s="119"/>
      <c r="BS39" s="119"/>
      <c r="BT39" s="119"/>
      <c r="BU39" s="119"/>
      <c r="BV39" s="119"/>
      <c r="BW39" s="119"/>
      <c r="BX39" s="119"/>
      <c r="BY39" s="119"/>
      <c r="BZ39" s="119"/>
      <c r="CA39" s="119"/>
      <c r="CB39" s="119"/>
      <c r="CC39" s="119"/>
      <c r="CD39" s="119"/>
      <c r="CE39" s="119"/>
      <c r="CF39" s="119"/>
      <c r="CG39" s="119"/>
      <c r="CH39" s="119"/>
      <c r="CI39" s="119"/>
      <c r="CJ39" s="119"/>
      <c r="CK39" s="119"/>
      <c r="CL39" s="119"/>
      <c r="CM39" s="119"/>
      <c r="CN39" s="119"/>
      <c r="CO39" s="119"/>
      <c r="CP39" s="119"/>
      <c r="CQ39" s="119"/>
      <c r="CR39" s="119"/>
      <c r="CS39" s="119"/>
      <c r="CT39" s="119"/>
      <c r="CU39" s="119"/>
      <c r="CV39" s="119"/>
      <c r="CW39" s="119"/>
      <c r="CX39" s="119"/>
      <c r="CY39" s="119"/>
      <c r="CZ39" s="119"/>
      <c r="DA39" s="119"/>
      <c r="DB39" s="119"/>
      <c r="DC39" s="119"/>
      <c r="DD39" s="119"/>
      <c r="DE39" s="119"/>
      <c r="DF39" s="119"/>
      <c r="DG39" s="119"/>
      <c r="DH39" s="119"/>
      <c r="DI39" s="119"/>
      <c r="DJ39" s="119"/>
      <c r="DK39" s="119"/>
      <c r="DL39" s="119"/>
      <c r="DM39" s="119"/>
      <c r="DN39" s="119"/>
      <c r="DO39" s="119"/>
      <c r="DP39" s="119"/>
      <c r="DQ39" s="119"/>
      <c r="DR39" s="119"/>
      <c r="DS39" s="119"/>
      <c r="DT39" s="119"/>
      <c r="DU39" s="119"/>
      <c r="DV39" s="119"/>
      <c r="DW39" s="119"/>
      <c r="DX39" s="119"/>
      <c r="DY39" s="119"/>
      <c r="DZ39" s="119"/>
      <c r="EA39" s="119"/>
      <c r="EB39" s="119"/>
      <c r="EC39" s="119"/>
      <c r="ED39" s="119"/>
      <c r="EE39" s="119"/>
      <c r="EF39" s="119"/>
      <c r="EG39" s="119"/>
      <c r="EH39" s="119"/>
      <c r="EI39" s="119"/>
      <c r="EJ39" s="119"/>
      <c r="EK39" s="119"/>
      <c r="EL39" s="119"/>
      <c r="EM39" s="119"/>
      <c r="EN39" s="119"/>
      <c r="EO39" s="119"/>
      <c r="EP39" s="119"/>
      <c r="EQ39" s="119"/>
      <c r="ER39" s="119"/>
      <c r="ES39" s="119"/>
      <c r="ET39" s="119"/>
      <c r="EU39" s="119"/>
      <c r="EV39" s="119"/>
      <c r="EW39" s="119"/>
      <c r="EX39" s="119"/>
      <c r="EY39" s="119"/>
      <c r="EZ39" s="119"/>
      <c r="FA39" s="119"/>
      <c r="FB39" s="119"/>
      <c r="FC39" s="119"/>
      <c r="FD39" s="119"/>
      <c r="FE39" s="119"/>
      <c r="FF39" s="119"/>
      <c r="FG39" s="119"/>
      <c r="FH39" s="119"/>
      <c r="FI39" s="119"/>
      <c r="FJ39" s="119"/>
      <c r="FK39" s="119"/>
      <c r="FL39" s="119"/>
      <c r="FM39" s="119"/>
      <c r="FN39" s="119"/>
      <c r="FO39" s="119"/>
      <c r="FP39" s="119"/>
      <c r="FQ39" s="119"/>
      <c r="FR39" s="119"/>
      <c r="FS39" s="119"/>
      <c r="FT39" s="119"/>
      <c r="FU39" s="119"/>
      <c r="FV39" s="119"/>
      <c r="FW39" s="119"/>
      <c r="FX39" s="119"/>
      <c r="FY39" s="119"/>
      <c r="FZ39" s="119"/>
      <c r="GA39" s="119"/>
      <c r="GB39" s="119"/>
      <c r="GC39" s="119"/>
      <c r="GD39" s="119"/>
      <c r="GE39" s="119"/>
      <c r="GF39" s="119"/>
      <c r="GG39" s="119"/>
      <c r="GH39" s="119"/>
      <c r="GI39" s="119"/>
      <c r="GJ39" s="119"/>
      <c r="GK39" s="119"/>
      <c r="GL39" s="119"/>
      <c r="GM39" s="119"/>
      <c r="GN39" s="119"/>
      <c r="GO39" s="119"/>
      <c r="GP39" s="119"/>
      <c r="GQ39" s="119"/>
      <c r="GR39" s="119"/>
      <c r="GS39" s="119"/>
      <c r="GT39" s="119"/>
      <c r="GU39" s="119"/>
      <c r="GV39" s="119"/>
      <c r="GW39" s="119"/>
      <c r="GX39" s="119"/>
      <c r="GY39" s="119"/>
      <c r="GZ39" s="119"/>
      <c r="HA39" s="119"/>
      <c r="HB39" s="119"/>
      <c r="HC39" s="119"/>
      <c r="HD39" s="119"/>
      <c r="HE39" s="119"/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  <c r="HW39" s="119"/>
      <c r="HX39" s="119"/>
      <c r="HY39" s="119"/>
      <c r="HZ39" s="119"/>
      <c r="IA39" s="119"/>
      <c r="IB39" s="119"/>
      <c r="IC39" s="119"/>
      <c r="ID39" s="119"/>
      <c r="IE39" s="119"/>
      <c r="IF39" s="119"/>
      <c r="IG39" s="119"/>
      <c r="IH39" s="119"/>
      <c r="II39" s="119"/>
      <c r="IJ39" s="119"/>
      <c r="IK39" s="119"/>
      <c r="IL39" s="119"/>
      <c r="IM39" s="119"/>
      <c r="IN39" s="119"/>
      <c r="IO39" s="119"/>
      <c r="IP39" s="119"/>
      <c r="IQ39" s="119"/>
      <c r="IR39" s="119"/>
      <c r="IS39" s="119"/>
      <c r="IT39" s="119"/>
      <c r="IU39" s="119"/>
      <c r="IV39" s="119"/>
      <c r="IW39" s="119"/>
      <c r="IX39" s="119"/>
      <c r="IY39" s="119"/>
      <c r="IZ39" s="119"/>
      <c r="JA39" s="119"/>
      <c r="JB39" s="119"/>
      <c r="JC39" s="119"/>
      <c r="JD39" s="119"/>
      <c r="JE39" s="119"/>
      <c r="JF39" s="119"/>
      <c r="JG39" s="119"/>
      <c r="JH39" s="119"/>
      <c r="JI39" s="119"/>
      <c r="JJ39" s="119"/>
      <c r="JK39" s="119"/>
      <c r="JL39" s="119"/>
      <c r="JM39" s="119"/>
      <c r="JN39" s="119"/>
      <c r="JO39" s="119"/>
      <c r="JP39" s="119"/>
      <c r="JQ39" s="119"/>
      <c r="JR39" s="119"/>
      <c r="JS39" s="119"/>
      <c r="JT39" s="119"/>
      <c r="JU39" s="119"/>
      <c r="JV39" s="119"/>
      <c r="JW39" s="119"/>
      <c r="JX39" s="119"/>
      <c r="JY39" s="119"/>
      <c r="JZ39" s="119"/>
      <c r="KA39" s="119"/>
      <c r="KB39" s="119"/>
      <c r="KC39" s="119"/>
      <c r="KD39" s="119"/>
      <c r="KE39" s="119"/>
      <c r="KF39" s="119"/>
      <c r="KG39" s="119"/>
      <c r="KH39" s="119"/>
      <c r="KI39" s="119"/>
      <c r="KJ39" s="119"/>
      <c r="KK39" s="119"/>
      <c r="KL39" s="119"/>
      <c r="KM39" s="119"/>
      <c r="KN39" s="119"/>
      <c r="KO39" s="119"/>
      <c r="KP39" s="119"/>
      <c r="KQ39" s="119"/>
      <c r="KR39" s="119"/>
      <c r="KS39" s="119"/>
      <c r="KT39" s="119"/>
      <c r="KU39" s="119"/>
      <c r="KV39" s="119"/>
      <c r="KW39" s="119"/>
      <c r="KX39" s="119"/>
      <c r="KY39" s="119"/>
      <c r="KZ39" s="119"/>
      <c r="LA39" s="119"/>
      <c r="LB39" s="119"/>
      <c r="LC39" s="119"/>
      <c r="LD39" s="119"/>
      <c r="LE39" s="119"/>
      <c r="LF39" s="119"/>
      <c r="LG39" s="119"/>
      <c r="LH39" s="119"/>
      <c r="LI39" s="119"/>
      <c r="LJ39" s="119"/>
      <c r="LK39" s="119"/>
      <c r="LL39" s="119"/>
      <c r="LM39" s="119"/>
      <c r="LN39" s="119"/>
      <c r="LO39" s="119"/>
      <c r="LP39" s="119"/>
      <c r="LQ39" s="119"/>
      <c r="LR39" s="119"/>
      <c r="LS39" s="119"/>
      <c r="LT39" s="119"/>
      <c r="LU39" s="119"/>
      <c r="LV39" s="119"/>
      <c r="LW39" s="119"/>
      <c r="LX39" s="119"/>
      <c r="LY39" s="119"/>
      <c r="LZ39" s="119"/>
      <c r="MA39" s="119"/>
      <c r="MB39" s="119"/>
      <c r="MC39" s="119"/>
      <c r="MD39" s="119"/>
      <c r="ME39" s="119"/>
      <c r="MF39" s="119"/>
      <c r="MG39" s="119"/>
      <c r="MH39" s="119"/>
      <c r="MI39" s="119"/>
      <c r="MJ39" s="119"/>
      <c r="MK39" s="119"/>
      <c r="ML39" s="119"/>
      <c r="MM39" s="119"/>
      <c r="MN39" s="119"/>
      <c r="MO39" s="119"/>
      <c r="MP39" s="119"/>
      <c r="MQ39" s="119"/>
      <c r="MR39" s="119"/>
      <c r="MS39" s="119"/>
      <c r="MT39" s="119"/>
      <c r="MU39" s="119"/>
      <c r="MV39" s="119"/>
      <c r="MW39" s="119"/>
      <c r="MX39" s="119"/>
      <c r="MY39" s="119"/>
      <c r="MZ39" s="119"/>
      <c r="NA39" s="119"/>
      <c r="NB39" s="119"/>
      <c r="NC39" s="119"/>
      <c r="ND39" s="119"/>
      <c r="NE39" s="119"/>
      <c r="NF39" s="119"/>
      <c r="NG39" s="119"/>
      <c r="NH39" s="119"/>
      <c r="NI39" s="119"/>
      <c r="NJ39" s="119"/>
      <c r="NK39" s="119"/>
      <c r="NL39" s="119"/>
      <c r="NM39" s="119"/>
      <c r="NN39" s="119"/>
      <c r="NO39" s="119"/>
      <c r="NP39" s="119"/>
      <c r="NQ39" s="119"/>
      <c r="NR39" s="119"/>
      <c r="NS39" s="119"/>
      <c r="NT39" s="119"/>
      <c r="NU39" s="119"/>
      <c r="NV39" s="119"/>
      <c r="NW39" s="119"/>
      <c r="NX39" s="119"/>
      <c r="NY39" s="119"/>
      <c r="NZ39" s="119"/>
      <c r="OA39" s="119"/>
      <c r="OB39" s="119"/>
      <c r="OC39" s="119"/>
      <c r="OD39" s="119"/>
      <c r="OE39" s="119"/>
      <c r="OF39" s="119"/>
      <c r="OG39" s="119"/>
      <c r="OH39" s="119"/>
      <c r="OI39" s="119"/>
      <c r="OJ39" s="119"/>
      <c r="OK39" s="119"/>
      <c r="OL39" s="119"/>
      <c r="OM39" s="119"/>
      <c r="ON39" s="119"/>
      <c r="OO39" s="119"/>
      <c r="OP39" s="119"/>
      <c r="OQ39" s="119"/>
      <c r="OR39" s="119"/>
      <c r="OS39" s="119"/>
      <c r="OT39" s="119"/>
      <c r="OU39" s="119"/>
      <c r="OV39" s="119"/>
      <c r="OW39" s="119"/>
      <c r="OX39" s="119"/>
      <c r="OY39" s="119"/>
      <c r="OZ39" s="119"/>
      <c r="PA39" s="119"/>
      <c r="PB39" s="119"/>
      <c r="PC39" s="119"/>
      <c r="PD39" s="119"/>
      <c r="PE39" s="119"/>
      <c r="PF39" s="119"/>
      <c r="PG39" s="119"/>
      <c r="PH39" s="119"/>
      <c r="PI39" s="119"/>
      <c r="PJ39" s="119"/>
      <c r="PK39" s="119"/>
      <c r="PL39" s="119"/>
      <c r="PM39" s="119"/>
      <c r="PN39" s="119"/>
      <c r="PO39" s="119"/>
      <c r="PP39" s="119"/>
      <c r="PQ39" s="119"/>
      <c r="PR39" s="119"/>
      <c r="PS39" s="119"/>
      <c r="PT39" s="119"/>
      <c r="PU39" s="119"/>
      <c r="PV39" s="119"/>
      <c r="PW39" s="119"/>
      <c r="PX39" s="119"/>
      <c r="PY39" s="119"/>
      <c r="PZ39" s="119"/>
      <c r="QA39" s="119"/>
      <c r="QB39" s="119"/>
      <c r="QC39" s="119"/>
      <c r="QD39" s="119"/>
      <c r="QE39" s="119"/>
      <c r="QF39" s="119"/>
      <c r="QG39" s="119"/>
      <c r="QH39" s="119"/>
      <c r="QI39" s="119"/>
      <c r="QJ39" s="119"/>
      <c r="QK39" s="119"/>
      <c r="QL39" s="119"/>
      <c r="QM39" s="119"/>
      <c r="QN39" s="119"/>
      <c r="QO39" s="119"/>
      <c r="QP39" s="119"/>
      <c r="QQ39" s="119"/>
      <c r="QR39" s="119"/>
      <c r="QS39" s="119"/>
      <c r="QT39" s="119"/>
      <c r="QU39" s="119"/>
      <c r="QV39" s="119"/>
      <c r="QW39" s="119"/>
      <c r="QX39" s="119"/>
      <c r="QY39" s="119"/>
      <c r="QZ39" s="119"/>
      <c r="RA39" s="119"/>
      <c r="RB39" s="119"/>
      <c r="RC39" s="119"/>
      <c r="RD39" s="119"/>
      <c r="RE39" s="119"/>
      <c r="RF39" s="119"/>
      <c r="RG39" s="119"/>
      <c r="RH39" s="119"/>
      <c r="RI39" s="119"/>
      <c r="RJ39" s="119"/>
      <c r="RK39" s="119"/>
      <c r="RL39" s="119"/>
      <c r="RM39" s="119"/>
      <c r="RN39" s="119"/>
      <c r="RO39" s="119"/>
      <c r="RP39" s="119"/>
      <c r="RQ39" s="119"/>
      <c r="RR39" s="119"/>
      <c r="RS39" s="119"/>
      <c r="RT39" s="119"/>
      <c r="RU39" s="119"/>
      <c r="RV39" s="119"/>
      <c r="RW39" s="119"/>
      <c r="RX39" s="119"/>
      <c r="RY39" s="119"/>
      <c r="RZ39" s="119"/>
      <c r="SA39" s="119"/>
      <c r="SB39" s="119"/>
      <c r="SC39" s="119"/>
      <c r="SD39" s="119"/>
      <c r="SE39" s="119"/>
      <c r="SF39" s="119"/>
      <c r="SG39" s="119"/>
      <c r="SH39" s="119"/>
      <c r="SI39" s="119"/>
      <c r="SJ39" s="119"/>
      <c r="SK39" s="119"/>
      <c r="SL39" s="119"/>
      <c r="SM39" s="119"/>
      <c r="SN39" s="119"/>
      <c r="SO39" s="119"/>
      <c r="SP39" s="119"/>
      <c r="SQ39" s="119"/>
      <c r="SR39" s="119"/>
      <c r="SS39" s="119"/>
      <c r="ST39" s="119"/>
      <c r="SU39" s="119"/>
      <c r="SV39" s="119"/>
      <c r="SW39" s="119"/>
      <c r="SX39" s="119"/>
      <c r="SY39" s="119"/>
      <c r="SZ39" s="119"/>
      <c r="TA39" s="119"/>
      <c r="TB39" s="119"/>
      <c r="TC39" s="119"/>
      <c r="TD39" s="119"/>
      <c r="TE39" s="119"/>
      <c r="TF39" s="119"/>
      <c r="TG39" s="119"/>
      <c r="TH39" s="119"/>
      <c r="TI39" s="119"/>
      <c r="TJ39" s="119"/>
      <c r="TK39" s="119"/>
      <c r="TL39" s="119"/>
      <c r="TM39" s="119"/>
      <c r="TN39" s="119"/>
      <c r="TO39" s="119"/>
      <c r="TP39" s="119"/>
      <c r="TQ39" s="119"/>
      <c r="TR39" s="119"/>
      <c r="TS39" s="119"/>
      <c r="TT39" s="119"/>
      <c r="TU39" s="119"/>
      <c r="TV39" s="119"/>
      <c r="TW39" s="119"/>
      <c r="TX39" s="119"/>
      <c r="TY39" s="119"/>
      <c r="TZ39" s="119"/>
      <c r="UA39" s="119"/>
      <c r="UB39" s="119"/>
      <c r="UC39" s="119"/>
      <c r="UD39" s="119"/>
      <c r="UE39" s="119"/>
      <c r="UF39" s="119"/>
      <c r="UG39" s="119"/>
      <c r="UH39" s="119"/>
      <c r="UI39" s="119"/>
      <c r="UJ39" s="119"/>
      <c r="UK39" s="119"/>
      <c r="UL39" s="119"/>
      <c r="UM39" s="119"/>
      <c r="UN39" s="119"/>
      <c r="UO39" s="119"/>
      <c r="UP39" s="119"/>
      <c r="UQ39" s="119"/>
      <c r="UR39" s="119"/>
      <c r="US39" s="119"/>
      <c r="UT39" s="119"/>
      <c r="UU39" s="119"/>
      <c r="UV39" s="119"/>
      <c r="UW39" s="119"/>
      <c r="UX39" s="119"/>
      <c r="UY39" s="119"/>
      <c r="UZ39" s="119"/>
      <c r="VA39" s="119"/>
      <c r="VB39" s="119"/>
      <c r="VC39" s="119"/>
      <c r="VD39" s="119"/>
      <c r="VE39" s="119"/>
      <c r="VF39" s="119"/>
      <c r="VG39" s="119"/>
      <c r="VH39" s="119"/>
      <c r="VI39" s="119"/>
      <c r="VJ39" s="119"/>
      <c r="VK39" s="119"/>
      <c r="VL39" s="119"/>
      <c r="VM39" s="119"/>
      <c r="VN39" s="119"/>
      <c r="VO39" s="119"/>
      <c r="VP39" s="119"/>
      <c r="VQ39" s="119"/>
      <c r="VR39" s="119"/>
      <c r="VS39" s="119"/>
      <c r="VT39" s="119"/>
      <c r="VU39" s="119"/>
      <c r="VV39" s="119"/>
      <c r="VW39" s="119"/>
      <c r="VX39" s="119"/>
      <c r="VY39" s="119"/>
      <c r="VZ39" s="119"/>
      <c r="WA39" s="119"/>
      <c r="WB39" s="119"/>
      <c r="WC39" s="119"/>
      <c r="WD39" s="119"/>
      <c r="WE39" s="119"/>
      <c r="WF39" s="119"/>
      <c r="WG39" s="119"/>
      <c r="WH39" s="119"/>
      <c r="WI39" s="119"/>
      <c r="WJ39" s="119"/>
      <c r="WK39" s="119"/>
      <c r="WL39" s="119"/>
      <c r="WM39" s="119"/>
      <c r="WN39" s="119"/>
      <c r="WO39" s="119"/>
      <c r="WP39" s="119"/>
      <c r="WQ39" s="119"/>
      <c r="WR39" s="119"/>
      <c r="WS39" s="119"/>
      <c r="WT39" s="119"/>
      <c r="WU39" s="119"/>
      <c r="WV39" s="119"/>
      <c r="WW39" s="119"/>
      <c r="WX39" s="119"/>
      <c r="WY39" s="119"/>
      <c r="WZ39" s="119"/>
      <c r="XA39" s="119"/>
      <c r="XB39" s="119"/>
      <c r="XC39" s="119"/>
      <c r="XD39" s="119"/>
      <c r="XE39" s="119"/>
      <c r="XF39" s="119"/>
      <c r="XG39" s="119"/>
      <c r="XH39" s="119"/>
      <c r="XI39" s="119"/>
      <c r="XJ39" s="119"/>
      <c r="XK39" s="119"/>
      <c r="XL39" s="119"/>
      <c r="XM39" s="119"/>
      <c r="XN39" s="119"/>
      <c r="XO39" s="119"/>
      <c r="XP39" s="119"/>
      <c r="XQ39" s="119"/>
      <c r="XR39" s="119"/>
      <c r="XS39" s="119"/>
      <c r="XT39" s="119"/>
      <c r="XU39" s="119"/>
      <c r="XV39" s="119"/>
      <c r="XW39" s="119"/>
      <c r="XX39" s="119"/>
      <c r="XY39" s="119"/>
      <c r="XZ39" s="119"/>
      <c r="YA39" s="119"/>
      <c r="YB39" s="119"/>
      <c r="YC39" s="119"/>
      <c r="YD39" s="119"/>
      <c r="YE39" s="119"/>
      <c r="YF39" s="119"/>
      <c r="YG39" s="119"/>
      <c r="YH39" s="119"/>
      <c r="YI39" s="119"/>
      <c r="YJ39" s="119"/>
      <c r="YK39" s="119"/>
      <c r="YL39" s="119"/>
      <c r="YM39" s="119"/>
      <c r="YN39" s="119"/>
      <c r="YO39" s="119"/>
      <c r="YP39" s="119"/>
      <c r="YQ39" s="119"/>
      <c r="YR39" s="119"/>
      <c r="YS39" s="119"/>
      <c r="YT39" s="119"/>
      <c r="YU39" s="119"/>
      <c r="YV39" s="119"/>
      <c r="YW39" s="119"/>
      <c r="YX39" s="119"/>
      <c r="YY39" s="119"/>
      <c r="YZ39" s="119"/>
      <c r="ZA39" s="119"/>
      <c r="ZB39" s="119"/>
      <c r="ZC39" s="119"/>
      <c r="ZD39" s="119"/>
      <c r="ZE39" s="119"/>
      <c r="ZF39" s="119"/>
      <c r="ZG39" s="119"/>
      <c r="ZH39" s="119"/>
      <c r="ZI39" s="119"/>
      <c r="ZJ39" s="119"/>
      <c r="ZK39" s="119"/>
      <c r="ZL39" s="119"/>
      <c r="ZM39" s="119"/>
      <c r="ZN39" s="119"/>
      <c r="ZO39" s="119"/>
      <c r="ZP39" s="119"/>
      <c r="ZQ39" s="119"/>
      <c r="ZR39" s="119"/>
      <c r="ZS39" s="119"/>
      <c r="ZT39" s="119"/>
      <c r="ZU39" s="119"/>
      <c r="ZV39" s="119"/>
      <c r="ZW39" s="119"/>
      <c r="ZX39" s="119"/>
      <c r="ZY39" s="119"/>
      <c r="ZZ39" s="119"/>
      <c r="AAA39" s="119"/>
      <c r="AAB39" s="119"/>
      <c r="AAC39" s="119"/>
      <c r="AAD39" s="119"/>
      <c r="AAE39" s="119"/>
      <c r="AAF39" s="119"/>
      <c r="AAG39" s="119"/>
      <c r="AAH39" s="119"/>
      <c r="AAI39" s="119"/>
      <c r="AAJ39" s="119"/>
      <c r="AAK39" s="119"/>
      <c r="AAL39" s="119"/>
      <c r="AAM39" s="119"/>
      <c r="AAN39" s="119"/>
      <c r="AAO39" s="119"/>
      <c r="AAP39" s="119"/>
      <c r="AAQ39" s="119"/>
      <c r="AAR39" s="119"/>
      <c r="AAS39" s="119"/>
      <c r="AAT39" s="119"/>
      <c r="AAU39" s="119"/>
      <c r="AAV39" s="119"/>
      <c r="AAW39" s="119"/>
      <c r="AAX39" s="119"/>
      <c r="AAY39" s="119"/>
      <c r="AAZ39" s="119"/>
      <c r="ABA39" s="119"/>
      <c r="ABB39" s="119"/>
      <c r="ABC39" s="119"/>
      <c r="ABD39" s="119"/>
      <c r="ABE39" s="119"/>
      <c r="ABF39" s="119"/>
      <c r="ABG39" s="119"/>
      <c r="ABH39" s="119"/>
      <c r="ABI39" s="119"/>
      <c r="ABJ39" s="119"/>
      <c r="ABK39" s="119"/>
      <c r="ABL39" s="119"/>
      <c r="ABM39" s="119"/>
      <c r="ABN39" s="119"/>
      <c r="ABO39" s="119"/>
      <c r="ABP39" s="119"/>
      <c r="ABQ39" s="119"/>
      <c r="ABR39" s="119"/>
      <c r="ABS39" s="119"/>
      <c r="ABT39" s="119"/>
      <c r="ABU39" s="119"/>
      <c r="ABV39" s="119"/>
      <c r="ABW39" s="119"/>
      <c r="ABX39" s="119"/>
      <c r="ABY39" s="119"/>
      <c r="ABZ39" s="119"/>
      <c r="ACA39" s="119"/>
      <c r="ACB39" s="119"/>
      <c r="ACC39" s="119"/>
      <c r="ACD39" s="119"/>
      <c r="ACE39" s="119"/>
      <c r="ACF39" s="119"/>
      <c r="ACG39" s="119"/>
      <c r="ACH39" s="119"/>
      <c r="ACI39" s="119"/>
      <c r="ACJ39" s="119"/>
      <c r="ACK39" s="119"/>
      <c r="ACL39" s="119"/>
      <c r="ACM39" s="119"/>
      <c r="ACN39" s="119"/>
      <c r="ACO39" s="119"/>
      <c r="ACP39" s="119"/>
      <c r="ACQ39" s="119"/>
      <c r="ACR39" s="119"/>
      <c r="ACS39" s="119"/>
      <c r="ACT39" s="119"/>
      <c r="ACU39" s="119"/>
      <c r="ACV39" s="119"/>
      <c r="ACW39" s="119"/>
      <c r="ACX39" s="119"/>
      <c r="ACY39" s="119"/>
      <c r="ACZ39" s="119"/>
      <c r="ADA39" s="119"/>
      <c r="ADB39" s="119"/>
      <c r="ADC39" s="119"/>
      <c r="ADD39" s="119"/>
      <c r="ADE39" s="119"/>
      <c r="ADF39" s="119"/>
      <c r="ADG39" s="119"/>
      <c r="ADH39" s="119"/>
      <c r="ADI39" s="119"/>
      <c r="ADJ39" s="119"/>
      <c r="ADK39" s="119"/>
      <c r="ADL39" s="119"/>
      <c r="ADM39" s="119"/>
      <c r="ADN39" s="119"/>
      <c r="ADO39" s="119"/>
      <c r="ADP39" s="119"/>
      <c r="ADQ39" s="119"/>
      <c r="ADR39" s="119"/>
      <c r="ADS39" s="119"/>
      <c r="ADT39" s="119"/>
      <c r="ADU39" s="119"/>
      <c r="ADV39" s="119"/>
      <c r="ADW39" s="119"/>
      <c r="ADX39" s="119"/>
      <c r="ADY39" s="119"/>
      <c r="ADZ39" s="119"/>
      <c r="AEA39" s="119"/>
      <c r="AEB39" s="119"/>
      <c r="AEC39" s="119"/>
      <c r="AED39" s="119"/>
      <c r="AEE39" s="119"/>
      <c r="AEF39" s="119"/>
      <c r="AEG39" s="119"/>
      <c r="AEH39" s="119"/>
      <c r="AEI39" s="119"/>
      <c r="AEJ39" s="119"/>
      <c r="AEK39" s="119"/>
      <c r="AEL39" s="119"/>
      <c r="AEM39" s="119"/>
      <c r="AEN39" s="119"/>
      <c r="AEO39" s="119"/>
      <c r="AEP39" s="119"/>
      <c r="AEQ39" s="119"/>
      <c r="AER39" s="119"/>
      <c r="AES39" s="119"/>
      <c r="AET39" s="119"/>
      <c r="AEU39" s="119"/>
      <c r="AEV39" s="119"/>
      <c r="AEW39" s="119"/>
      <c r="AEX39" s="119"/>
      <c r="AEY39" s="119"/>
      <c r="AEZ39" s="119"/>
      <c r="AFA39" s="119"/>
      <c r="AFB39" s="119"/>
      <c r="AFC39" s="119"/>
      <c r="AFD39" s="119"/>
      <c r="AFE39" s="119"/>
      <c r="AFF39" s="119"/>
      <c r="AFG39" s="119"/>
      <c r="AFH39" s="119"/>
      <c r="AFI39" s="119"/>
      <c r="AFJ39" s="119"/>
      <c r="AFK39" s="119"/>
      <c r="AFL39" s="119"/>
      <c r="AFM39" s="119"/>
      <c r="AFN39" s="119"/>
      <c r="AFO39" s="119"/>
      <c r="AFP39" s="119"/>
      <c r="AFQ39" s="119"/>
      <c r="AFR39" s="119"/>
      <c r="AFS39" s="119"/>
      <c r="AFT39" s="119"/>
      <c r="AFU39" s="119"/>
      <c r="AFV39" s="119"/>
      <c r="AFW39" s="119"/>
      <c r="AFX39" s="119"/>
      <c r="AFY39" s="119"/>
      <c r="AFZ39" s="119"/>
      <c r="AGA39" s="119"/>
      <c r="AGB39" s="119"/>
      <c r="AGC39" s="119"/>
      <c r="AGD39" s="119"/>
      <c r="AGE39" s="119"/>
      <c r="AGF39" s="119"/>
      <c r="AGG39" s="119"/>
      <c r="AGH39" s="119"/>
      <c r="AGI39" s="119"/>
      <c r="AGJ39" s="119"/>
      <c r="AGK39" s="119"/>
      <c r="AGL39" s="119"/>
      <c r="AGM39" s="119"/>
      <c r="AGN39" s="119"/>
      <c r="AGO39" s="119"/>
      <c r="AGP39" s="119"/>
      <c r="AGQ39" s="119"/>
      <c r="AGR39" s="119"/>
      <c r="AGS39" s="119"/>
      <c r="AGT39" s="119"/>
      <c r="AGU39" s="119"/>
      <c r="AGV39" s="119"/>
      <c r="AGW39" s="119"/>
      <c r="AGX39" s="119"/>
      <c r="AGY39" s="119"/>
      <c r="AGZ39" s="119"/>
      <c r="AHA39" s="119"/>
      <c r="AHB39" s="119"/>
      <c r="AHC39" s="119"/>
      <c r="AHD39" s="119"/>
      <c r="AHE39" s="119"/>
      <c r="AHF39" s="119"/>
      <c r="AHG39" s="119"/>
      <c r="AHH39" s="119"/>
      <c r="AHI39" s="119"/>
      <c r="AHJ39" s="119"/>
      <c r="AHK39" s="119"/>
      <c r="AHL39" s="119"/>
      <c r="AHM39" s="119"/>
      <c r="AHN39" s="119"/>
      <c r="AHO39" s="119"/>
      <c r="AHP39" s="119"/>
      <c r="AHQ39" s="119"/>
      <c r="AHR39" s="119"/>
      <c r="AHS39" s="119"/>
      <c r="AHT39" s="119"/>
      <c r="AHU39" s="119"/>
      <c r="AHV39" s="119"/>
      <c r="AHW39" s="119"/>
      <c r="AHX39" s="119"/>
      <c r="AHY39" s="119"/>
      <c r="AHZ39" s="119"/>
      <c r="AIA39" s="119"/>
      <c r="AIB39" s="119"/>
      <c r="AIC39" s="119"/>
      <c r="AID39" s="119"/>
      <c r="AIE39" s="119"/>
      <c r="AIF39" s="119"/>
      <c r="AIG39" s="119"/>
      <c r="AIH39" s="119"/>
      <c r="AII39" s="119"/>
      <c r="AIJ39" s="119"/>
      <c r="AIK39" s="119"/>
      <c r="AIL39" s="119"/>
      <c r="AIM39" s="119"/>
      <c r="AIN39" s="119"/>
      <c r="AIO39" s="119"/>
      <c r="AIP39" s="119"/>
      <c r="AIQ39" s="119"/>
      <c r="AIR39" s="119"/>
      <c r="AIS39" s="119"/>
      <c r="AIT39" s="119"/>
      <c r="AIU39" s="119"/>
      <c r="AIV39" s="119"/>
      <c r="AIW39" s="119"/>
      <c r="AIX39" s="119"/>
      <c r="AIY39" s="119"/>
      <c r="AIZ39" s="119"/>
      <c r="AJA39" s="119"/>
      <c r="AJB39" s="119"/>
      <c r="AJC39" s="119"/>
      <c r="AJD39" s="119"/>
      <c r="AJE39" s="119"/>
      <c r="AJF39" s="119"/>
      <c r="AJG39" s="119"/>
      <c r="AJH39" s="119"/>
      <c r="AJI39" s="119"/>
      <c r="AJJ39" s="119"/>
      <c r="AJK39" s="119"/>
      <c r="AJL39" s="119"/>
      <c r="AJM39" s="119"/>
      <c r="AJN39" s="119"/>
      <c r="AJO39" s="119"/>
      <c r="AJP39" s="119"/>
      <c r="AJQ39" s="119"/>
      <c r="AJR39" s="119"/>
      <c r="AJS39" s="119"/>
      <c r="AJT39" s="119"/>
      <c r="AJU39" s="119"/>
      <c r="AJV39" s="119"/>
      <c r="AJW39" s="119"/>
      <c r="AJX39" s="119"/>
      <c r="AJY39" s="119"/>
      <c r="AJZ39" s="119"/>
      <c r="AKA39" s="119"/>
      <c r="AKB39" s="119"/>
      <c r="AKC39" s="119"/>
      <c r="AKD39" s="119"/>
      <c r="AKE39" s="119"/>
      <c r="AKF39" s="119"/>
      <c r="AKG39" s="119"/>
      <c r="AKH39" s="119"/>
      <c r="AKI39" s="119"/>
      <c r="AKJ39" s="119"/>
      <c r="AKK39" s="119"/>
      <c r="AKL39" s="119"/>
      <c r="AKM39" s="119"/>
      <c r="AKN39" s="119"/>
      <c r="AKO39" s="119"/>
      <c r="AKP39" s="119"/>
      <c r="AKQ39" s="119"/>
      <c r="AKR39" s="119"/>
      <c r="AKS39" s="119"/>
      <c r="AKT39" s="119"/>
      <c r="AKU39" s="119"/>
      <c r="AKV39" s="119"/>
      <c r="AKW39" s="119"/>
      <c r="AKX39" s="119"/>
      <c r="AKY39" s="119"/>
      <c r="AKZ39" s="119"/>
      <c r="ALA39" s="119"/>
      <c r="ALB39" s="119"/>
      <c r="ALC39" s="119"/>
      <c r="ALD39" s="119"/>
      <c r="ALE39" s="119"/>
      <c r="ALF39" s="119"/>
      <c r="ALG39" s="119"/>
      <c r="ALH39" s="119"/>
      <c r="ALI39" s="119"/>
      <c r="ALJ39" s="119"/>
      <c r="ALK39" s="119"/>
      <c r="ALL39" s="119"/>
      <c r="ALM39" s="119"/>
      <c r="ALN39" s="119"/>
      <c r="ALO39" s="119"/>
      <c r="ALP39" s="119"/>
      <c r="ALQ39" s="119"/>
      <c r="ALR39" s="119"/>
      <c r="ALS39" s="119"/>
      <c r="ALT39" s="119"/>
      <c r="ALU39" s="119"/>
      <c r="ALV39" s="119"/>
      <c r="ALW39" s="119"/>
      <c r="ALX39" s="119"/>
      <c r="ALY39" s="119"/>
      <c r="ALZ39" s="119"/>
      <c r="AMA39" s="119"/>
      <c r="AMB39" s="119"/>
      <c r="AMC39" s="119"/>
      <c r="AMD39" s="119"/>
      <c r="AME39" s="119"/>
      <c r="AMF39" s="119"/>
      <c r="AMG39" s="119"/>
      <c r="AMH39" s="119"/>
      <c r="AMI39" s="119"/>
      <c r="AMJ39" s="119"/>
      <c r="AMK39" s="119"/>
      <c r="AML39" s="119"/>
      <c r="AMM39" s="119"/>
      <c r="AMN39" s="119"/>
      <c r="AMO39" s="119"/>
      <c r="AMP39" s="119"/>
      <c r="AMQ39" s="119"/>
      <c r="AMR39" s="119"/>
      <c r="AMS39" s="119"/>
      <c r="AMT39" s="119"/>
      <c r="AMU39" s="119"/>
      <c r="AMV39" s="119"/>
      <c r="AMW39" s="119"/>
      <c r="AMX39" s="119"/>
      <c r="AMY39" s="119"/>
      <c r="AMZ39" s="119"/>
      <c r="ANA39" s="119"/>
      <c r="ANB39" s="119"/>
      <c r="ANC39" s="119"/>
      <c r="AND39" s="119"/>
      <c r="ANE39" s="119"/>
      <c r="ANF39" s="119"/>
      <c r="ANG39" s="119"/>
      <c r="ANH39" s="119"/>
      <c r="ANI39" s="119"/>
      <c r="ANJ39" s="119"/>
      <c r="ANK39" s="119"/>
      <c r="ANL39" s="119"/>
      <c r="ANM39" s="119"/>
      <c r="ANN39" s="119"/>
      <c r="ANO39" s="119"/>
      <c r="ANP39" s="119"/>
      <c r="ANQ39" s="119"/>
      <c r="ANR39" s="119"/>
      <c r="ANS39" s="119"/>
      <c r="ANT39" s="119"/>
      <c r="ANU39" s="119"/>
      <c r="ANV39" s="119"/>
      <c r="ANW39" s="119"/>
      <c r="ANX39" s="119"/>
      <c r="ANY39" s="119"/>
      <c r="ANZ39" s="119"/>
      <c r="AOA39" s="119"/>
      <c r="AOB39" s="119"/>
      <c r="AOC39" s="119"/>
      <c r="AOD39" s="119"/>
      <c r="AOE39" s="119"/>
      <c r="AOF39" s="119"/>
      <c r="AOG39" s="119"/>
      <c r="AOH39" s="119"/>
      <c r="AOI39" s="119"/>
      <c r="AOJ39" s="119"/>
      <c r="AOK39" s="119"/>
      <c r="AOL39" s="119"/>
      <c r="AOM39" s="119"/>
      <c r="AON39" s="119"/>
      <c r="AOO39" s="119"/>
      <c r="AOP39" s="119"/>
      <c r="AOQ39" s="119"/>
      <c r="AOR39" s="119"/>
      <c r="AOS39" s="119"/>
      <c r="AOT39" s="119"/>
      <c r="AOU39" s="119"/>
      <c r="AOV39" s="119"/>
      <c r="AOW39" s="119"/>
      <c r="AOX39" s="119"/>
      <c r="AOY39" s="119"/>
      <c r="AOZ39" s="119"/>
      <c r="APA39" s="119"/>
      <c r="APB39" s="119"/>
      <c r="APC39" s="119"/>
      <c r="APD39" s="119"/>
      <c r="APE39" s="119"/>
      <c r="APF39" s="119"/>
      <c r="APG39" s="119"/>
      <c r="APH39" s="119"/>
      <c r="API39" s="119"/>
      <c r="APJ39" s="119"/>
      <c r="APK39" s="119"/>
      <c r="APL39" s="119"/>
      <c r="APM39" s="119"/>
      <c r="APN39" s="119"/>
      <c r="APO39" s="119"/>
      <c r="APP39" s="119"/>
      <c r="APQ39" s="119"/>
      <c r="APR39" s="119"/>
      <c r="APS39" s="119"/>
      <c r="APT39" s="119"/>
      <c r="APU39" s="119"/>
      <c r="APV39" s="119"/>
      <c r="APW39" s="119"/>
      <c r="APX39" s="119"/>
      <c r="APY39" s="119"/>
      <c r="APZ39" s="119"/>
      <c r="AQA39" s="119"/>
      <c r="AQB39" s="119"/>
      <c r="AQC39" s="119"/>
      <c r="AQD39" s="119"/>
      <c r="AQE39" s="119"/>
      <c r="AQF39" s="119"/>
      <c r="AQG39" s="119"/>
      <c r="AQH39" s="119"/>
      <c r="AQI39" s="119"/>
      <c r="AQJ39" s="119"/>
      <c r="AQK39" s="119"/>
      <c r="AQL39" s="119"/>
      <c r="AQM39" s="119"/>
      <c r="AQN39" s="119"/>
      <c r="AQO39" s="119"/>
      <c r="AQP39" s="119"/>
      <c r="AQQ39" s="119"/>
      <c r="AQR39" s="119"/>
      <c r="AQS39" s="119"/>
      <c r="AQT39" s="119"/>
      <c r="AQU39" s="119"/>
      <c r="AQV39" s="119"/>
      <c r="AQW39" s="119"/>
      <c r="AQX39" s="119"/>
      <c r="AQY39" s="119"/>
      <c r="AQZ39" s="119"/>
      <c r="ARA39" s="119"/>
      <c r="ARB39" s="119"/>
      <c r="ARC39" s="119"/>
      <c r="ARD39" s="119"/>
      <c r="ARE39" s="119"/>
      <c r="ARF39" s="119"/>
      <c r="ARG39" s="119"/>
      <c r="ARH39" s="119"/>
      <c r="ARI39" s="119"/>
      <c r="ARJ39" s="119"/>
      <c r="ARK39" s="119"/>
      <c r="ARL39" s="119"/>
      <c r="ARM39" s="119"/>
      <c r="ARN39" s="119"/>
      <c r="ARO39" s="119"/>
      <c r="ARP39" s="119"/>
      <c r="ARQ39" s="119"/>
      <c r="ARR39" s="119"/>
      <c r="ARS39" s="119"/>
      <c r="ART39" s="119"/>
      <c r="ARU39" s="119"/>
      <c r="ARV39" s="119"/>
      <c r="ARW39" s="119"/>
      <c r="ARX39" s="119"/>
      <c r="ARY39" s="119"/>
      <c r="ARZ39" s="119"/>
      <c r="ASA39" s="119"/>
      <c r="ASB39" s="119"/>
      <c r="ASC39" s="119"/>
      <c r="ASD39" s="119"/>
      <c r="ASE39" s="119"/>
      <c r="ASF39" s="119"/>
      <c r="ASG39" s="119"/>
      <c r="ASH39" s="119"/>
      <c r="ASI39" s="119"/>
      <c r="ASJ39" s="119"/>
      <c r="ASK39" s="119"/>
      <c r="ASL39" s="119"/>
      <c r="ASM39" s="119"/>
      <c r="ASN39" s="119"/>
      <c r="ASO39" s="119"/>
      <c r="ASP39" s="119"/>
      <c r="ASQ39" s="119"/>
      <c r="ASR39" s="119"/>
      <c r="ASS39" s="119"/>
      <c r="AST39" s="119"/>
      <c r="ASU39" s="119"/>
      <c r="ASV39" s="119"/>
      <c r="ASW39" s="119"/>
      <c r="ASX39" s="119"/>
      <c r="ASY39" s="119"/>
      <c r="ASZ39" s="119"/>
      <c r="ATA39" s="119"/>
      <c r="ATB39" s="119"/>
      <c r="ATC39" s="119"/>
      <c r="ATD39" s="119"/>
      <c r="ATE39" s="119"/>
      <c r="ATF39" s="119"/>
      <c r="ATG39" s="119"/>
      <c r="ATH39" s="119"/>
      <c r="ATI39" s="119"/>
      <c r="ATJ39" s="119"/>
      <c r="ATK39" s="119"/>
      <c r="ATL39" s="119"/>
      <c r="ATM39" s="119"/>
      <c r="ATN39" s="119"/>
      <c r="ATO39" s="119"/>
      <c r="ATP39" s="119"/>
      <c r="ATQ39" s="119"/>
      <c r="ATR39" s="119"/>
      <c r="ATS39" s="119"/>
      <c r="ATT39" s="119"/>
      <c r="ATU39" s="119"/>
      <c r="ATV39" s="119"/>
      <c r="ATW39" s="119"/>
      <c r="ATX39" s="119"/>
      <c r="ATY39" s="119"/>
      <c r="ATZ39" s="119"/>
      <c r="AUA39" s="119"/>
      <c r="AUB39" s="119"/>
      <c r="AUC39" s="119"/>
      <c r="AUD39" s="119"/>
      <c r="AUE39" s="119"/>
      <c r="AUF39" s="119"/>
      <c r="AUG39" s="119"/>
      <c r="AUH39" s="119"/>
      <c r="AUI39" s="119"/>
      <c r="AUJ39" s="119"/>
      <c r="AUK39" s="119"/>
      <c r="AUL39" s="119"/>
      <c r="AUM39" s="119"/>
      <c r="AUN39" s="119"/>
      <c r="AUO39" s="119"/>
      <c r="AUP39" s="119"/>
      <c r="AUQ39" s="119"/>
      <c r="AUR39" s="119"/>
      <c r="AUS39" s="119"/>
      <c r="AUT39" s="119"/>
      <c r="AUU39" s="119"/>
      <c r="AUV39" s="119"/>
      <c r="AUW39" s="119"/>
      <c r="AUX39" s="119"/>
      <c r="AUY39" s="119"/>
      <c r="AUZ39" s="119"/>
      <c r="AVA39" s="119"/>
      <c r="AVB39" s="119"/>
      <c r="AVC39" s="119"/>
      <c r="AVD39" s="119"/>
      <c r="AVE39" s="119"/>
      <c r="AVF39" s="119"/>
      <c r="AVG39" s="119"/>
      <c r="AVH39" s="119"/>
      <c r="AVI39" s="119"/>
      <c r="AVJ39" s="119"/>
      <c r="AVK39" s="119"/>
      <c r="AVL39" s="119"/>
      <c r="AVM39" s="119"/>
      <c r="AVN39" s="119"/>
      <c r="AVO39" s="119"/>
      <c r="AVP39" s="119"/>
      <c r="AVQ39" s="119"/>
      <c r="AVR39" s="119"/>
      <c r="AVS39" s="119"/>
      <c r="AVT39" s="119"/>
      <c r="AVU39" s="119"/>
      <c r="AVV39" s="119"/>
      <c r="AVW39" s="119"/>
      <c r="AVX39" s="119"/>
      <c r="AVY39" s="119"/>
      <c r="AVZ39" s="119"/>
      <c r="AWA39" s="119"/>
      <c r="AWB39" s="119"/>
      <c r="AWC39" s="119"/>
      <c r="AWD39" s="119"/>
      <c r="AWE39" s="119"/>
      <c r="AWF39" s="119"/>
      <c r="AWG39" s="119"/>
      <c r="AWH39" s="119"/>
      <c r="AWI39" s="119"/>
      <c r="AWJ39" s="119"/>
      <c r="AWK39" s="119"/>
      <c r="AWL39" s="119"/>
      <c r="AWM39" s="119"/>
      <c r="AWN39" s="119"/>
      <c r="AWO39" s="119"/>
      <c r="AWP39" s="119"/>
      <c r="AWQ39" s="119"/>
      <c r="AWR39" s="119"/>
      <c r="AWS39" s="119"/>
      <c r="AWT39" s="119"/>
      <c r="AWU39" s="119"/>
      <c r="AWV39" s="119"/>
      <c r="AWW39" s="119"/>
      <c r="AWX39" s="119"/>
      <c r="AWY39" s="119"/>
      <c r="AWZ39" s="119"/>
      <c r="AXA39" s="119"/>
      <c r="AXB39" s="119"/>
      <c r="AXC39" s="119"/>
      <c r="AXD39" s="119"/>
      <c r="AXE39" s="119"/>
      <c r="AXF39" s="119"/>
      <c r="AXG39" s="119"/>
      <c r="AXH39" s="119"/>
      <c r="AXI39" s="119"/>
      <c r="AXJ39" s="119"/>
      <c r="AXK39" s="119"/>
      <c r="AXL39" s="119"/>
      <c r="AXM39" s="119"/>
      <c r="AXN39" s="119"/>
      <c r="AXO39" s="119"/>
      <c r="AXP39" s="119"/>
      <c r="AXQ39" s="119"/>
      <c r="AXR39" s="119"/>
      <c r="AXS39" s="119"/>
      <c r="AXT39" s="119"/>
      <c r="AXU39" s="119"/>
      <c r="AXV39" s="119"/>
      <c r="AXW39" s="119"/>
      <c r="AXX39" s="119"/>
      <c r="AXY39" s="119"/>
      <c r="AXZ39" s="119"/>
      <c r="AYA39" s="119"/>
      <c r="AYB39" s="119"/>
      <c r="AYC39" s="119"/>
      <c r="AYD39" s="119"/>
      <c r="AYE39" s="119"/>
      <c r="AYF39" s="119"/>
      <c r="AYG39" s="119"/>
      <c r="AYH39" s="119"/>
      <c r="AYI39" s="119"/>
      <c r="AYJ39" s="119"/>
      <c r="AYK39" s="119"/>
      <c r="AYL39" s="119"/>
      <c r="AYM39" s="119"/>
      <c r="AYN39" s="119"/>
      <c r="AYO39" s="119"/>
      <c r="AYP39" s="119"/>
      <c r="AYQ39" s="119"/>
      <c r="AYR39" s="119"/>
      <c r="AYS39" s="119"/>
      <c r="AYT39" s="119"/>
      <c r="AYU39" s="119"/>
      <c r="AYV39" s="119"/>
      <c r="AYW39" s="119"/>
      <c r="AYX39" s="119"/>
      <c r="AYY39" s="119"/>
      <c r="AYZ39" s="119"/>
      <c r="AZA39" s="119"/>
      <c r="AZB39" s="119"/>
      <c r="AZC39" s="119"/>
      <c r="AZD39" s="119"/>
      <c r="AZE39" s="119"/>
      <c r="AZF39" s="119"/>
      <c r="AZG39" s="119"/>
      <c r="AZH39" s="119"/>
      <c r="AZI39" s="119"/>
      <c r="AZJ39" s="119"/>
      <c r="AZK39" s="119"/>
      <c r="AZL39" s="119"/>
      <c r="AZM39" s="119"/>
      <c r="AZN39" s="119"/>
      <c r="AZO39" s="119"/>
      <c r="AZP39" s="119"/>
      <c r="AZQ39" s="119"/>
      <c r="AZR39" s="119"/>
      <c r="AZS39" s="119"/>
      <c r="AZT39" s="119"/>
      <c r="AZU39" s="119"/>
      <c r="AZV39" s="119"/>
      <c r="AZW39" s="119"/>
      <c r="AZX39" s="119"/>
      <c r="AZY39" s="119"/>
      <c r="AZZ39" s="119"/>
      <c r="BAA39" s="119"/>
      <c r="BAB39" s="119"/>
      <c r="BAC39" s="119"/>
      <c r="BAD39" s="119"/>
      <c r="BAE39" s="119"/>
      <c r="BAF39" s="119"/>
      <c r="BAG39" s="119"/>
      <c r="BAH39" s="119"/>
      <c r="BAI39" s="119"/>
      <c r="BAJ39" s="119"/>
      <c r="BAK39" s="119"/>
      <c r="BAL39" s="119"/>
      <c r="BAM39" s="119"/>
      <c r="BAN39" s="119"/>
      <c r="BAO39" s="119"/>
      <c r="BAP39" s="119"/>
      <c r="BAQ39" s="119"/>
      <c r="BAR39" s="119"/>
      <c r="BAS39" s="119"/>
      <c r="BAT39" s="119"/>
      <c r="BAU39" s="119"/>
      <c r="BAV39" s="119"/>
      <c r="BAW39" s="119"/>
      <c r="BAX39" s="119"/>
      <c r="BAY39" s="119"/>
      <c r="BAZ39" s="119"/>
      <c r="BBA39" s="119"/>
      <c r="BBB39" s="119"/>
      <c r="BBC39" s="119"/>
      <c r="BBD39" s="119"/>
      <c r="BBE39" s="119"/>
      <c r="BBF39" s="119"/>
      <c r="BBG39" s="119"/>
      <c r="BBH39" s="119"/>
      <c r="BBI39" s="119"/>
      <c r="BBJ39" s="119"/>
      <c r="BBK39" s="119"/>
      <c r="BBL39" s="119"/>
      <c r="BBM39" s="119"/>
      <c r="BBN39" s="119"/>
      <c r="BBO39" s="119"/>
      <c r="BBP39" s="119"/>
      <c r="BBQ39" s="119"/>
      <c r="BBR39" s="119"/>
      <c r="BBS39" s="119"/>
      <c r="BBT39" s="119"/>
      <c r="BBU39" s="119"/>
      <c r="BBV39" s="119"/>
      <c r="BBW39" s="119"/>
      <c r="BBX39" s="119"/>
      <c r="BBY39" s="119"/>
      <c r="BBZ39" s="119"/>
      <c r="BCA39" s="119"/>
      <c r="BCB39" s="119"/>
      <c r="BCC39" s="119"/>
      <c r="BCD39" s="119"/>
      <c r="BCE39" s="119"/>
      <c r="BCF39" s="119"/>
      <c r="BCG39" s="119"/>
      <c r="BCH39" s="119"/>
      <c r="BCI39" s="119"/>
      <c r="BCJ39" s="119"/>
      <c r="BCK39" s="119"/>
      <c r="BCL39" s="119"/>
      <c r="BCM39" s="119"/>
      <c r="BCN39" s="119"/>
      <c r="BCO39" s="119"/>
      <c r="BCP39" s="119"/>
      <c r="BCQ39" s="119"/>
      <c r="BCR39" s="119"/>
      <c r="BCS39" s="119"/>
      <c r="BCT39" s="119"/>
      <c r="BCU39" s="119"/>
      <c r="BCV39" s="119"/>
      <c r="BCW39" s="119"/>
      <c r="BCX39" s="119"/>
      <c r="BCY39" s="119"/>
      <c r="BCZ39" s="119"/>
      <c r="BDA39" s="119"/>
      <c r="BDB39" s="119"/>
      <c r="BDC39" s="119"/>
      <c r="BDD39" s="119"/>
      <c r="BDE39" s="119"/>
      <c r="BDF39" s="119"/>
      <c r="BDG39" s="119"/>
      <c r="BDH39" s="119"/>
      <c r="BDI39" s="119"/>
      <c r="BDJ39" s="119"/>
      <c r="BDK39" s="119"/>
      <c r="BDL39" s="119"/>
      <c r="BDM39" s="119"/>
      <c r="BDN39" s="119"/>
      <c r="BDO39" s="119"/>
      <c r="BDP39" s="119"/>
      <c r="BDQ39" s="119"/>
      <c r="BDR39" s="119"/>
      <c r="BDS39" s="119"/>
      <c r="BDT39" s="119"/>
      <c r="BDU39" s="119"/>
      <c r="BDV39" s="119"/>
      <c r="BDW39" s="119"/>
      <c r="BDX39" s="119"/>
      <c r="BDY39" s="119"/>
      <c r="BDZ39" s="119"/>
      <c r="BEA39" s="119"/>
      <c r="BEB39" s="119"/>
      <c r="BEC39" s="119"/>
      <c r="BED39" s="119"/>
      <c r="BEE39" s="119"/>
      <c r="BEF39" s="119"/>
      <c r="BEG39" s="119"/>
      <c r="BEH39" s="119"/>
      <c r="BEI39" s="119"/>
      <c r="BEJ39" s="119"/>
      <c r="BEK39" s="119"/>
      <c r="BEL39" s="119"/>
      <c r="BEM39" s="119"/>
      <c r="BEN39" s="119"/>
      <c r="BEO39" s="119"/>
      <c r="BEP39" s="119"/>
      <c r="BEQ39" s="119"/>
      <c r="BER39" s="119"/>
      <c r="BES39" s="119"/>
      <c r="BET39" s="119"/>
      <c r="BEU39" s="119"/>
      <c r="BEV39" s="119"/>
      <c r="BEW39" s="119"/>
      <c r="BEX39" s="119"/>
      <c r="BEY39" s="119"/>
      <c r="BEZ39" s="119"/>
      <c r="BFA39" s="119"/>
      <c r="BFB39" s="119"/>
      <c r="BFC39" s="119"/>
      <c r="BFD39" s="119"/>
      <c r="BFE39" s="119"/>
      <c r="BFF39" s="119"/>
      <c r="BFG39" s="119"/>
      <c r="BFH39" s="119"/>
      <c r="BFI39" s="119"/>
      <c r="BFJ39" s="119"/>
      <c r="BFK39" s="119"/>
      <c r="BFL39" s="119"/>
      <c r="BFM39" s="119"/>
      <c r="BFN39" s="119"/>
      <c r="BFO39" s="119"/>
      <c r="BFP39" s="119"/>
      <c r="BFQ39" s="119"/>
      <c r="BFR39" s="119"/>
      <c r="BFS39" s="119"/>
      <c r="BFT39" s="119"/>
      <c r="BFU39" s="119"/>
      <c r="BFV39" s="119"/>
      <c r="BFW39" s="119"/>
      <c r="BFX39" s="119"/>
      <c r="BFY39" s="119"/>
      <c r="BFZ39" s="119"/>
      <c r="BGA39" s="119"/>
      <c r="BGB39" s="119"/>
      <c r="BGC39" s="119"/>
      <c r="BGD39" s="119"/>
      <c r="BGE39" s="119"/>
      <c r="BGF39" s="119"/>
      <c r="BGG39" s="119"/>
      <c r="BGH39" s="119"/>
      <c r="BGI39" s="119"/>
      <c r="BGJ39" s="119"/>
      <c r="BGK39" s="119"/>
      <c r="BGL39" s="119"/>
      <c r="BGM39" s="119"/>
      <c r="BGN39" s="119"/>
      <c r="BGO39" s="119"/>
      <c r="BGP39" s="119"/>
      <c r="BGQ39" s="119"/>
      <c r="BGR39" s="119"/>
      <c r="BGS39" s="119"/>
      <c r="BGT39" s="119"/>
      <c r="BGU39" s="119"/>
      <c r="BGV39" s="119"/>
      <c r="BGW39" s="119"/>
      <c r="BGX39" s="119"/>
      <c r="BGY39" s="119"/>
      <c r="BGZ39" s="119"/>
      <c r="BHA39" s="119"/>
      <c r="BHB39" s="119"/>
      <c r="BHC39" s="119"/>
      <c r="BHD39" s="119"/>
      <c r="BHE39" s="119"/>
      <c r="BHF39" s="119"/>
      <c r="BHG39" s="119"/>
      <c r="BHH39" s="119"/>
      <c r="BHI39" s="119"/>
      <c r="BHJ39" s="119"/>
      <c r="BHK39" s="119"/>
      <c r="BHL39" s="119"/>
      <c r="BHM39" s="119"/>
      <c r="BHN39" s="119"/>
      <c r="BHO39" s="119"/>
      <c r="BHP39" s="119"/>
      <c r="BHQ39" s="119"/>
      <c r="BHR39" s="119"/>
      <c r="BHS39" s="119"/>
      <c r="BHT39" s="119"/>
      <c r="BHU39" s="119"/>
      <c r="BHV39" s="119"/>
      <c r="BHW39" s="119"/>
      <c r="BHX39" s="119"/>
      <c r="BHY39" s="119"/>
      <c r="BHZ39" s="119"/>
      <c r="BIA39" s="119"/>
      <c r="BIB39" s="119"/>
      <c r="BIC39" s="119"/>
      <c r="BID39" s="119"/>
      <c r="BIE39" s="119"/>
      <c r="BIF39" s="119"/>
      <c r="BIG39" s="119"/>
      <c r="BIH39" s="119"/>
      <c r="BII39" s="119"/>
      <c r="BIJ39" s="119"/>
      <c r="BIK39" s="119"/>
      <c r="BIL39" s="119"/>
      <c r="BIM39" s="119"/>
      <c r="BIN39" s="119"/>
      <c r="BIO39" s="119"/>
      <c r="BIP39" s="119"/>
      <c r="BIQ39" s="119"/>
      <c r="BIR39" s="119"/>
      <c r="BIS39" s="119"/>
      <c r="BIT39" s="119"/>
      <c r="BIU39" s="119"/>
      <c r="BIV39" s="119"/>
      <c r="BIW39" s="119"/>
      <c r="BIX39" s="119"/>
      <c r="BIY39" s="119"/>
      <c r="BIZ39" s="119"/>
      <c r="BJA39" s="119"/>
      <c r="BJB39" s="119"/>
      <c r="BJC39" s="119"/>
      <c r="BJD39" s="119"/>
      <c r="BJE39" s="119"/>
      <c r="BJF39" s="119"/>
      <c r="BJG39" s="119"/>
      <c r="BJH39" s="119"/>
      <c r="BJI39" s="119"/>
      <c r="BJJ39" s="119"/>
      <c r="BJK39" s="119"/>
      <c r="BJL39" s="119"/>
      <c r="BJM39" s="119"/>
      <c r="BJN39" s="119"/>
      <c r="BJO39" s="119"/>
      <c r="BJP39" s="119"/>
      <c r="BJQ39" s="119"/>
      <c r="BJR39" s="119"/>
      <c r="BJS39" s="119"/>
      <c r="BJT39" s="119"/>
      <c r="BJU39" s="119"/>
      <c r="BJV39" s="119"/>
      <c r="BJW39" s="119"/>
      <c r="BJX39" s="119"/>
      <c r="BJY39" s="119"/>
      <c r="BJZ39" s="119"/>
      <c r="BKA39" s="119"/>
      <c r="BKB39" s="119"/>
      <c r="BKC39" s="119"/>
      <c r="BKD39" s="119"/>
      <c r="BKE39" s="119"/>
      <c r="BKF39" s="119"/>
      <c r="BKG39" s="119"/>
      <c r="BKH39" s="119"/>
      <c r="BKI39" s="119"/>
      <c r="BKJ39" s="119"/>
      <c r="BKK39" s="119"/>
      <c r="BKL39" s="119"/>
      <c r="BKM39" s="119"/>
      <c r="BKN39" s="119"/>
      <c r="BKO39" s="119"/>
      <c r="BKP39" s="119"/>
      <c r="BKQ39" s="119"/>
      <c r="BKR39" s="119"/>
      <c r="BKS39" s="119"/>
      <c r="BKT39" s="119"/>
      <c r="BKU39" s="119"/>
      <c r="BKV39" s="119"/>
      <c r="BKW39" s="119"/>
      <c r="BKX39" s="119"/>
      <c r="BKY39" s="119"/>
      <c r="BKZ39" s="119"/>
      <c r="BLA39" s="119"/>
      <c r="BLB39" s="119"/>
      <c r="BLC39" s="119"/>
      <c r="BLD39" s="119"/>
      <c r="BLE39" s="119"/>
      <c r="BLF39" s="119"/>
      <c r="BLG39" s="119"/>
      <c r="BLH39" s="119"/>
      <c r="BLI39" s="119"/>
      <c r="BLJ39" s="119"/>
      <c r="BLK39" s="119"/>
      <c r="BLL39" s="119"/>
      <c r="BLM39" s="119"/>
      <c r="BLN39" s="119"/>
      <c r="BLO39" s="119"/>
      <c r="BLP39" s="119"/>
      <c r="BLQ39" s="119"/>
      <c r="BLR39" s="119"/>
      <c r="BLS39" s="119"/>
      <c r="BLT39" s="119"/>
      <c r="BLU39" s="119"/>
      <c r="BLV39" s="119"/>
      <c r="BLW39" s="119"/>
      <c r="BLX39" s="119"/>
      <c r="BLY39" s="119"/>
      <c r="BLZ39" s="119"/>
      <c r="BMA39" s="119"/>
      <c r="BMB39" s="119"/>
      <c r="BMC39" s="119"/>
      <c r="BMD39" s="119"/>
      <c r="BME39" s="119"/>
      <c r="BMF39" s="119"/>
      <c r="BMG39" s="119"/>
      <c r="BMH39" s="119"/>
      <c r="BMI39" s="119"/>
      <c r="BMJ39" s="119"/>
      <c r="BMK39" s="119"/>
      <c r="BML39" s="119"/>
      <c r="BMM39" s="119"/>
      <c r="BMN39" s="119"/>
      <c r="BMO39" s="119"/>
      <c r="BMP39" s="119"/>
      <c r="BMQ39" s="119"/>
      <c r="BMR39" s="119"/>
      <c r="BMS39" s="119"/>
      <c r="BMT39" s="119"/>
      <c r="BMU39" s="119"/>
      <c r="BMV39" s="119"/>
      <c r="BMW39" s="119"/>
      <c r="BMX39" s="119"/>
      <c r="BMY39" s="119"/>
      <c r="BMZ39" s="119"/>
      <c r="BNA39" s="119"/>
      <c r="BNB39" s="119"/>
      <c r="BNC39" s="119"/>
      <c r="BND39" s="119"/>
      <c r="BNE39" s="119"/>
      <c r="BNF39" s="119"/>
      <c r="BNG39" s="119"/>
      <c r="BNH39" s="119"/>
      <c r="BNI39" s="119"/>
      <c r="BNJ39" s="119"/>
      <c r="BNK39" s="119"/>
      <c r="BNL39" s="119"/>
      <c r="BNM39" s="119"/>
      <c r="BNN39" s="119"/>
      <c r="BNO39" s="119"/>
      <c r="BNP39" s="119"/>
      <c r="BNQ39" s="119"/>
      <c r="BNR39" s="119"/>
      <c r="BNS39" s="119"/>
      <c r="BNT39" s="119"/>
      <c r="BNU39" s="119"/>
      <c r="BNV39" s="119"/>
      <c r="BNW39" s="119"/>
      <c r="BNX39" s="119"/>
      <c r="BNY39" s="119"/>
      <c r="BNZ39" s="119"/>
      <c r="BOA39" s="119"/>
      <c r="BOB39" s="119"/>
      <c r="BOC39" s="119"/>
      <c r="BOD39" s="119"/>
      <c r="BOE39" s="119"/>
      <c r="BOF39" s="119"/>
      <c r="BOG39" s="119"/>
      <c r="BOH39" s="119"/>
      <c r="BOI39" s="119"/>
      <c r="BOJ39" s="119"/>
      <c r="BOK39" s="119"/>
      <c r="BOL39" s="119"/>
      <c r="BOM39" s="119"/>
      <c r="BON39" s="119"/>
      <c r="BOO39" s="119"/>
      <c r="BOP39" s="119"/>
      <c r="BOQ39" s="119"/>
      <c r="BOR39" s="119"/>
      <c r="BOS39" s="119"/>
      <c r="BOT39" s="119"/>
      <c r="BOU39" s="119"/>
      <c r="BOV39" s="119"/>
      <c r="BOW39" s="119"/>
      <c r="BOX39" s="119"/>
      <c r="BOY39" s="119"/>
      <c r="BOZ39" s="119"/>
      <c r="BPA39" s="119"/>
      <c r="BPB39" s="119"/>
      <c r="BPC39" s="119"/>
      <c r="BPD39" s="119"/>
      <c r="BPE39" s="119"/>
      <c r="BPF39" s="119"/>
      <c r="BPG39" s="119"/>
      <c r="BPH39" s="119"/>
      <c r="BPI39" s="119"/>
      <c r="BPJ39" s="119"/>
      <c r="BPK39" s="119"/>
      <c r="BPL39" s="119"/>
      <c r="BPM39" s="119"/>
      <c r="BPN39" s="119"/>
      <c r="BPO39" s="119"/>
      <c r="BPP39" s="119"/>
      <c r="BPQ39" s="119"/>
      <c r="BPR39" s="119"/>
      <c r="BPS39" s="119"/>
      <c r="BPT39" s="119"/>
      <c r="BPU39" s="119"/>
      <c r="BPV39" s="119"/>
      <c r="BPW39" s="119"/>
      <c r="BPX39" s="119"/>
      <c r="BPY39" s="119"/>
      <c r="BPZ39" s="119"/>
      <c r="BQA39" s="119"/>
      <c r="BQB39" s="119"/>
      <c r="BQC39" s="119"/>
      <c r="BQD39" s="119"/>
      <c r="BQE39" s="119"/>
      <c r="BQF39" s="119"/>
      <c r="BQG39" s="119"/>
      <c r="BQH39" s="119"/>
      <c r="BQI39" s="119"/>
      <c r="BQJ39" s="119"/>
      <c r="BQK39" s="119"/>
      <c r="BQL39" s="119"/>
      <c r="BQM39" s="119"/>
      <c r="BQN39" s="119"/>
      <c r="BQO39" s="119"/>
      <c r="BQP39" s="119"/>
      <c r="BQQ39" s="119"/>
      <c r="BQR39" s="119"/>
      <c r="BQS39" s="119"/>
      <c r="BQT39" s="119"/>
      <c r="BQU39" s="119"/>
      <c r="BQV39" s="119"/>
      <c r="BQW39" s="119"/>
      <c r="BQX39" s="119"/>
      <c r="BQY39" s="119"/>
      <c r="BQZ39" s="119"/>
      <c r="BRA39" s="119"/>
      <c r="BRB39" s="119"/>
      <c r="BRC39" s="119"/>
      <c r="BRD39" s="119"/>
      <c r="BRE39" s="119"/>
      <c r="BRF39" s="119"/>
      <c r="BRG39" s="119"/>
      <c r="BRH39" s="119"/>
      <c r="BRI39" s="119"/>
      <c r="BRJ39" s="119"/>
      <c r="BRK39" s="119"/>
      <c r="BRL39" s="119"/>
      <c r="BRM39" s="119"/>
      <c r="BRN39" s="119"/>
      <c r="BRO39" s="119"/>
      <c r="BRP39" s="119"/>
      <c r="BRQ39" s="119"/>
      <c r="BRR39" s="119"/>
      <c r="BRS39" s="119"/>
      <c r="BRT39" s="119"/>
      <c r="BRU39" s="119"/>
      <c r="BRV39" s="119"/>
      <c r="BRW39" s="119"/>
      <c r="BRX39" s="119"/>
      <c r="BRY39" s="119"/>
      <c r="BRZ39" s="119"/>
      <c r="BSA39" s="119"/>
      <c r="BSB39" s="119"/>
      <c r="BSC39" s="119"/>
      <c r="BSD39" s="119"/>
      <c r="BSE39" s="119"/>
      <c r="BSF39" s="119"/>
      <c r="BSG39" s="119"/>
      <c r="BSH39" s="119"/>
      <c r="BSI39" s="119"/>
      <c r="BSJ39" s="119"/>
      <c r="BSK39" s="119"/>
      <c r="BSL39" s="119"/>
      <c r="BSM39" s="119"/>
      <c r="BSN39" s="119"/>
      <c r="BSO39" s="119"/>
      <c r="BSP39" s="119"/>
      <c r="BSQ39" s="119"/>
      <c r="BSR39" s="119"/>
      <c r="BSS39" s="119"/>
      <c r="BST39" s="119"/>
      <c r="BSU39" s="119"/>
      <c r="BSV39" s="119"/>
      <c r="BSW39" s="119"/>
      <c r="BSX39" s="119"/>
      <c r="BSY39" s="119"/>
      <c r="BSZ39" s="119"/>
      <c r="BTA39" s="119"/>
      <c r="BTB39" s="119"/>
      <c r="BTC39" s="119"/>
      <c r="BTD39" s="119"/>
      <c r="BTE39" s="119"/>
      <c r="BTF39" s="119"/>
      <c r="BTG39" s="119"/>
      <c r="BTH39" s="119"/>
      <c r="BTI39" s="119"/>
      <c r="BTJ39" s="119"/>
      <c r="BTK39" s="119"/>
      <c r="BTL39" s="119"/>
      <c r="BTM39" s="119"/>
      <c r="BTN39" s="119"/>
      <c r="BTO39" s="119"/>
      <c r="BTP39" s="119"/>
      <c r="BTQ39" s="119"/>
      <c r="BTR39" s="119"/>
      <c r="BTS39" s="119"/>
      <c r="BTT39" s="119"/>
      <c r="BTU39" s="119"/>
      <c r="BTV39" s="119"/>
      <c r="BTW39" s="119"/>
      <c r="BTX39" s="119"/>
      <c r="BTY39" s="119"/>
      <c r="BTZ39" s="119"/>
      <c r="BUA39" s="119"/>
      <c r="BUB39" s="119"/>
      <c r="BUC39" s="119"/>
      <c r="BUD39" s="119"/>
      <c r="BUE39" s="119"/>
      <c r="BUF39" s="119"/>
      <c r="BUG39" s="119"/>
      <c r="BUH39" s="119"/>
      <c r="BUI39" s="119"/>
      <c r="BUJ39" s="119"/>
      <c r="BUK39" s="119"/>
      <c r="BUL39" s="119"/>
      <c r="BUM39" s="119"/>
      <c r="BUN39" s="119"/>
      <c r="BUO39" s="119"/>
      <c r="BUP39" s="119"/>
      <c r="BUQ39" s="119"/>
      <c r="BUR39" s="119"/>
      <c r="BUS39" s="119"/>
      <c r="BUT39" s="119"/>
      <c r="BUU39" s="119"/>
      <c r="BUV39" s="119"/>
      <c r="BUW39" s="119"/>
      <c r="BUX39" s="119"/>
      <c r="BUY39" s="119"/>
      <c r="BUZ39" s="119"/>
      <c r="BVA39" s="119"/>
      <c r="BVB39" s="119"/>
      <c r="BVC39" s="119"/>
      <c r="BVD39" s="119"/>
      <c r="BVE39" s="119"/>
      <c r="BVF39" s="119"/>
      <c r="BVG39" s="119"/>
      <c r="BVH39" s="119"/>
      <c r="BVI39" s="119"/>
      <c r="BVJ39" s="119"/>
      <c r="BVK39" s="119"/>
      <c r="BVL39" s="119"/>
      <c r="BVM39" s="119"/>
      <c r="BVN39" s="119"/>
      <c r="BVO39" s="119"/>
      <c r="BVP39" s="119"/>
      <c r="BVQ39" s="119"/>
      <c r="BVR39" s="119"/>
      <c r="BVS39" s="119"/>
      <c r="BVT39" s="119"/>
      <c r="BVU39" s="119"/>
      <c r="BVV39" s="119"/>
      <c r="BVW39" s="119"/>
      <c r="BVX39" s="119"/>
      <c r="BVY39" s="119"/>
      <c r="BVZ39" s="119"/>
      <c r="BWA39" s="119"/>
      <c r="BWB39" s="119"/>
      <c r="BWC39" s="119"/>
      <c r="BWD39" s="119"/>
      <c r="BWE39" s="119"/>
      <c r="BWF39" s="119"/>
      <c r="BWG39" s="119"/>
      <c r="BWH39" s="119"/>
      <c r="BWI39" s="119"/>
      <c r="BWJ39" s="119"/>
      <c r="BWK39" s="119"/>
      <c r="BWL39" s="119"/>
      <c r="BWM39" s="119"/>
      <c r="BWN39" s="119"/>
      <c r="BWO39" s="119"/>
      <c r="BWP39" s="119"/>
      <c r="BWQ39" s="119"/>
      <c r="BWR39" s="119"/>
      <c r="BWS39" s="119"/>
      <c r="BWT39" s="119"/>
      <c r="BWU39" s="119"/>
      <c r="BWV39" s="119"/>
      <c r="BWW39" s="119"/>
      <c r="BWX39" s="119"/>
      <c r="BWY39" s="119"/>
      <c r="BWZ39" s="119"/>
      <c r="BXA39" s="119"/>
      <c r="BXB39" s="119"/>
      <c r="BXC39" s="119"/>
      <c r="BXD39" s="119"/>
      <c r="BXE39" s="119"/>
      <c r="BXF39" s="119"/>
      <c r="BXG39" s="119"/>
      <c r="BXH39" s="119"/>
      <c r="BXI39" s="119"/>
      <c r="BXJ39" s="119"/>
      <c r="BXK39" s="119"/>
      <c r="BXL39" s="119"/>
      <c r="BXM39" s="119"/>
      <c r="BXN39" s="119"/>
      <c r="BXO39" s="119"/>
      <c r="BXP39" s="119"/>
      <c r="BXQ39" s="119"/>
      <c r="BXR39" s="119"/>
      <c r="BXS39" s="119"/>
      <c r="BXT39" s="119"/>
      <c r="BXU39" s="119"/>
      <c r="BXV39" s="119"/>
      <c r="BXW39" s="119"/>
      <c r="BXX39" s="119"/>
      <c r="BXY39" s="119"/>
      <c r="BXZ39" s="119"/>
      <c r="BYA39" s="119"/>
      <c r="BYB39" s="119"/>
      <c r="BYC39" s="119"/>
      <c r="BYD39" s="119"/>
      <c r="BYE39" s="119"/>
      <c r="BYF39" s="119"/>
      <c r="BYG39" s="119"/>
      <c r="BYH39" s="119"/>
      <c r="BYI39" s="119"/>
      <c r="BYJ39" s="119"/>
      <c r="BYK39" s="119"/>
      <c r="BYL39" s="119"/>
      <c r="BYM39" s="119"/>
      <c r="BYN39" s="119"/>
      <c r="BYO39" s="119"/>
      <c r="BYP39" s="119"/>
      <c r="BYQ39" s="119"/>
      <c r="BYR39" s="119"/>
      <c r="BYS39" s="119"/>
      <c r="BYT39" s="119"/>
      <c r="BYU39" s="119"/>
      <c r="BYV39" s="119"/>
      <c r="BYW39" s="119"/>
      <c r="BYX39" s="119"/>
      <c r="BYY39" s="119"/>
      <c r="BYZ39" s="119"/>
      <c r="BZA39" s="119"/>
      <c r="BZB39" s="119"/>
      <c r="BZC39" s="119"/>
      <c r="BZD39" s="119"/>
      <c r="BZE39" s="119"/>
      <c r="BZF39" s="119"/>
      <c r="BZG39" s="119"/>
      <c r="BZH39" s="119"/>
      <c r="BZI39" s="119"/>
      <c r="BZJ39" s="119"/>
      <c r="BZK39" s="119"/>
      <c r="BZL39" s="119"/>
      <c r="BZM39" s="119"/>
      <c r="BZN39" s="119"/>
      <c r="BZO39" s="119"/>
      <c r="BZP39" s="119"/>
      <c r="BZQ39" s="119"/>
      <c r="BZR39" s="119"/>
      <c r="BZS39" s="119"/>
      <c r="BZT39" s="119"/>
      <c r="BZU39" s="119"/>
      <c r="BZV39" s="119"/>
      <c r="BZW39" s="119"/>
      <c r="BZX39" s="119"/>
      <c r="BZY39" s="119"/>
      <c r="BZZ39" s="119"/>
      <c r="CAA39" s="119"/>
      <c r="CAB39" s="119"/>
      <c r="CAC39" s="119"/>
      <c r="CAD39" s="119"/>
      <c r="CAE39" s="119"/>
      <c r="CAF39" s="119"/>
      <c r="CAG39" s="119"/>
      <c r="CAH39" s="119"/>
      <c r="CAI39" s="119"/>
      <c r="CAJ39" s="119"/>
      <c r="CAK39" s="119"/>
      <c r="CAL39" s="119"/>
      <c r="CAM39" s="119"/>
      <c r="CAN39" s="119"/>
      <c r="CAO39" s="119"/>
      <c r="CAP39" s="119"/>
      <c r="CAQ39" s="119"/>
      <c r="CAR39" s="119"/>
      <c r="CAS39" s="119"/>
      <c r="CAT39" s="119"/>
      <c r="CAU39" s="119"/>
      <c r="CAV39" s="119"/>
      <c r="CAW39" s="119"/>
      <c r="CAX39" s="119"/>
      <c r="CAY39" s="119"/>
      <c r="CAZ39" s="119"/>
      <c r="CBA39" s="119"/>
      <c r="CBB39" s="119"/>
      <c r="CBC39" s="119"/>
      <c r="CBD39" s="119"/>
      <c r="CBE39" s="119"/>
      <c r="CBF39" s="119"/>
      <c r="CBG39" s="119"/>
      <c r="CBH39" s="119"/>
      <c r="CBI39" s="119"/>
      <c r="CBJ39" s="119"/>
      <c r="CBK39" s="119"/>
      <c r="CBL39" s="119"/>
      <c r="CBM39" s="119"/>
      <c r="CBN39" s="119"/>
      <c r="CBO39" s="119"/>
      <c r="CBP39" s="119"/>
      <c r="CBQ39" s="119"/>
      <c r="CBR39" s="119"/>
      <c r="CBS39" s="119"/>
      <c r="CBT39" s="119"/>
      <c r="CBU39" s="119"/>
      <c r="CBV39" s="119"/>
      <c r="CBW39" s="119"/>
      <c r="CBX39" s="119"/>
      <c r="CBY39" s="119"/>
      <c r="CBZ39" s="119"/>
      <c r="CCA39" s="119"/>
      <c r="CCB39" s="119"/>
      <c r="CCC39" s="119"/>
      <c r="CCD39" s="119"/>
      <c r="CCE39" s="119"/>
      <c r="CCF39" s="119"/>
      <c r="CCG39" s="119"/>
      <c r="CCH39" s="119"/>
      <c r="CCI39" s="119"/>
      <c r="CCJ39" s="119"/>
      <c r="CCK39" s="119"/>
      <c r="CCL39" s="119"/>
      <c r="CCM39" s="119"/>
      <c r="CCN39" s="119"/>
      <c r="CCO39" s="119"/>
      <c r="CCP39" s="119"/>
      <c r="CCQ39" s="119"/>
      <c r="CCR39" s="119"/>
      <c r="CCS39" s="119"/>
      <c r="CCT39" s="119"/>
      <c r="CCU39" s="119"/>
      <c r="CCV39" s="119"/>
      <c r="CCW39" s="119"/>
      <c r="CCX39" s="119"/>
      <c r="CCY39" s="119"/>
      <c r="CCZ39" s="119"/>
      <c r="CDA39" s="119"/>
      <c r="CDB39" s="119"/>
      <c r="CDC39" s="119"/>
      <c r="CDD39" s="119"/>
      <c r="CDE39" s="119"/>
      <c r="CDF39" s="119"/>
      <c r="CDG39" s="119"/>
      <c r="CDH39" s="119"/>
      <c r="CDI39" s="119"/>
      <c r="CDJ39" s="119"/>
      <c r="CDK39" s="119"/>
      <c r="CDL39" s="119"/>
      <c r="CDM39" s="119"/>
      <c r="CDN39" s="119"/>
      <c r="CDO39" s="119"/>
      <c r="CDP39" s="119"/>
      <c r="CDQ39" s="119"/>
      <c r="CDR39" s="119"/>
      <c r="CDS39" s="119"/>
      <c r="CDT39" s="119"/>
      <c r="CDU39" s="119"/>
      <c r="CDV39" s="119"/>
      <c r="CDW39" s="119"/>
      <c r="CDX39" s="119"/>
      <c r="CDY39" s="119"/>
      <c r="CDZ39" s="119"/>
      <c r="CEA39" s="119"/>
      <c r="CEB39" s="119"/>
      <c r="CEC39" s="119"/>
      <c r="CED39" s="119"/>
      <c r="CEE39" s="119"/>
      <c r="CEF39" s="119"/>
      <c r="CEG39" s="119"/>
      <c r="CEH39" s="119"/>
      <c r="CEI39" s="119"/>
      <c r="CEJ39" s="119"/>
      <c r="CEK39" s="119"/>
      <c r="CEL39" s="119"/>
      <c r="CEM39" s="119"/>
      <c r="CEN39" s="119"/>
      <c r="CEO39" s="119"/>
      <c r="CEP39" s="119"/>
      <c r="CEQ39" s="119"/>
      <c r="CER39" s="119"/>
      <c r="CES39" s="119"/>
      <c r="CET39" s="119"/>
      <c r="CEU39" s="119"/>
      <c r="CEV39" s="119"/>
      <c r="CEW39" s="119"/>
      <c r="CEX39" s="119"/>
      <c r="CEY39" s="119"/>
      <c r="CEZ39" s="119"/>
      <c r="CFA39" s="119"/>
      <c r="CFB39" s="119"/>
      <c r="CFC39" s="119"/>
      <c r="CFD39" s="119"/>
      <c r="CFE39" s="119"/>
      <c r="CFF39" s="119"/>
      <c r="CFG39" s="119"/>
      <c r="CFH39" s="119"/>
      <c r="CFI39" s="119"/>
      <c r="CFJ39" s="119"/>
      <c r="CFK39" s="119"/>
      <c r="CFL39" s="119"/>
      <c r="CFM39" s="119"/>
      <c r="CFN39" s="119"/>
      <c r="CFO39" s="119"/>
      <c r="CFP39" s="119"/>
      <c r="CFQ39" s="119"/>
      <c r="CFR39" s="119"/>
      <c r="CFS39" s="119"/>
      <c r="CFT39" s="119"/>
      <c r="CFU39" s="119"/>
      <c r="CFV39" s="119"/>
      <c r="CFW39" s="119"/>
      <c r="CFX39" s="119"/>
      <c r="CFY39" s="119"/>
      <c r="CFZ39" s="119"/>
      <c r="CGA39" s="119"/>
      <c r="CGB39" s="119"/>
      <c r="CGC39" s="119"/>
      <c r="CGD39" s="119"/>
      <c r="CGE39" s="119"/>
      <c r="CGF39" s="119"/>
      <c r="CGG39" s="119"/>
      <c r="CGH39" s="119"/>
      <c r="CGI39" s="119"/>
      <c r="CGJ39" s="119"/>
      <c r="CGK39" s="119"/>
      <c r="CGL39" s="119"/>
      <c r="CGM39" s="119"/>
      <c r="CGN39" s="119"/>
      <c r="CGO39" s="119"/>
      <c r="CGP39" s="119"/>
      <c r="CGQ39" s="119"/>
      <c r="CGR39" s="119"/>
      <c r="CGS39" s="119"/>
      <c r="CGT39" s="119"/>
      <c r="CGU39" s="119"/>
      <c r="CGV39" s="119"/>
      <c r="CGW39" s="119"/>
      <c r="CGX39" s="119"/>
      <c r="CGY39" s="119"/>
      <c r="CGZ39" s="119"/>
      <c r="CHA39" s="119"/>
      <c r="CHB39" s="119"/>
      <c r="CHC39" s="119"/>
      <c r="CHD39" s="119"/>
      <c r="CHE39" s="119"/>
      <c r="CHF39" s="119"/>
      <c r="CHG39" s="119"/>
      <c r="CHH39" s="119"/>
      <c r="CHI39" s="119"/>
      <c r="CHJ39" s="119"/>
      <c r="CHK39" s="119"/>
      <c r="CHL39" s="119"/>
      <c r="CHM39" s="119"/>
      <c r="CHN39" s="119"/>
      <c r="CHO39" s="119"/>
      <c r="CHP39" s="119"/>
      <c r="CHQ39" s="119"/>
      <c r="CHR39" s="119"/>
      <c r="CHS39" s="119"/>
      <c r="CHT39" s="119"/>
      <c r="CHU39" s="119"/>
      <c r="CHV39" s="119"/>
      <c r="CHW39" s="119"/>
      <c r="CHX39" s="119"/>
      <c r="CHY39" s="119"/>
      <c r="CHZ39" s="119"/>
      <c r="CIA39" s="119"/>
      <c r="CIB39" s="119"/>
      <c r="CIC39" s="119"/>
      <c r="CID39" s="119"/>
      <c r="CIE39" s="119"/>
      <c r="CIF39" s="119"/>
      <c r="CIG39" s="119"/>
      <c r="CIH39" s="119"/>
      <c r="CII39" s="119"/>
      <c r="CIJ39" s="119"/>
      <c r="CIK39" s="119"/>
      <c r="CIL39" s="119"/>
      <c r="CIM39" s="119"/>
      <c r="CIN39" s="119"/>
      <c r="CIO39" s="119"/>
      <c r="CIP39" s="119"/>
      <c r="CIQ39" s="119"/>
      <c r="CIR39" s="119"/>
      <c r="CIS39" s="119"/>
      <c r="CIT39" s="119"/>
      <c r="CIU39" s="119"/>
      <c r="CIV39" s="119"/>
      <c r="CIW39" s="119"/>
      <c r="CIX39" s="119"/>
      <c r="CIY39" s="119"/>
      <c r="CIZ39" s="119"/>
      <c r="CJA39" s="119"/>
      <c r="CJB39" s="119"/>
      <c r="CJC39" s="119"/>
      <c r="CJD39" s="119"/>
      <c r="CJE39" s="119"/>
      <c r="CJF39" s="119"/>
      <c r="CJG39" s="119"/>
      <c r="CJH39" s="119"/>
      <c r="CJI39" s="119"/>
      <c r="CJJ39" s="119"/>
      <c r="CJK39" s="119"/>
      <c r="CJL39" s="119"/>
      <c r="CJM39" s="119"/>
      <c r="CJN39" s="119"/>
      <c r="CJO39" s="119"/>
      <c r="CJP39" s="119"/>
      <c r="CJQ39" s="119"/>
      <c r="CJR39" s="119"/>
      <c r="CJS39" s="119"/>
      <c r="CJT39" s="119"/>
      <c r="CJU39" s="119"/>
      <c r="CJV39" s="119"/>
      <c r="CJW39" s="119"/>
      <c r="CJX39" s="119"/>
      <c r="CJY39" s="119"/>
      <c r="CJZ39" s="119"/>
      <c r="CKA39" s="119"/>
      <c r="CKB39" s="119"/>
      <c r="CKC39" s="119"/>
      <c r="CKD39" s="119"/>
      <c r="CKE39" s="119"/>
      <c r="CKF39" s="119"/>
      <c r="CKG39" s="119"/>
      <c r="CKH39" s="119"/>
      <c r="CKI39" s="119"/>
      <c r="CKJ39" s="119"/>
      <c r="CKK39" s="119"/>
      <c r="CKL39" s="119"/>
      <c r="CKM39" s="119"/>
      <c r="CKN39" s="119"/>
      <c r="CKO39" s="119"/>
      <c r="CKP39" s="119"/>
      <c r="CKQ39" s="119"/>
      <c r="CKR39" s="119"/>
      <c r="CKS39" s="119"/>
      <c r="CKT39" s="119"/>
      <c r="CKU39" s="119"/>
      <c r="CKV39" s="119"/>
      <c r="CKW39" s="119"/>
      <c r="CKX39" s="119"/>
      <c r="CKY39" s="119"/>
      <c r="CKZ39" s="119"/>
      <c r="CLA39" s="119"/>
      <c r="CLB39" s="119"/>
      <c r="CLC39" s="119"/>
      <c r="CLD39" s="119"/>
      <c r="CLE39" s="119"/>
      <c r="CLF39" s="119"/>
      <c r="CLG39" s="119"/>
      <c r="CLH39" s="119"/>
      <c r="CLI39" s="119"/>
      <c r="CLJ39" s="119"/>
      <c r="CLK39" s="119"/>
      <c r="CLL39" s="119"/>
      <c r="CLM39" s="119"/>
      <c r="CLN39" s="119"/>
      <c r="CLO39" s="119"/>
      <c r="CLP39" s="119"/>
      <c r="CLQ39" s="119"/>
      <c r="CLR39" s="119"/>
      <c r="CLS39" s="119"/>
      <c r="CLT39" s="119"/>
      <c r="CLU39" s="119"/>
      <c r="CLV39" s="119"/>
      <c r="CLW39" s="119"/>
      <c r="CLX39" s="119"/>
      <c r="CLY39" s="119"/>
      <c r="CLZ39" s="119"/>
      <c r="CMA39" s="119"/>
      <c r="CMB39" s="119"/>
      <c r="CMC39" s="119"/>
      <c r="CMD39" s="119"/>
      <c r="CME39" s="119"/>
      <c r="CMF39" s="119"/>
      <c r="CMG39" s="119"/>
      <c r="CMH39" s="119"/>
      <c r="CMI39" s="119"/>
      <c r="CMJ39" s="119"/>
      <c r="CMK39" s="119"/>
      <c r="CML39" s="119"/>
      <c r="CMM39" s="119"/>
      <c r="CMN39" s="119"/>
      <c r="CMO39" s="119"/>
      <c r="CMP39" s="119"/>
      <c r="CMQ39" s="119"/>
      <c r="CMR39" s="119"/>
      <c r="CMS39" s="119"/>
      <c r="CMT39" s="119"/>
      <c r="CMU39" s="119"/>
      <c r="CMV39" s="119"/>
      <c r="CMW39" s="119"/>
      <c r="CMX39" s="119"/>
      <c r="CMY39" s="119"/>
      <c r="CMZ39" s="119"/>
      <c r="CNA39" s="119"/>
      <c r="CNB39" s="119"/>
      <c r="CNC39" s="119"/>
      <c r="CND39" s="119"/>
      <c r="CNE39" s="119"/>
      <c r="CNF39" s="119"/>
      <c r="CNG39" s="119"/>
      <c r="CNH39" s="119"/>
      <c r="CNI39" s="119"/>
      <c r="CNJ39" s="119"/>
      <c r="CNK39" s="119"/>
      <c r="CNL39" s="119"/>
      <c r="CNM39" s="119"/>
      <c r="CNN39" s="119"/>
      <c r="CNO39" s="119"/>
      <c r="CNP39" s="119"/>
      <c r="CNQ39" s="119"/>
      <c r="CNR39" s="119"/>
      <c r="CNS39" s="119"/>
      <c r="CNT39" s="119"/>
      <c r="CNU39" s="119"/>
      <c r="CNV39" s="119"/>
      <c r="CNW39" s="119"/>
      <c r="CNX39" s="119"/>
      <c r="CNY39" s="119"/>
      <c r="CNZ39" s="119"/>
      <c r="COA39" s="119"/>
      <c r="COB39" s="119"/>
      <c r="COC39" s="119"/>
      <c r="COD39" s="119"/>
      <c r="COE39" s="119"/>
      <c r="COF39" s="119"/>
      <c r="COG39" s="119"/>
      <c r="COH39" s="119"/>
      <c r="COI39" s="119"/>
      <c r="COJ39" s="119"/>
      <c r="COK39" s="119"/>
      <c r="COL39" s="119"/>
      <c r="COM39" s="119"/>
      <c r="CON39" s="119"/>
      <c r="COO39" s="119"/>
      <c r="COP39" s="119"/>
      <c r="COQ39" s="119"/>
      <c r="COR39" s="119"/>
      <c r="COS39" s="119"/>
      <c r="COT39" s="119"/>
      <c r="COU39" s="119"/>
      <c r="COV39" s="119"/>
      <c r="COW39" s="119"/>
      <c r="COX39" s="119"/>
      <c r="COY39" s="119"/>
      <c r="COZ39" s="119"/>
      <c r="CPA39" s="119"/>
      <c r="CPB39" s="119"/>
      <c r="CPC39" s="119"/>
      <c r="CPD39" s="119"/>
      <c r="CPE39" s="119"/>
      <c r="CPF39" s="119"/>
      <c r="CPG39" s="119"/>
      <c r="CPH39" s="119"/>
      <c r="CPI39" s="119"/>
      <c r="CPJ39" s="119"/>
      <c r="CPK39" s="119"/>
      <c r="CPL39" s="119"/>
      <c r="CPM39" s="119"/>
      <c r="CPN39" s="119"/>
      <c r="CPO39" s="119"/>
      <c r="CPP39" s="119"/>
      <c r="CPQ39" s="119"/>
      <c r="CPR39" s="119"/>
      <c r="CPS39" s="119"/>
      <c r="CPT39" s="119"/>
      <c r="CPU39" s="119"/>
      <c r="CPV39" s="119"/>
      <c r="CPW39" s="119"/>
      <c r="CPX39" s="119"/>
      <c r="CPY39" s="119"/>
      <c r="CPZ39" s="119"/>
      <c r="CQA39" s="119"/>
      <c r="CQB39" s="119"/>
      <c r="CQC39" s="119"/>
      <c r="CQD39" s="119"/>
      <c r="CQE39" s="119"/>
      <c r="CQF39" s="119"/>
      <c r="CQG39" s="119"/>
      <c r="CQH39" s="119"/>
      <c r="CQI39" s="119"/>
      <c r="CQJ39" s="119"/>
      <c r="CQK39" s="119"/>
      <c r="CQL39" s="119"/>
      <c r="CQM39" s="119"/>
      <c r="CQN39" s="119"/>
      <c r="CQO39" s="119"/>
      <c r="CQP39" s="119"/>
      <c r="CQQ39" s="119"/>
      <c r="CQR39" s="119"/>
      <c r="CQS39" s="119"/>
      <c r="CQT39" s="119"/>
      <c r="CQU39" s="119"/>
      <c r="CQV39" s="119"/>
      <c r="CQW39" s="119"/>
      <c r="CQX39" s="119"/>
      <c r="CQY39" s="119"/>
      <c r="CQZ39" s="119"/>
      <c r="CRA39" s="119"/>
      <c r="CRB39" s="119"/>
      <c r="CRC39" s="119"/>
      <c r="CRD39" s="119"/>
      <c r="CRE39" s="119"/>
      <c r="CRF39" s="119"/>
      <c r="CRG39" s="119"/>
      <c r="CRH39" s="119"/>
      <c r="CRI39" s="119"/>
      <c r="CRJ39" s="119"/>
      <c r="CRK39" s="119"/>
      <c r="CRL39" s="119"/>
      <c r="CRM39" s="119"/>
      <c r="CRN39" s="119"/>
      <c r="CRO39" s="119"/>
      <c r="CRP39" s="119"/>
      <c r="CRQ39" s="119"/>
      <c r="CRR39" s="119"/>
      <c r="CRS39" s="119"/>
      <c r="CRT39" s="119"/>
      <c r="CRU39" s="119"/>
      <c r="CRV39" s="119"/>
      <c r="CRW39" s="119"/>
      <c r="CRX39" s="119"/>
      <c r="CRY39" s="119"/>
      <c r="CRZ39" s="119"/>
      <c r="CSA39" s="119"/>
      <c r="CSB39" s="119"/>
      <c r="CSC39" s="119"/>
      <c r="CSD39" s="119"/>
      <c r="CSE39" s="119"/>
      <c r="CSF39" s="119"/>
      <c r="CSG39" s="119"/>
      <c r="CSH39" s="119"/>
      <c r="CSI39" s="119"/>
      <c r="CSJ39" s="119"/>
      <c r="CSK39" s="119"/>
      <c r="CSL39" s="119"/>
      <c r="CSM39" s="119"/>
      <c r="CSN39" s="119"/>
      <c r="CSO39" s="119"/>
      <c r="CSP39" s="119"/>
      <c r="CSQ39" s="119"/>
      <c r="CSR39" s="119"/>
      <c r="CSS39" s="119"/>
      <c r="CST39" s="119"/>
      <c r="CSU39" s="119"/>
      <c r="CSV39" s="119"/>
      <c r="CSW39" s="119"/>
      <c r="CSX39" s="119"/>
      <c r="CSY39" s="119"/>
      <c r="CSZ39" s="119"/>
      <c r="CTA39" s="119"/>
      <c r="CTB39" s="119"/>
      <c r="CTC39" s="119"/>
      <c r="CTD39" s="119"/>
      <c r="CTE39" s="119"/>
      <c r="CTF39" s="119"/>
      <c r="CTG39" s="119"/>
      <c r="CTH39" s="119"/>
      <c r="CTI39" s="119"/>
      <c r="CTJ39" s="119"/>
      <c r="CTK39" s="119"/>
      <c r="CTL39" s="119"/>
      <c r="CTM39" s="119"/>
      <c r="CTN39" s="119"/>
      <c r="CTO39" s="119"/>
      <c r="CTP39" s="119"/>
      <c r="CTQ39" s="119"/>
      <c r="CTR39" s="119"/>
      <c r="CTS39" s="119"/>
      <c r="CTT39" s="119"/>
      <c r="CTU39" s="119"/>
      <c r="CTV39" s="119"/>
      <c r="CTW39" s="119"/>
      <c r="CTX39" s="119"/>
      <c r="CTY39" s="119"/>
      <c r="CTZ39" s="119"/>
      <c r="CUA39" s="119"/>
      <c r="CUB39" s="119"/>
      <c r="CUC39" s="119"/>
      <c r="CUD39" s="119"/>
      <c r="CUE39" s="119"/>
      <c r="CUF39" s="119"/>
      <c r="CUG39" s="119"/>
      <c r="CUH39" s="119"/>
      <c r="CUI39" s="119"/>
      <c r="CUJ39" s="119"/>
      <c r="CUK39" s="119"/>
      <c r="CUL39" s="119"/>
      <c r="CUM39" s="119"/>
      <c r="CUN39" s="119"/>
      <c r="CUO39" s="119"/>
      <c r="CUP39" s="119"/>
      <c r="CUQ39" s="119"/>
      <c r="CUR39" s="119"/>
      <c r="CUS39" s="119"/>
      <c r="CUT39" s="119"/>
      <c r="CUU39" s="119"/>
      <c r="CUV39" s="119"/>
      <c r="CUW39" s="119"/>
      <c r="CUX39" s="119"/>
      <c r="CUY39" s="119"/>
      <c r="CUZ39" s="119"/>
      <c r="CVA39" s="119"/>
      <c r="CVB39" s="119"/>
      <c r="CVC39" s="119"/>
      <c r="CVD39" s="119"/>
      <c r="CVE39" s="119"/>
      <c r="CVF39" s="119"/>
      <c r="CVG39" s="119"/>
      <c r="CVH39" s="119"/>
      <c r="CVI39" s="119"/>
      <c r="CVJ39" s="119"/>
      <c r="CVK39" s="119"/>
      <c r="CVL39" s="119"/>
      <c r="CVM39" s="119"/>
      <c r="CVN39" s="119"/>
      <c r="CVO39" s="119"/>
      <c r="CVP39" s="119"/>
      <c r="CVQ39" s="119"/>
      <c r="CVR39" s="119"/>
      <c r="CVS39" s="119"/>
      <c r="CVT39" s="119"/>
      <c r="CVU39" s="119"/>
      <c r="CVV39" s="119"/>
      <c r="CVW39" s="119"/>
      <c r="CVX39" s="119"/>
      <c r="CVY39" s="119"/>
      <c r="CVZ39" s="119"/>
      <c r="CWA39" s="119"/>
      <c r="CWB39" s="119"/>
      <c r="CWC39" s="119"/>
      <c r="CWD39" s="119"/>
      <c r="CWE39" s="119"/>
      <c r="CWF39" s="119"/>
      <c r="CWG39" s="119"/>
      <c r="CWH39" s="119"/>
      <c r="CWI39" s="119"/>
      <c r="CWJ39" s="119"/>
      <c r="CWK39" s="119"/>
      <c r="CWL39" s="119"/>
      <c r="CWM39" s="119"/>
      <c r="CWN39" s="119"/>
      <c r="CWO39" s="119"/>
      <c r="CWP39" s="119"/>
      <c r="CWQ39" s="119"/>
      <c r="CWR39" s="119"/>
      <c r="CWS39" s="119"/>
      <c r="CWT39" s="119"/>
      <c r="CWU39" s="119"/>
      <c r="CWV39" s="119"/>
      <c r="CWW39" s="119"/>
      <c r="CWX39" s="119"/>
      <c r="CWY39" s="119"/>
      <c r="CWZ39" s="119"/>
      <c r="CXA39" s="119"/>
      <c r="CXB39" s="119"/>
      <c r="CXC39" s="119"/>
      <c r="CXD39" s="119"/>
      <c r="CXE39" s="119"/>
      <c r="CXF39" s="119"/>
      <c r="CXG39" s="119"/>
      <c r="CXH39" s="119"/>
      <c r="CXI39" s="119"/>
      <c r="CXJ39" s="119"/>
      <c r="CXK39" s="119"/>
      <c r="CXL39" s="119"/>
      <c r="CXM39" s="119"/>
      <c r="CXN39" s="119"/>
      <c r="CXO39" s="119"/>
      <c r="CXP39" s="119"/>
      <c r="CXQ39" s="119"/>
      <c r="CXR39" s="119"/>
      <c r="CXS39" s="119"/>
      <c r="CXT39" s="119"/>
      <c r="CXU39" s="119"/>
      <c r="CXV39" s="119"/>
      <c r="CXW39" s="119"/>
      <c r="CXX39" s="119"/>
      <c r="CXY39" s="119"/>
      <c r="CXZ39" s="119"/>
      <c r="CYA39" s="119"/>
      <c r="CYB39" s="119"/>
      <c r="CYC39" s="119"/>
      <c r="CYD39" s="119"/>
      <c r="CYE39" s="119"/>
      <c r="CYF39" s="119"/>
      <c r="CYG39" s="119"/>
      <c r="CYH39" s="119"/>
      <c r="CYI39" s="119"/>
      <c r="CYJ39" s="119"/>
      <c r="CYK39" s="119"/>
      <c r="CYL39" s="119"/>
      <c r="CYM39" s="119"/>
      <c r="CYN39" s="119"/>
      <c r="CYO39" s="119"/>
      <c r="CYP39" s="119"/>
      <c r="CYQ39" s="119"/>
      <c r="CYR39" s="119"/>
      <c r="CYS39" s="119"/>
      <c r="CYT39" s="119"/>
      <c r="CYU39" s="119"/>
      <c r="CYV39" s="119"/>
      <c r="CYW39" s="119"/>
      <c r="CYX39" s="119"/>
      <c r="CYY39" s="119"/>
      <c r="CYZ39" s="119"/>
      <c r="CZA39" s="119"/>
      <c r="CZB39" s="119"/>
      <c r="CZC39" s="119"/>
      <c r="CZD39" s="119"/>
      <c r="CZE39" s="119"/>
      <c r="CZF39" s="119"/>
      <c r="CZG39" s="119"/>
      <c r="CZH39" s="119"/>
      <c r="CZI39" s="119"/>
      <c r="CZJ39" s="119"/>
      <c r="CZK39" s="119"/>
      <c r="CZL39" s="119"/>
      <c r="CZM39" s="119"/>
      <c r="CZN39" s="119"/>
      <c r="CZO39" s="119"/>
      <c r="CZP39" s="119"/>
      <c r="CZQ39" s="119"/>
      <c r="CZR39" s="119"/>
      <c r="CZS39" s="119"/>
      <c r="CZT39" s="119"/>
      <c r="CZU39" s="119"/>
      <c r="CZV39" s="119"/>
      <c r="CZW39" s="119"/>
      <c r="CZX39" s="119"/>
      <c r="CZY39" s="119"/>
      <c r="CZZ39" s="119"/>
      <c r="DAA39" s="119"/>
      <c r="DAB39" s="119"/>
      <c r="DAC39" s="119"/>
      <c r="DAD39" s="119"/>
      <c r="DAE39" s="119"/>
      <c r="DAF39" s="119"/>
      <c r="DAG39" s="119"/>
      <c r="DAH39" s="119"/>
      <c r="DAI39" s="119"/>
      <c r="DAJ39" s="119"/>
      <c r="DAK39" s="119"/>
      <c r="DAL39" s="119"/>
      <c r="DAM39" s="119"/>
      <c r="DAN39" s="119"/>
      <c r="DAO39" s="119"/>
      <c r="DAP39" s="119"/>
      <c r="DAQ39" s="119"/>
      <c r="DAR39" s="119"/>
      <c r="DAS39" s="119"/>
      <c r="DAT39" s="119"/>
      <c r="DAU39" s="119"/>
      <c r="DAV39" s="119"/>
      <c r="DAW39" s="119"/>
      <c r="DAX39" s="119"/>
      <c r="DAY39" s="119"/>
      <c r="DAZ39" s="119"/>
      <c r="DBA39" s="119"/>
      <c r="DBB39" s="119"/>
      <c r="DBC39" s="119"/>
      <c r="DBD39" s="119"/>
      <c r="DBE39" s="119"/>
      <c r="DBF39" s="119"/>
      <c r="DBG39" s="119"/>
      <c r="DBH39" s="119"/>
      <c r="DBI39" s="119"/>
      <c r="DBJ39" s="119"/>
      <c r="DBK39" s="119"/>
      <c r="DBL39" s="119"/>
      <c r="DBM39" s="119"/>
      <c r="DBN39" s="119"/>
      <c r="DBO39" s="119"/>
      <c r="DBP39" s="119"/>
      <c r="DBQ39" s="119"/>
      <c r="DBR39" s="119"/>
      <c r="DBS39" s="119"/>
      <c r="DBT39" s="119"/>
      <c r="DBU39" s="119"/>
      <c r="DBV39" s="119"/>
      <c r="DBW39" s="119"/>
      <c r="DBX39" s="119"/>
      <c r="DBY39" s="119"/>
      <c r="DBZ39" s="119"/>
      <c r="DCA39" s="119"/>
      <c r="DCB39" s="119"/>
      <c r="DCC39" s="119"/>
      <c r="DCD39" s="119"/>
      <c r="DCE39" s="119"/>
      <c r="DCF39" s="119"/>
      <c r="DCG39" s="119"/>
      <c r="DCH39" s="119"/>
      <c r="DCI39" s="119"/>
      <c r="DCJ39" s="119"/>
      <c r="DCK39" s="119"/>
      <c r="DCL39" s="119"/>
      <c r="DCM39" s="119"/>
      <c r="DCN39" s="119"/>
      <c r="DCO39" s="119"/>
      <c r="DCP39" s="119"/>
      <c r="DCQ39" s="119"/>
      <c r="DCR39" s="119"/>
      <c r="DCS39" s="119"/>
      <c r="DCT39" s="119"/>
      <c r="DCU39" s="119"/>
      <c r="DCV39" s="119"/>
      <c r="DCW39" s="119"/>
      <c r="DCX39" s="119"/>
      <c r="DCY39" s="119"/>
      <c r="DCZ39" s="119"/>
      <c r="DDA39" s="119"/>
      <c r="DDB39" s="119"/>
      <c r="DDC39" s="119"/>
      <c r="DDD39" s="119"/>
      <c r="DDE39" s="119"/>
      <c r="DDF39" s="119"/>
      <c r="DDG39" s="119"/>
      <c r="DDH39" s="119"/>
      <c r="DDI39" s="119"/>
      <c r="DDJ39" s="119"/>
      <c r="DDK39" s="119"/>
      <c r="DDL39" s="119"/>
      <c r="DDM39" s="119"/>
      <c r="DDN39" s="119"/>
      <c r="DDO39" s="119"/>
      <c r="DDP39" s="119"/>
      <c r="DDQ39" s="119"/>
      <c r="DDR39" s="119"/>
      <c r="DDS39" s="119"/>
      <c r="DDT39" s="119"/>
      <c r="DDU39" s="119"/>
      <c r="DDV39" s="119"/>
      <c r="DDW39" s="119"/>
      <c r="DDX39" s="119"/>
      <c r="DDY39" s="119"/>
      <c r="DDZ39" s="119"/>
      <c r="DEA39" s="119"/>
      <c r="DEB39" s="119"/>
      <c r="DEC39" s="119"/>
      <c r="DED39" s="119"/>
      <c r="DEE39" s="119"/>
      <c r="DEF39" s="119"/>
      <c r="DEG39" s="119"/>
      <c r="DEH39" s="119"/>
      <c r="DEI39" s="119"/>
      <c r="DEJ39" s="119"/>
      <c r="DEK39" s="119"/>
      <c r="DEL39" s="119"/>
      <c r="DEM39" s="119"/>
      <c r="DEN39" s="119"/>
      <c r="DEO39" s="119"/>
      <c r="DEP39" s="119"/>
      <c r="DEQ39" s="119"/>
      <c r="DER39" s="119"/>
      <c r="DES39" s="119"/>
      <c r="DET39" s="119"/>
      <c r="DEU39" s="119"/>
      <c r="DEV39" s="119"/>
      <c r="DEW39" s="119"/>
      <c r="DEX39" s="119"/>
      <c r="DEY39" s="119"/>
      <c r="DEZ39" s="119"/>
      <c r="DFA39" s="119"/>
      <c r="DFB39" s="119"/>
      <c r="DFC39" s="119"/>
      <c r="DFD39" s="119"/>
      <c r="DFE39" s="119"/>
      <c r="DFF39" s="119"/>
      <c r="DFG39" s="119"/>
      <c r="DFH39" s="119"/>
      <c r="DFI39" s="119"/>
      <c r="DFJ39" s="119"/>
      <c r="DFK39" s="119"/>
      <c r="DFL39" s="119"/>
      <c r="DFM39" s="119"/>
      <c r="DFN39" s="119"/>
      <c r="DFO39" s="119"/>
      <c r="DFP39" s="119"/>
      <c r="DFQ39" s="119"/>
      <c r="DFR39" s="119"/>
      <c r="DFS39" s="119"/>
      <c r="DFT39" s="119"/>
      <c r="DFU39" s="119"/>
      <c r="DFV39" s="119"/>
      <c r="DFW39" s="119"/>
      <c r="DFX39" s="119"/>
      <c r="DFY39" s="119"/>
      <c r="DFZ39" s="119"/>
      <c r="DGA39" s="119"/>
      <c r="DGB39" s="119"/>
      <c r="DGC39" s="119"/>
      <c r="DGD39" s="119"/>
      <c r="DGE39" s="119"/>
      <c r="DGF39" s="119"/>
      <c r="DGG39" s="119"/>
      <c r="DGH39" s="119"/>
      <c r="DGI39" s="119"/>
      <c r="DGJ39" s="119"/>
      <c r="DGK39" s="119"/>
      <c r="DGL39" s="119"/>
      <c r="DGM39" s="119"/>
      <c r="DGN39" s="119"/>
      <c r="DGO39" s="119"/>
      <c r="DGP39" s="119"/>
      <c r="DGQ39" s="119"/>
      <c r="DGR39" s="119"/>
      <c r="DGS39" s="119"/>
      <c r="DGT39" s="119"/>
      <c r="DGU39" s="119"/>
      <c r="DGV39" s="119"/>
      <c r="DGW39" s="119"/>
      <c r="DGX39" s="119"/>
      <c r="DGY39" s="119"/>
      <c r="DGZ39" s="119"/>
      <c r="DHA39" s="119"/>
      <c r="DHB39" s="119"/>
      <c r="DHC39" s="119"/>
      <c r="DHD39" s="119"/>
      <c r="DHE39" s="119"/>
      <c r="DHF39" s="119"/>
      <c r="DHG39" s="119"/>
      <c r="DHH39" s="119"/>
      <c r="DHI39" s="119"/>
      <c r="DHJ39" s="119"/>
      <c r="DHK39" s="119"/>
      <c r="DHL39" s="119"/>
      <c r="DHM39" s="119"/>
      <c r="DHN39" s="119"/>
      <c r="DHO39" s="119"/>
      <c r="DHP39" s="119"/>
      <c r="DHQ39" s="119"/>
      <c r="DHR39" s="119"/>
      <c r="DHS39" s="119"/>
      <c r="DHT39" s="119"/>
      <c r="DHU39" s="119"/>
      <c r="DHV39" s="119"/>
      <c r="DHW39" s="119"/>
      <c r="DHX39" s="119"/>
      <c r="DHY39" s="119"/>
      <c r="DHZ39" s="119"/>
      <c r="DIA39" s="119"/>
      <c r="DIB39" s="119"/>
      <c r="DIC39" s="119"/>
      <c r="DID39" s="119"/>
      <c r="DIE39" s="119"/>
      <c r="DIF39" s="119"/>
      <c r="DIG39" s="119"/>
      <c r="DIH39" s="119"/>
      <c r="DII39" s="119"/>
      <c r="DIJ39" s="119"/>
      <c r="DIK39" s="119"/>
      <c r="DIL39" s="119"/>
      <c r="DIM39" s="119"/>
      <c r="DIN39" s="119"/>
      <c r="DIO39" s="119"/>
      <c r="DIP39" s="119"/>
      <c r="DIQ39" s="119"/>
      <c r="DIR39" s="119"/>
      <c r="DIS39" s="119"/>
      <c r="DIT39" s="119"/>
      <c r="DIU39" s="119"/>
      <c r="DIV39" s="119"/>
      <c r="DIW39" s="119"/>
      <c r="DIX39" s="119"/>
      <c r="DIY39" s="119"/>
      <c r="DIZ39" s="119"/>
      <c r="DJA39" s="119"/>
      <c r="DJB39" s="119"/>
      <c r="DJC39" s="119"/>
      <c r="DJD39" s="119"/>
      <c r="DJE39" s="119"/>
      <c r="DJF39" s="119"/>
      <c r="DJG39" s="119"/>
      <c r="DJH39" s="119"/>
      <c r="DJI39" s="119"/>
      <c r="DJJ39" s="119"/>
      <c r="DJK39" s="119"/>
      <c r="DJL39" s="119"/>
      <c r="DJM39" s="119"/>
      <c r="DJN39" s="119"/>
      <c r="DJO39" s="119"/>
      <c r="DJP39" s="119"/>
      <c r="DJQ39" s="119"/>
      <c r="DJR39" s="119"/>
      <c r="DJS39" s="119"/>
      <c r="DJT39" s="119"/>
      <c r="DJU39" s="119"/>
      <c r="DJV39" s="119"/>
      <c r="DJW39" s="119"/>
      <c r="DJX39" s="119"/>
      <c r="DJY39" s="119"/>
      <c r="DJZ39" s="119"/>
      <c r="DKA39" s="119"/>
      <c r="DKB39" s="119"/>
      <c r="DKC39" s="119"/>
      <c r="DKD39" s="119"/>
      <c r="DKE39" s="119"/>
      <c r="DKF39" s="119"/>
      <c r="DKG39" s="119"/>
      <c r="DKH39" s="119"/>
      <c r="DKI39" s="119"/>
      <c r="DKJ39" s="119"/>
      <c r="DKK39" s="119"/>
      <c r="DKL39" s="119"/>
      <c r="DKM39" s="119"/>
      <c r="DKN39" s="119"/>
      <c r="DKO39" s="119"/>
      <c r="DKP39" s="119"/>
      <c r="DKQ39" s="119"/>
      <c r="DKR39" s="119"/>
      <c r="DKS39" s="119"/>
      <c r="DKT39" s="119"/>
      <c r="DKU39" s="119"/>
      <c r="DKV39" s="119"/>
      <c r="DKW39" s="119"/>
      <c r="DKX39" s="119"/>
      <c r="DKY39" s="119"/>
      <c r="DKZ39" s="119"/>
      <c r="DLA39" s="119"/>
      <c r="DLB39" s="119"/>
      <c r="DLC39" s="119"/>
      <c r="DLD39" s="119"/>
      <c r="DLE39" s="119"/>
      <c r="DLF39" s="119"/>
      <c r="DLG39" s="119"/>
      <c r="DLH39" s="119"/>
      <c r="DLI39" s="119"/>
      <c r="DLJ39" s="119"/>
      <c r="DLK39" s="119"/>
      <c r="DLL39" s="119"/>
      <c r="DLM39" s="119"/>
      <c r="DLN39" s="119"/>
      <c r="DLO39" s="119"/>
      <c r="DLP39" s="119"/>
      <c r="DLQ39" s="119"/>
      <c r="DLR39" s="119"/>
      <c r="DLS39" s="119"/>
      <c r="DLT39" s="119"/>
      <c r="DLU39" s="119"/>
      <c r="DLV39" s="119"/>
      <c r="DLW39" s="119"/>
      <c r="DLX39" s="119"/>
      <c r="DLY39" s="119"/>
      <c r="DLZ39" s="119"/>
      <c r="DMA39" s="119"/>
      <c r="DMB39" s="119"/>
      <c r="DMC39" s="119"/>
      <c r="DMD39" s="119"/>
      <c r="DME39" s="119"/>
      <c r="DMF39" s="119"/>
      <c r="DMG39" s="119"/>
      <c r="DMH39" s="119"/>
      <c r="DMI39" s="119"/>
      <c r="DMJ39" s="119"/>
      <c r="DMK39" s="119"/>
      <c r="DML39" s="119"/>
      <c r="DMM39" s="119"/>
      <c r="DMN39" s="119"/>
      <c r="DMO39" s="119"/>
      <c r="DMP39" s="119"/>
      <c r="DMQ39" s="119"/>
      <c r="DMR39" s="119"/>
      <c r="DMS39" s="119"/>
      <c r="DMT39" s="119"/>
      <c r="DMU39" s="119"/>
      <c r="DMV39" s="119"/>
      <c r="DMW39" s="119"/>
      <c r="DMX39" s="119"/>
      <c r="DMY39" s="119"/>
      <c r="DMZ39" s="119"/>
      <c r="DNA39" s="119"/>
      <c r="DNB39" s="119"/>
      <c r="DNC39" s="119"/>
      <c r="DND39" s="119"/>
      <c r="DNE39" s="119"/>
      <c r="DNF39" s="119"/>
      <c r="DNG39" s="119"/>
      <c r="DNH39" s="119"/>
      <c r="DNI39" s="119"/>
      <c r="DNJ39" s="119"/>
      <c r="DNK39" s="119"/>
      <c r="DNL39" s="119"/>
      <c r="DNM39" s="119"/>
      <c r="DNN39" s="119"/>
      <c r="DNO39" s="119"/>
      <c r="DNP39" s="119"/>
      <c r="DNQ39" s="119"/>
      <c r="DNR39" s="119"/>
      <c r="DNS39" s="119"/>
      <c r="DNT39" s="119"/>
      <c r="DNU39" s="119"/>
      <c r="DNV39" s="119"/>
      <c r="DNW39" s="119"/>
      <c r="DNX39" s="119"/>
      <c r="DNY39" s="119"/>
      <c r="DNZ39" s="119"/>
      <c r="DOA39" s="119"/>
      <c r="DOB39" s="119"/>
      <c r="DOC39" s="119"/>
      <c r="DOD39" s="119"/>
      <c r="DOE39" s="119"/>
      <c r="DOF39" s="119"/>
      <c r="DOG39" s="119"/>
      <c r="DOH39" s="119"/>
      <c r="DOI39" s="119"/>
      <c r="DOJ39" s="119"/>
      <c r="DOK39" s="119"/>
      <c r="DOL39" s="119"/>
      <c r="DOM39" s="119"/>
      <c r="DON39" s="119"/>
      <c r="DOO39" s="119"/>
      <c r="DOP39" s="119"/>
      <c r="DOQ39" s="119"/>
      <c r="DOR39" s="119"/>
      <c r="DOS39" s="119"/>
      <c r="DOT39" s="119"/>
      <c r="DOU39" s="119"/>
      <c r="DOV39" s="119"/>
      <c r="DOW39" s="119"/>
      <c r="DOX39" s="119"/>
      <c r="DOY39" s="119"/>
      <c r="DOZ39" s="119"/>
      <c r="DPA39" s="119"/>
      <c r="DPB39" s="119"/>
      <c r="DPC39" s="119"/>
      <c r="DPD39" s="119"/>
      <c r="DPE39" s="119"/>
      <c r="DPF39" s="119"/>
      <c r="DPG39" s="119"/>
      <c r="DPH39" s="119"/>
      <c r="DPI39" s="119"/>
      <c r="DPJ39" s="119"/>
      <c r="DPK39" s="119"/>
      <c r="DPL39" s="119"/>
      <c r="DPM39" s="119"/>
      <c r="DPN39" s="119"/>
      <c r="DPO39" s="119"/>
      <c r="DPP39" s="119"/>
      <c r="DPQ39" s="119"/>
      <c r="DPR39" s="119"/>
      <c r="DPS39" s="119"/>
      <c r="DPT39" s="119"/>
      <c r="DPU39" s="119"/>
      <c r="DPV39" s="119"/>
      <c r="DPW39" s="119"/>
      <c r="DPX39" s="119"/>
      <c r="DPY39" s="119"/>
      <c r="DPZ39" s="119"/>
      <c r="DQA39" s="119"/>
      <c r="DQB39" s="119"/>
      <c r="DQC39" s="119"/>
      <c r="DQD39" s="119"/>
      <c r="DQE39" s="119"/>
      <c r="DQF39" s="119"/>
      <c r="DQG39" s="119"/>
      <c r="DQH39" s="119"/>
      <c r="DQI39" s="119"/>
      <c r="DQJ39" s="119"/>
      <c r="DQK39" s="119"/>
      <c r="DQL39" s="119"/>
      <c r="DQM39" s="119"/>
      <c r="DQN39" s="119"/>
      <c r="DQO39" s="119"/>
      <c r="DQP39" s="119"/>
      <c r="DQQ39" s="119"/>
      <c r="DQR39" s="119"/>
      <c r="DQS39" s="119"/>
      <c r="DQT39" s="119"/>
      <c r="DQU39" s="119"/>
      <c r="DQV39" s="119"/>
      <c r="DQW39" s="119"/>
      <c r="DQX39" s="119"/>
      <c r="DQY39" s="119"/>
      <c r="DQZ39" s="119"/>
      <c r="DRA39" s="119"/>
      <c r="DRB39" s="119"/>
      <c r="DRC39" s="119"/>
      <c r="DRD39" s="119"/>
      <c r="DRE39" s="119"/>
      <c r="DRF39" s="119"/>
      <c r="DRG39" s="119"/>
      <c r="DRH39" s="119"/>
      <c r="DRI39" s="119"/>
      <c r="DRJ39" s="119"/>
      <c r="DRK39" s="119"/>
      <c r="DRL39" s="119"/>
      <c r="DRM39" s="119"/>
      <c r="DRN39" s="119"/>
      <c r="DRO39" s="119"/>
      <c r="DRP39" s="119"/>
      <c r="DRQ39" s="119"/>
      <c r="DRR39" s="119"/>
      <c r="DRS39" s="119"/>
      <c r="DRT39" s="119"/>
      <c r="DRU39" s="119"/>
      <c r="DRV39" s="119"/>
      <c r="DRW39" s="119"/>
      <c r="DRX39" s="119"/>
      <c r="DRY39" s="119"/>
      <c r="DRZ39" s="119"/>
      <c r="DSA39" s="119"/>
      <c r="DSB39" s="119"/>
      <c r="DSC39" s="119"/>
      <c r="DSD39" s="119"/>
      <c r="DSE39" s="119"/>
      <c r="DSF39" s="119"/>
      <c r="DSG39" s="119"/>
      <c r="DSH39" s="119"/>
      <c r="DSI39" s="119"/>
      <c r="DSJ39" s="119"/>
      <c r="DSK39" s="119"/>
      <c r="DSL39" s="119"/>
      <c r="DSM39" s="119"/>
      <c r="DSN39" s="119"/>
      <c r="DSO39" s="119"/>
      <c r="DSP39" s="119"/>
      <c r="DSQ39" s="119"/>
      <c r="DSR39" s="119"/>
      <c r="DSS39" s="119"/>
      <c r="DST39" s="119"/>
      <c r="DSU39" s="119"/>
      <c r="DSV39" s="119"/>
      <c r="DSW39" s="119"/>
      <c r="DSX39" s="119"/>
      <c r="DSY39" s="119"/>
      <c r="DSZ39" s="119"/>
      <c r="DTA39" s="119"/>
      <c r="DTB39" s="119"/>
      <c r="DTC39" s="119"/>
      <c r="DTD39" s="119"/>
      <c r="DTE39" s="119"/>
      <c r="DTF39" s="119"/>
      <c r="DTG39" s="119"/>
      <c r="DTH39" s="119"/>
      <c r="DTI39" s="119"/>
      <c r="DTJ39" s="119"/>
      <c r="DTK39" s="119"/>
      <c r="DTL39" s="119"/>
      <c r="DTM39" s="119"/>
      <c r="DTN39" s="119"/>
      <c r="DTO39" s="119"/>
      <c r="DTP39" s="119"/>
      <c r="DTQ39" s="119"/>
      <c r="DTR39" s="119"/>
      <c r="DTS39" s="119"/>
      <c r="DTT39" s="119"/>
      <c r="DTU39" s="119"/>
      <c r="DTV39" s="119"/>
      <c r="DTW39" s="119"/>
      <c r="DTX39" s="119"/>
      <c r="DTY39" s="119"/>
      <c r="DTZ39" s="119"/>
      <c r="DUA39" s="119"/>
      <c r="DUB39" s="119"/>
      <c r="DUC39" s="119"/>
      <c r="DUD39" s="119"/>
      <c r="DUE39" s="119"/>
      <c r="DUF39" s="119"/>
      <c r="DUG39" s="119"/>
      <c r="DUH39" s="119"/>
      <c r="DUI39" s="119"/>
      <c r="DUJ39" s="119"/>
      <c r="DUK39" s="119"/>
      <c r="DUL39" s="119"/>
      <c r="DUM39" s="119"/>
      <c r="DUN39" s="119"/>
      <c r="DUO39" s="119"/>
      <c r="DUP39" s="119"/>
      <c r="DUQ39" s="119"/>
      <c r="DUR39" s="119"/>
      <c r="DUS39" s="119"/>
      <c r="DUT39" s="119"/>
      <c r="DUU39" s="119"/>
      <c r="DUV39" s="119"/>
      <c r="DUW39" s="119"/>
      <c r="DUX39" s="119"/>
      <c r="DUY39" s="119"/>
      <c r="DUZ39" s="119"/>
      <c r="DVA39" s="119"/>
      <c r="DVB39" s="119"/>
      <c r="DVC39" s="119"/>
      <c r="DVD39" s="119"/>
      <c r="DVE39" s="119"/>
      <c r="DVF39" s="119"/>
      <c r="DVG39" s="119"/>
      <c r="DVH39" s="119"/>
      <c r="DVI39" s="119"/>
      <c r="DVJ39" s="119"/>
      <c r="DVK39" s="119"/>
      <c r="DVL39" s="119"/>
      <c r="DVM39" s="119"/>
      <c r="DVN39" s="119"/>
      <c r="DVO39" s="119"/>
      <c r="DVP39" s="119"/>
      <c r="DVQ39" s="119"/>
      <c r="DVR39" s="119"/>
      <c r="DVS39" s="119"/>
      <c r="DVT39" s="119"/>
      <c r="DVU39" s="119"/>
      <c r="DVV39" s="119"/>
      <c r="DVW39" s="119"/>
      <c r="DVX39" s="119"/>
      <c r="DVY39" s="119"/>
      <c r="DVZ39" s="119"/>
      <c r="DWA39" s="119"/>
      <c r="DWB39" s="119"/>
      <c r="DWC39" s="119"/>
      <c r="DWD39" s="119"/>
      <c r="DWE39" s="119"/>
      <c r="DWF39" s="119"/>
      <c r="DWG39" s="119"/>
      <c r="DWH39" s="119"/>
      <c r="DWI39" s="119"/>
      <c r="DWJ39" s="119"/>
      <c r="DWK39" s="119"/>
      <c r="DWL39" s="119"/>
      <c r="DWM39" s="119"/>
      <c r="DWN39" s="119"/>
      <c r="DWO39" s="119"/>
      <c r="DWP39" s="119"/>
      <c r="DWQ39" s="119"/>
      <c r="DWR39" s="119"/>
      <c r="DWS39" s="119"/>
      <c r="DWT39" s="119"/>
      <c r="DWU39" s="119"/>
      <c r="DWV39" s="119"/>
      <c r="DWW39" s="119"/>
      <c r="DWX39" s="119"/>
      <c r="DWY39" s="119"/>
      <c r="DWZ39" s="119"/>
      <c r="DXA39" s="119"/>
      <c r="DXB39" s="119"/>
      <c r="DXC39" s="119"/>
      <c r="DXD39" s="119"/>
      <c r="DXE39" s="119"/>
      <c r="DXF39" s="119"/>
      <c r="DXG39" s="119"/>
      <c r="DXH39" s="119"/>
      <c r="DXI39" s="119"/>
      <c r="DXJ39" s="119"/>
      <c r="DXK39" s="119"/>
      <c r="DXL39" s="119"/>
      <c r="DXM39" s="119"/>
      <c r="DXN39" s="119"/>
      <c r="DXO39" s="119"/>
      <c r="DXP39" s="119"/>
      <c r="DXQ39" s="119"/>
      <c r="DXR39" s="119"/>
      <c r="DXS39" s="119"/>
      <c r="DXT39" s="119"/>
      <c r="DXU39" s="119"/>
      <c r="DXV39" s="119"/>
      <c r="DXW39" s="119"/>
      <c r="DXX39" s="119"/>
      <c r="DXY39" s="119"/>
      <c r="DXZ39" s="119"/>
      <c r="DYA39" s="119"/>
      <c r="DYB39" s="119"/>
      <c r="DYC39" s="119"/>
      <c r="DYD39" s="119"/>
      <c r="DYE39" s="119"/>
      <c r="DYF39" s="119"/>
      <c r="DYG39" s="119"/>
      <c r="DYH39" s="119"/>
      <c r="DYI39" s="119"/>
      <c r="DYJ39" s="119"/>
      <c r="DYK39" s="119"/>
      <c r="DYL39" s="119"/>
      <c r="DYM39" s="119"/>
      <c r="DYN39" s="119"/>
      <c r="DYO39" s="119"/>
      <c r="DYP39" s="119"/>
      <c r="DYQ39" s="119"/>
      <c r="DYR39" s="119"/>
      <c r="DYS39" s="119"/>
      <c r="DYT39" s="119"/>
      <c r="DYU39" s="119"/>
      <c r="DYV39" s="119"/>
      <c r="DYW39" s="119"/>
      <c r="DYX39" s="119"/>
      <c r="DYY39" s="119"/>
      <c r="DYZ39" s="119"/>
      <c r="DZA39" s="119"/>
      <c r="DZB39" s="119"/>
      <c r="DZC39" s="119"/>
      <c r="DZD39" s="119"/>
      <c r="DZE39" s="119"/>
      <c r="DZF39" s="119"/>
      <c r="DZG39" s="119"/>
      <c r="DZH39" s="119"/>
      <c r="DZI39" s="119"/>
      <c r="DZJ39" s="119"/>
      <c r="DZK39" s="119"/>
      <c r="DZL39" s="119"/>
      <c r="DZM39" s="119"/>
      <c r="DZN39" s="119"/>
      <c r="DZO39" s="119"/>
      <c r="DZP39" s="119"/>
      <c r="DZQ39" s="119"/>
      <c r="DZR39" s="119"/>
      <c r="DZS39" s="119"/>
      <c r="DZT39" s="119"/>
      <c r="DZU39" s="119"/>
      <c r="DZV39" s="119"/>
      <c r="DZW39" s="119"/>
      <c r="DZX39" s="119"/>
      <c r="DZY39" s="119"/>
      <c r="DZZ39" s="119"/>
      <c r="EAA39" s="119"/>
      <c r="EAB39" s="119"/>
      <c r="EAC39" s="119"/>
      <c r="EAD39" s="119"/>
      <c r="EAE39" s="119"/>
      <c r="EAF39" s="119"/>
      <c r="EAG39" s="119"/>
      <c r="EAH39" s="119"/>
      <c r="EAI39" s="119"/>
      <c r="EAJ39" s="119"/>
      <c r="EAK39" s="119"/>
      <c r="EAL39" s="119"/>
      <c r="EAM39" s="119"/>
      <c r="EAN39" s="119"/>
      <c r="EAO39" s="119"/>
      <c r="EAP39" s="119"/>
      <c r="EAQ39" s="119"/>
      <c r="EAR39" s="119"/>
      <c r="EAS39" s="119"/>
      <c r="EAT39" s="119"/>
      <c r="EAU39" s="119"/>
      <c r="EAV39" s="119"/>
      <c r="EAW39" s="119"/>
      <c r="EAX39" s="119"/>
      <c r="EAY39" s="119"/>
      <c r="EAZ39" s="119"/>
      <c r="EBA39" s="119"/>
      <c r="EBB39" s="119"/>
      <c r="EBC39" s="119"/>
      <c r="EBD39" s="119"/>
      <c r="EBE39" s="119"/>
      <c r="EBF39" s="119"/>
      <c r="EBG39" s="119"/>
      <c r="EBH39" s="119"/>
      <c r="EBI39" s="119"/>
      <c r="EBJ39" s="119"/>
      <c r="EBK39" s="119"/>
      <c r="EBL39" s="119"/>
      <c r="EBM39" s="119"/>
      <c r="EBN39" s="119"/>
      <c r="EBO39" s="119"/>
      <c r="EBP39" s="119"/>
      <c r="EBQ39" s="119"/>
      <c r="EBR39" s="119"/>
      <c r="EBS39" s="119"/>
      <c r="EBT39" s="119"/>
      <c r="EBU39" s="119"/>
      <c r="EBV39" s="119"/>
      <c r="EBW39" s="119"/>
      <c r="EBX39" s="119"/>
      <c r="EBY39" s="119"/>
      <c r="EBZ39" s="119"/>
      <c r="ECA39" s="119"/>
      <c r="ECB39" s="119"/>
      <c r="ECC39" s="119"/>
      <c r="ECD39" s="119"/>
      <c r="ECE39" s="119"/>
      <c r="ECF39" s="119"/>
      <c r="ECG39" s="119"/>
      <c r="ECH39" s="119"/>
      <c r="ECI39" s="119"/>
      <c r="ECJ39" s="119"/>
      <c r="ECK39" s="119"/>
      <c r="ECL39" s="119"/>
      <c r="ECM39" s="119"/>
      <c r="ECN39" s="119"/>
      <c r="ECO39" s="119"/>
      <c r="ECP39" s="119"/>
      <c r="ECQ39" s="119"/>
      <c r="ECR39" s="119"/>
      <c r="ECS39" s="119"/>
      <c r="ECT39" s="119"/>
      <c r="ECU39" s="119"/>
      <c r="ECV39" s="119"/>
      <c r="ECW39" s="119"/>
      <c r="ECX39" s="119"/>
      <c r="ECY39" s="119"/>
      <c r="ECZ39" s="119"/>
      <c r="EDA39" s="119"/>
      <c r="EDB39" s="119"/>
      <c r="EDC39" s="119"/>
      <c r="EDD39" s="119"/>
      <c r="EDE39" s="119"/>
      <c r="EDF39" s="119"/>
      <c r="EDG39" s="119"/>
      <c r="EDH39" s="119"/>
      <c r="EDI39" s="119"/>
      <c r="EDJ39" s="119"/>
      <c r="EDK39" s="119"/>
      <c r="EDL39" s="119"/>
      <c r="EDM39" s="119"/>
      <c r="EDN39" s="119"/>
      <c r="EDO39" s="119"/>
      <c r="EDP39" s="119"/>
      <c r="EDQ39" s="119"/>
      <c r="EDR39" s="119"/>
      <c r="EDS39" s="119"/>
      <c r="EDT39" s="119"/>
      <c r="EDU39" s="119"/>
      <c r="EDV39" s="119"/>
      <c r="EDW39" s="119"/>
      <c r="EDX39" s="119"/>
      <c r="EDY39" s="119"/>
      <c r="EDZ39" s="119"/>
      <c r="EEA39" s="119"/>
      <c r="EEB39" s="119"/>
      <c r="EEC39" s="119"/>
      <c r="EED39" s="119"/>
      <c r="EEE39" s="119"/>
      <c r="EEF39" s="119"/>
      <c r="EEG39" s="119"/>
      <c r="EEH39" s="119"/>
      <c r="EEI39" s="119"/>
      <c r="EEJ39" s="119"/>
      <c r="EEK39" s="119"/>
      <c r="EEL39" s="119"/>
      <c r="EEM39" s="119"/>
      <c r="EEN39" s="119"/>
      <c r="EEO39" s="119"/>
      <c r="EEP39" s="119"/>
      <c r="EEQ39" s="119"/>
      <c r="EER39" s="119"/>
      <c r="EES39" s="119"/>
      <c r="EET39" s="119"/>
      <c r="EEU39" s="119"/>
      <c r="EEV39" s="119"/>
      <c r="EEW39" s="119"/>
      <c r="EEX39" s="119"/>
      <c r="EEY39" s="119"/>
      <c r="EEZ39" s="119"/>
      <c r="EFA39" s="119"/>
      <c r="EFB39" s="119"/>
      <c r="EFC39" s="119"/>
      <c r="EFD39" s="119"/>
      <c r="EFE39" s="119"/>
      <c r="EFF39" s="119"/>
      <c r="EFG39" s="119"/>
      <c r="EFH39" s="119"/>
      <c r="EFI39" s="119"/>
      <c r="EFJ39" s="119"/>
      <c r="EFK39" s="119"/>
      <c r="EFL39" s="119"/>
      <c r="EFM39" s="119"/>
      <c r="EFN39" s="119"/>
      <c r="EFO39" s="119"/>
      <c r="EFP39" s="119"/>
      <c r="EFQ39" s="119"/>
      <c r="EFR39" s="119"/>
      <c r="EFS39" s="119"/>
      <c r="EFT39" s="119"/>
      <c r="EFU39" s="119"/>
      <c r="EFV39" s="119"/>
      <c r="EFW39" s="119"/>
      <c r="EFX39" s="119"/>
      <c r="EFY39" s="119"/>
      <c r="EFZ39" s="119"/>
      <c r="EGA39" s="119"/>
      <c r="EGB39" s="119"/>
      <c r="EGC39" s="119"/>
      <c r="EGD39" s="119"/>
      <c r="EGE39" s="119"/>
      <c r="EGF39" s="119"/>
      <c r="EGG39" s="119"/>
      <c r="EGH39" s="119"/>
      <c r="EGI39" s="119"/>
      <c r="EGJ39" s="119"/>
      <c r="EGK39" s="119"/>
      <c r="EGL39" s="119"/>
      <c r="EGM39" s="119"/>
      <c r="EGN39" s="119"/>
      <c r="EGO39" s="119"/>
      <c r="EGP39" s="119"/>
      <c r="EGQ39" s="119"/>
      <c r="EGR39" s="119"/>
      <c r="EGS39" s="119"/>
      <c r="EGT39" s="119"/>
      <c r="EGU39" s="119"/>
      <c r="EGV39" s="119"/>
      <c r="EGW39" s="119"/>
      <c r="EGX39" s="119"/>
      <c r="EGY39" s="119"/>
      <c r="EGZ39" s="119"/>
      <c r="EHA39" s="119"/>
      <c r="EHB39" s="119"/>
      <c r="EHC39" s="119"/>
      <c r="EHD39" s="119"/>
      <c r="EHE39" s="119"/>
      <c r="EHF39" s="119"/>
      <c r="EHG39" s="119"/>
      <c r="EHH39" s="119"/>
      <c r="EHI39" s="119"/>
      <c r="EHJ39" s="119"/>
      <c r="EHK39" s="119"/>
      <c r="EHL39" s="119"/>
      <c r="EHM39" s="119"/>
      <c r="EHN39" s="119"/>
      <c r="EHO39" s="119"/>
      <c r="EHP39" s="119"/>
      <c r="EHQ39" s="119"/>
      <c r="EHR39" s="119"/>
      <c r="EHS39" s="119"/>
      <c r="EHT39" s="119"/>
      <c r="EHU39" s="119"/>
      <c r="EHV39" s="119"/>
      <c r="EHW39" s="119"/>
      <c r="EHX39" s="119"/>
      <c r="EHY39" s="119"/>
      <c r="EHZ39" s="119"/>
      <c r="EIA39" s="119"/>
      <c r="EIB39" s="119"/>
      <c r="EIC39" s="119"/>
      <c r="EID39" s="119"/>
      <c r="EIE39" s="119"/>
      <c r="EIF39" s="119"/>
      <c r="EIG39" s="119"/>
      <c r="EIH39" s="119"/>
      <c r="EII39" s="119"/>
      <c r="EIJ39" s="119"/>
      <c r="EIK39" s="119"/>
      <c r="EIL39" s="119"/>
      <c r="EIM39" s="119"/>
      <c r="EIN39" s="119"/>
      <c r="EIO39" s="119"/>
      <c r="EIP39" s="119"/>
      <c r="EIQ39" s="119"/>
      <c r="EIR39" s="119"/>
      <c r="EIS39" s="119"/>
      <c r="EIT39" s="119"/>
      <c r="EIU39" s="119"/>
      <c r="EIV39" s="119"/>
      <c r="EIW39" s="119"/>
      <c r="EIX39" s="119"/>
      <c r="EIY39" s="119"/>
      <c r="EIZ39" s="119"/>
      <c r="EJA39" s="119"/>
      <c r="EJB39" s="119"/>
      <c r="EJC39" s="119"/>
      <c r="EJD39" s="119"/>
      <c r="EJE39" s="119"/>
      <c r="EJF39" s="119"/>
      <c r="EJG39" s="119"/>
      <c r="EJH39" s="119"/>
      <c r="EJI39" s="119"/>
      <c r="EJJ39" s="119"/>
      <c r="EJK39" s="119"/>
      <c r="EJL39" s="119"/>
      <c r="EJM39" s="119"/>
      <c r="EJN39" s="119"/>
      <c r="EJO39" s="119"/>
      <c r="EJP39" s="119"/>
      <c r="EJQ39" s="119"/>
      <c r="EJR39" s="119"/>
      <c r="EJS39" s="119"/>
      <c r="EJT39" s="119"/>
      <c r="EJU39" s="119"/>
      <c r="EJV39" s="119"/>
      <c r="EJW39" s="119"/>
      <c r="EJX39" s="119"/>
      <c r="EJY39" s="119"/>
      <c r="EJZ39" s="119"/>
      <c r="EKA39" s="119"/>
      <c r="EKB39" s="119"/>
      <c r="EKC39" s="119"/>
      <c r="EKD39" s="119"/>
      <c r="EKE39" s="119"/>
      <c r="EKF39" s="119"/>
      <c r="EKG39" s="119"/>
      <c r="EKH39" s="119"/>
      <c r="EKI39" s="119"/>
      <c r="EKJ39" s="119"/>
      <c r="EKK39" s="119"/>
      <c r="EKL39" s="119"/>
      <c r="EKM39" s="119"/>
      <c r="EKN39" s="119"/>
      <c r="EKO39" s="119"/>
      <c r="EKP39" s="119"/>
      <c r="EKQ39" s="119"/>
      <c r="EKR39" s="119"/>
      <c r="EKS39" s="119"/>
      <c r="EKT39" s="119"/>
      <c r="EKU39" s="119"/>
      <c r="EKV39" s="119"/>
      <c r="EKW39" s="119"/>
      <c r="EKX39" s="119"/>
      <c r="EKY39" s="119"/>
      <c r="EKZ39" s="119"/>
      <c r="ELA39" s="119"/>
      <c r="ELB39" s="119"/>
      <c r="ELC39" s="119"/>
      <c r="ELD39" s="119"/>
      <c r="ELE39" s="119"/>
      <c r="ELF39" s="119"/>
      <c r="ELG39" s="119"/>
      <c r="ELH39" s="119"/>
      <c r="ELI39" s="119"/>
      <c r="ELJ39" s="119"/>
      <c r="ELK39" s="119"/>
      <c r="ELL39" s="119"/>
      <c r="ELM39" s="119"/>
      <c r="ELN39" s="119"/>
      <c r="ELO39" s="119"/>
      <c r="ELP39" s="119"/>
      <c r="ELQ39" s="119"/>
      <c r="ELR39" s="119"/>
      <c r="ELS39" s="119"/>
      <c r="ELT39" s="119"/>
      <c r="ELU39" s="119"/>
      <c r="ELV39" s="119"/>
      <c r="ELW39" s="119"/>
      <c r="ELX39" s="119"/>
      <c r="ELY39" s="119"/>
      <c r="ELZ39" s="119"/>
      <c r="EMA39" s="119"/>
      <c r="EMB39" s="119"/>
      <c r="EMC39" s="119"/>
      <c r="EMD39" s="119"/>
      <c r="EME39" s="119"/>
      <c r="EMF39" s="119"/>
      <c r="EMG39" s="119"/>
      <c r="EMH39" s="119"/>
      <c r="EMI39" s="119"/>
      <c r="EMJ39" s="119"/>
      <c r="EMK39" s="119"/>
      <c r="EML39" s="119"/>
      <c r="EMM39" s="119"/>
      <c r="EMN39" s="119"/>
      <c r="EMO39" s="119"/>
      <c r="EMP39" s="119"/>
      <c r="EMQ39" s="119"/>
      <c r="EMR39" s="119"/>
      <c r="EMS39" s="119"/>
      <c r="EMT39" s="119"/>
      <c r="EMU39" s="119"/>
      <c r="EMV39" s="119"/>
      <c r="EMW39" s="119"/>
      <c r="EMX39" s="119"/>
      <c r="EMY39" s="119"/>
      <c r="EMZ39" s="119"/>
      <c r="ENA39" s="119"/>
      <c r="ENB39" s="119"/>
      <c r="ENC39" s="119"/>
      <c r="END39" s="119"/>
      <c r="ENE39" s="119"/>
      <c r="ENF39" s="119"/>
      <c r="ENG39" s="119"/>
      <c r="ENH39" s="119"/>
      <c r="ENI39" s="119"/>
      <c r="ENJ39" s="119"/>
      <c r="ENK39" s="119"/>
      <c r="ENL39" s="119"/>
      <c r="ENM39" s="119"/>
      <c r="ENN39" s="119"/>
      <c r="ENO39" s="119"/>
      <c r="ENP39" s="119"/>
      <c r="ENQ39" s="119"/>
      <c r="ENR39" s="119"/>
      <c r="ENS39" s="119"/>
      <c r="ENT39" s="119"/>
      <c r="ENU39" s="119"/>
      <c r="ENV39" s="119"/>
      <c r="ENW39" s="119"/>
      <c r="ENX39" s="119"/>
      <c r="ENY39" s="119"/>
      <c r="ENZ39" s="119"/>
      <c r="EOA39" s="119"/>
      <c r="EOB39" s="119"/>
      <c r="EOC39" s="119"/>
      <c r="EOD39" s="119"/>
      <c r="EOE39" s="119"/>
      <c r="EOF39" s="119"/>
      <c r="EOG39" s="119"/>
      <c r="EOH39" s="119"/>
      <c r="EOI39" s="119"/>
      <c r="EOJ39" s="119"/>
      <c r="EOK39" s="119"/>
      <c r="EOL39" s="119"/>
      <c r="EOM39" s="119"/>
      <c r="EON39" s="119"/>
      <c r="EOO39" s="119"/>
      <c r="EOP39" s="119"/>
      <c r="EOQ39" s="119"/>
      <c r="EOR39" s="119"/>
      <c r="EOS39" s="119"/>
      <c r="EOT39" s="119"/>
      <c r="EOU39" s="119"/>
      <c r="EOV39" s="119"/>
      <c r="EOW39" s="119"/>
      <c r="EOX39" s="119"/>
      <c r="EOY39" s="119"/>
      <c r="EOZ39" s="119"/>
      <c r="EPA39" s="119"/>
      <c r="EPB39" s="119"/>
      <c r="EPC39" s="119"/>
      <c r="EPD39" s="119"/>
      <c r="EPE39" s="119"/>
      <c r="EPF39" s="119"/>
      <c r="EPG39" s="119"/>
      <c r="EPH39" s="119"/>
      <c r="EPI39" s="119"/>
      <c r="EPJ39" s="119"/>
      <c r="EPK39" s="119"/>
      <c r="EPL39" s="119"/>
      <c r="EPM39" s="119"/>
      <c r="EPN39" s="119"/>
      <c r="EPO39" s="119"/>
      <c r="EPP39" s="119"/>
      <c r="EPQ39" s="119"/>
      <c r="EPR39" s="119"/>
      <c r="EPS39" s="119"/>
      <c r="EPT39" s="119"/>
      <c r="EPU39" s="119"/>
      <c r="EPV39" s="119"/>
      <c r="EPW39" s="119"/>
      <c r="EPX39" s="119"/>
      <c r="EPY39" s="119"/>
      <c r="EPZ39" s="119"/>
      <c r="EQA39" s="119"/>
      <c r="EQB39" s="119"/>
      <c r="EQC39" s="119"/>
      <c r="EQD39" s="119"/>
      <c r="EQE39" s="119"/>
      <c r="EQF39" s="119"/>
      <c r="EQG39" s="119"/>
      <c r="EQH39" s="119"/>
      <c r="EQI39" s="119"/>
      <c r="EQJ39" s="119"/>
      <c r="EQK39" s="119"/>
      <c r="EQL39" s="119"/>
      <c r="EQM39" s="119"/>
      <c r="EQN39" s="119"/>
      <c r="EQO39" s="119"/>
      <c r="EQP39" s="119"/>
      <c r="EQQ39" s="119"/>
      <c r="EQR39" s="119"/>
      <c r="EQS39" s="119"/>
      <c r="EQT39" s="119"/>
      <c r="EQU39" s="119"/>
      <c r="EQV39" s="119"/>
      <c r="EQW39" s="119"/>
      <c r="EQX39" s="119"/>
      <c r="EQY39" s="119"/>
      <c r="EQZ39" s="119"/>
      <c r="ERA39" s="119"/>
      <c r="ERB39" s="119"/>
      <c r="ERC39" s="119"/>
      <c r="ERD39" s="119"/>
      <c r="ERE39" s="119"/>
      <c r="ERF39" s="119"/>
      <c r="ERG39" s="119"/>
      <c r="ERH39" s="119"/>
      <c r="ERI39" s="119"/>
      <c r="ERJ39" s="119"/>
      <c r="ERK39" s="119"/>
      <c r="ERL39" s="119"/>
      <c r="ERM39" s="119"/>
      <c r="ERN39" s="119"/>
      <c r="ERO39" s="119"/>
      <c r="ERP39" s="119"/>
      <c r="ERQ39" s="119"/>
      <c r="ERR39" s="119"/>
      <c r="ERS39" s="119"/>
      <c r="ERT39" s="119"/>
      <c r="ERU39" s="119"/>
      <c r="ERV39" s="119"/>
      <c r="ERW39" s="119"/>
      <c r="ERX39" s="119"/>
      <c r="ERY39" s="119"/>
      <c r="ERZ39" s="119"/>
      <c r="ESA39" s="119"/>
      <c r="ESB39" s="119"/>
      <c r="ESC39" s="119"/>
      <c r="ESD39" s="119"/>
      <c r="ESE39" s="119"/>
      <c r="ESF39" s="119"/>
      <c r="ESG39" s="119"/>
      <c r="ESH39" s="119"/>
      <c r="ESI39" s="119"/>
      <c r="ESJ39" s="119"/>
      <c r="ESK39" s="119"/>
      <c r="ESL39" s="119"/>
      <c r="ESM39" s="119"/>
      <c r="ESN39" s="119"/>
      <c r="ESO39" s="119"/>
      <c r="ESP39" s="119"/>
      <c r="ESQ39" s="119"/>
      <c r="ESR39" s="119"/>
      <c r="ESS39" s="119"/>
      <c r="EST39" s="119"/>
      <c r="ESU39" s="119"/>
      <c r="ESV39" s="119"/>
      <c r="ESW39" s="119"/>
      <c r="ESX39" s="119"/>
      <c r="ESY39" s="119"/>
      <c r="ESZ39" s="119"/>
      <c r="ETA39" s="119"/>
      <c r="ETB39" s="119"/>
      <c r="ETC39" s="119"/>
      <c r="ETD39" s="119"/>
      <c r="ETE39" s="119"/>
      <c r="ETF39" s="119"/>
      <c r="ETG39" s="119"/>
      <c r="ETH39" s="119"/>
      <c r="ETI39" s="119"/>
      <c r="ETJ39" s="119"/>
      <c r="ETK39" s="119"/>
      <c r="ETL39" s="119"/>
      <c r="ETM39" s="119"/>
      <c r="ETN39" s="119"/>
      <c r="ETO39" s="119"/>
      <c r="ETP39" s="119"/>
      <c r="ETQ39" s="119"/>
      <c r="ETR39" s="119"/>
      <c r="ETS39" s="119"/>
      <c r="ETT39" s="119"/>
      <c r="ETU39" s="119"/>
      <c r="ETV39" s="119"/>
      <c r="ETW39" s="119"/>
      <c r="ETX39" s="119"/>
      <c r="ETY39" s="119"/>
      <c r="ETZ39" s="119"/>
      <c r="EUA39" s="119"/>
      <c r="EUB39" s="119"/>
      <c r="EUC39" s="119"/>
      <c r="EUD39" s="119"/>
      <c r="EUE39" s="119"/>
      <c r="EUF39" s="119"/>
      <c r="EUG39" s="119"/>
      <c r="EUH39" s="119"/>
      <c r="EUI39" s="119"/>
      <c r="EUJ39" s="119"/>
      <c r="EUK39" s="119"/>
      <c r="EUL39" s="119"/>
      <c r="EUM39" s="119"/>
      <c r="EUN39" s="119"/>
      <c r="EUO39" s="119"/>
      <c r="EUP39" s="119"/>
      <c r="EUQ39" s="119"/>
      <c r="EUR39" s="119"/>
      <c r="EUS39" s="119"/>
      <c r="EUT39" s="119"/>
      <c r="EUU39" s="119"/>
      <c r="EUV39" s="119"/>
      <c r="EUW39" s="119"/>
      <c r="EUX39" s="119"/>
      <c r="EUY39" s="119"/>
      <c r="EUZ39" s="119"/>
      <c r="EVA39" s="119"/>
      <c r="EVB39" s="119"/>
      <c r="EVC39" s="119"/>
      <c r="EVD39" s="119"/>
      <c r="EVE39" s="119"/>
      <c r="EVF39" s="119"/>
      <c r="EVG39" s="119"/>
      <c r="EVH39" s="119"/>
      <c r="EVI39" s="119"/>
      <c r="EVJ39" s="119"/>
      <c r="EVK39" s="119"/>
      <c r="EVL39" s="119"/>
      <c r="EVM39" s="119"/>
      <c r="EVN39" s="119"/>
      <c r="EVO39" s="119"/>
      <c r="EVP39" s="119"/>
      <c r="EVQ39" s="119"/>
      <c r="EVR39" s="119"/>
      <c r="EVS39" s="119"/>
      <c r="EVT39" s="119"/>
      <c r="EVU39" s="119"/>
      <c r="EVV39" s="119"/>
      <c r="EVW39" s="119"/>
      <c r="EVX39" s="119"/>
      <c r="EVY39" s="119"/>
      <c r="EVZ39" s="119"/>
      <c r="EWA39" s="119"/>
      <c r="EWB39" s="119"/>
      <c r="EWC39" s="119"/>
      <c r="EWD39" s="119"/>
      <c r="EWE39" s="119"/>
      <c r="EWF39" s="119"/>
      <c r="EWG39" s="119"/>
      <c r="EWH39" s="119"/>
      <c r="EWI39" s="119"/>
      <c r="EWJ39" s="119"/>
      <c r="EWK39" s="119"/>
      <c r="EWL39" s="119"/>
      <c r="EWM39" s="119"/>
      <c r="EWN39" s="119"/>
      <c r="EWO39" s="119"/>
      <c r="EWP39" s="119"/>
      <c r="EWQ39" s="119"/>
      <c r="EWR39" s="119"/>
      <c r="EWS39" s="119"/>
      <c r="EWT39" s="119"/>
      <c r="EWU39" s="119"/>
      <c r="EWV39" s="119"/>
      <c r="EWW39" s="119"/>
      <c r="EWX39" s="119"/>
      <c r="EWY39" s="119"/>
      <c r="EWZ39" s="119"/>
      <c r="EXA39" s="119"/>
      <c r="EXB39" s="119"/>
      <c r="EXC39" s="119"/>
      <c r="EXD39" s="119"/>
      <c r="EXE39" s="119"/>
      <c r="EXF39" s="119"/>
      <c r="EXG39" s="119"/>
      <c r="EXH39" s="119"/>
      <c r="EXI39" s="119"/>
      <c r="EXJ39" s="119"/>
      <c r="EXK39" s="119"/>
      <c r="EXL39" s="119"/>
      <c r="EXM39" s="119"/>
      <c r="EXN39" s="119"/>
      <c r="EXO39" s="119"/>
      <c r="EXP39" s="119"/>
      <c r="EXQ39" s="119"/>
      <c r="EXR39" s="119"/>
      <c r="EXS39" s="119"/>
      <c r="EXT39" s="119"/>
      <c r="EXU39" s="119"/>
      <c r="EXV39" s="119"/>
      <c r="EXW39" s="119"/>
      <c r="EXX39" s="119"/>
      <c r="EXY39" s="119"/>
      <c r="EXZ39" s="119"/>
      <c r="EYA39" s="119"/>
      <c r="EYB39" s="119"/>
      <c r="EYC39" s="119"/>
      <c r="EYD39" s="119"/>
      <c r="EYE39" s="119"/>
      <c r="EYF39" s="119"/>
      <c r="EYG39" s="119"/>
      <c r="EYH39" s="119"/>
      <c r="EYI39" s="119"/>
      <c r="EYJ39" s="119"/>
      <c r="EYK39" s="119"/>
      <c r="EYL39" s="119"/>
      <c r="EYM39" s="119"/>
      <c r="EYN39" s="119"/>
      <c r="EYO39" s="119"/>
      <c r="EYP39" s="119"/>
      <c r="EYQ39" s="119"/>
      <c r="EYR39" s="119"/>
      <c r="EYS39" s="119"/>
      <c r="EYT39" s="119"/>
      <c r="EYU39" s="119"/>
      <c r="EYV39" s="119"/>
      <c r="EYW39" s="119"/>
      <c r="EYX39" s="119"/>
      <c r="EYY39" s="119"/>
      <c r="EYZ39" s="119"/>
      <c r="EZA39" s="119"/>
      <c r="EZB39" s="119"/>
      <c r="EZC39" s="119"/>
      <c r="EZD39" s="119"/>
      <c r="EZE39" s="119"/>
      <c r="EZF39" s="119"/>
      <c r="EZG39" s="119"/>
      <c r="EZH39" s="119"/>
      <c r="EZI39" s="119"/>
      <c r="EZJ39" s="119"/>
      <c r="EZK39" s="119"/>
      <c r="EZL39" s="119"/>
      <c r="EZM39" s="119"/>
      <c r="EZN39" s="119"/>
      <c r="EZO39" s="119"/>
      <c r="EZP39" s="119"/>
      <c r="EZQ39" s="119"/>
      <c r="EZR39" s="119"/>
      <c r="EZS39" s="119"/>
      <c r="EZT39" s="119"/>
      <c r="EZU39" s="119"/>
      <c r="EZV39" s="119"/>
      <c r="EZW39" s="119"/>
      <c r="EZX39" s="119"/>
      <c r="EZY39" s="119"/>
      <c r="EZZ39" s="119"/>
      <c r="FAA39" s="119"/>
      <c r="FAB39" s="119"/>
      <c r="FAC39" s="119"/>
      <c r="FAD39" s="119"/>
      <c r="FAE39" s="119"/>
      <c r="FAF39" s="119"/>
      <c r="FAG39" s="119"/>
      <c r="FAH39" s="119"/>
      <c r="FAI39" s="119"/>
      <c r="FAJ39" s="119"/>
      <c r="FAK39" s="119"/>
      <c r="FAL39" s="119"/>
      <c r="FAM39" s="119"/>
      <c r="FAN39" s="119"/>
      <c r="FAO39" s="119"/>
      <c r="FAP39" s="119"/>
      <c r="FAQ39" s="119"/>
      <c r="FAR39" s="119"/>
      <c r="FAS39" s="119"/>
      <c r="FAT39" s="119"/>
      <c r="FAU39" s="119"/>
      <c r="FAV39" s="119"/>
      <c r="FAW39" s="119"/>
      <c r="FAX39" s="119"/>
      <c r="FAY39" s="119"/>
      <c r="FAZ39" s="119"/>
      <c r="FBA39" s="119"/>
      <c r="FBB39" s="119"/>
      <c r="FBC39" s="119"/>
      <c r="FBD39" s="119"/>
      <c r="FBE39" s="119"/>
      <c r="FBF39" s="119"/>
      <c r="FBG39" s="119"/>
      <c r="FBH39" s="119"/>
      <c r="FBI39" s="119"/>
      <c r="FBJ39" s="119"/>
      <c r="FBK39" s="119"/>
      <c r="FBL39" s="119"/>
      <c r="FBM39" s="119"/>
      <c r="FBN39" s="119"/>
      <c r="FBO39" s="119"/>
      <c r="FBP39" s="119"/>
      <c r="FBQ39" s="119"/>
      <c r="FBR39" s="119"/>
      <c r="FBS39" s="119"/>
      <c r="FBT39" s="119"/>
      <c r="FBU39" s="119"/>
      <c r="FBV39" s="119"/>
      <c r="FBW39" s="119"/>
      <c r="FBX39" s="119"/>
      <c r="FBY39" s="119"/>
      <c r="FBZ39" s="119"/>
      <c r="FCA39" s="119"/>
      <c r="FCB39" s="119"/>
      <c r="FCC39" s="119"/>
      <c r="FCD39" s="119"/>
      <c r="FCE39" s="119"/>
      <c r="FCF39" s="119"/>
      <c r="FCG39" s="119"/>
      <c r="FCH39" s="119"/>
      <c r="FCI39" s="119"/>
      <c r="FCJ39" s="119"/>
      <c r="FCK39" s="119"/>
      <c r="FCL39" s="119"/>
      <c r="FCM39" s="119"/>
      <c r="FCN39" s="119"/>
      <c r="FCO39" s="119"/>
      <c r="FCP39" s="119"/>
      <c r="FCQ39" s="119"/>
      <c r="FCR39" s="119"/>
      <c r="FCS39" s="119"/>
      <c r="FCT39" s="119"/>
      <c r="FCU39" s="119"/>
      <c r="FCV39" s="119"/>
      <c r="FCW39" s="119"/>
      <c r="FCX39" s="119"/>
      <c r="FCY39" s="119"/>
      <c r="FCZ39" s="119"/>
      <c r="FDA39" s="119"/>
      <c r="FDB39" s="119"/>
      <c r="FDC39" s="119"/>
      <c r="FDD39" s="119"/>
      <c r="FDE39" s="119"/>
      <c r="FDF39" s="119"/>
      <c r="FDG39" s="119"/>
      <c r="FDH39" s="119"/>
      <c r="FDI39" s="119"/>
      <c r="FDJ39" s="119"/>
      <c r="FDK39" s="119"/>
      <c r="FDL39" s="119"/>
      <c r="FDM39" s="119"/>
      <c r="FDN39" s="119"/>
      <c r="FDO39" s="119"/>
      <c r="FDP39" s="119"/>
      <c r="FDQ39" s="119"/>
      <c r="FDR39" s="119"/>
      <c r="FDS39" s="119"/>
      <c r="FDT39" s="119"/>
      <c r="FDU39" s="119"/>
      <c r="FDV39" s="119"/>
      <c r="FDW39" s="119"/>
      <c r="FDX39" s="119"/>
      <c r="FDY39" s="119"/>
      <c r="FDZ39" s="119"/>
      <c r="FEA39" s="119"/>
      <c r="FEB39" s="119"/>
      <c r="FEC39" s="119"/>
      <c r="FED39" s="119"/>
      <c r="FEE39" s="119"/>
      <c r="FEF39" s="119"/>
      <c r="FEG39" s="119"/>
      <c r="FEH39" s="119"/>
      <c r="FEI39" s="119"/>
      <c r="FEJ39" s="119"/>
      <c r="FEK39" s="119"/>
      <c r="FEL39" s="119"/>
      <c r="FEM39" s="119"/>
      <c r="FEN39" s="119"/>
      <c r="FEO39" s="119"/>
      <c r="FEP39" s="119"/>
      <c r="FEQ39" s="119"/>
      <c r="FER39" s="119"/>
      <c r="FES39" s="119"/>
      <c r="FET39" s="119"/>
      <c r="FEU39" s="119"/>
      <c r="FEV39" s="119"/>
      <c r="FEW39" s="119"/>
      <c r="FEX39" s="119"/>
      <c r="FEY39" s="119"/>
      <c r="FEZ39" s="119"/>
      <c r="FFA39" s="119"/>
      <c r="FFB39" s="119"/>
      <c r="FFC39" s="119"/>
      <c r="FFD39" s="119"/>
      <c r="FFE39" s="119"/>
      <c r="FFF39" s="119"/>
      <c r="FFG39" s="119"/>
      <c r="FFH39" s="119"/>
      <c r="FFI39" s="119"/>
      <c r="FFJ39" s="119"/>
      <c r="FFK39" s="119"/>
      <c r="FFL39" s="119"/>
      <c r="FFM39" s="119"/>
      <c r="FFN39" s="119"/>
      <c r="FFO39" s="119"/>
      <c r="FFP39" s="119"/>
      <c r="FFQ39" s="119"/>
      <c r="FFR39" s="119"/>
      <c r="FFS39" s="119"/>
      <c r="FFT39" s="119"/>
      <c r="FFU39" s="119"/>
      <c r="FFV39" s="119"/>
      <c r="FFW39" s="119"/>
      <c r="FFX39" s="119"/>
      <c r="FFY39" s="119"/>
      <c r="FFZ39" s="119"/>
      <c r="FGA39" s="119"/>
      <c r="FGB39" s="119"/>
      <c r="FGC39" s="119"/>
      <c r="FGD39" s="119"/>
      <c r="FGE39" s="119"/>
      <c r="FGF39" s="119"/>
      <c r="FGG39" s="119"/>
      <c r="FGH39" s="119"/>
      <c r="FGI39" s="119"/>
      <c r="FGJ39" s="119"/>
      <c r="FGK39" s="119"/>
      <c r="FGL39" s="119"/>
      <c r="FGM39" s="119"/>
      <c r="FGN39" s="119"/>
      <c r="FGO39" s="119"/>
      <c r="FGP39" s="119"/>
      <c r="FGQ39" s="119"/>
      <c r="FGR39" s="119"/>
      <c r="FGS39" s="119"/>
      <c r="FGT39" s="119"/>
      <c r="FGU39" s="119"/>
      <c r="FGV39" s="119"/>
      <c r="FGW39" s="119"/>
      <c r="FGX39" s="119"/>
      <c r="FGY39" s="119"/>
      <c r="FGZ39" s="119"/>
      <c r="FHA39" s="119"/>
      <c r="FHB39" s="119"/>
      <c r="FHC39" s="119"/>
      <c r="FHD39" s="119"/>
      <c r="FHE39" s="119"/>
      <c r="FHF39" s="119"/>
      <c r="FHG39" s="119"/>
      <c r="FHH39" s="119"/>
      <c r="FHI39" s="119"/>
      <c r="FHJ39" s="119"/>
      <c r="FHK39" s="119"/>
      <c r="FHL39" s="119"/>
      <c r="FHM39" s="119"/>
      <c r="FHN39" s="119"/>
      <c r="FHO39" s="119"/>
      <c r="FHP39" s="119"/>
      <c r="FHQ39" s="119"/>
      <c r="FHR39" s="119"/>
      <c r="FHS39" s="119"/>
      <c r="FHT39" s="119"/>
      <c r="FHU39" s="119"/>
      <c r="FHV39" s="119"/>
      <c r="FHW39" s="119"/>
      <c r="FHX39" s="119"/>
      <c r="FHY39" s="119"/>
      <c r="FHZ39" s="119"/>
      <c r="FIA39" s="119"/>
      <c r="FIB39" s="119"/>
      <c r="FIC39" s="119"/>
      <c r="FID39" s="119"/>
      <c r="FIE39" s="119"/>
      <c r="FIF39" s="119"/>
      <c r="FIG39" s="119"/>
      <c r="FIH39" s="119"/>
      <c r="FII39" s="119"/>
      <c r="FIJ39" s="119"/>
      <c r="FIK39" s="119"/>
      <c r="FIL39" s="119"/>
      <c r="FIM39" s="119"/>
      <c r="FIN39" s="119"/>
      <c r="FIO39" s="119"/>
      <c r="FIP39" s="119"/>
      <c r="FIQ39" s="119"/>
      <c r="FIR39" s="119"/>
      <c r="FIS39" s="119"/>
      <c r="FIT39" s="119"/>
      <c r="FIU39" s="119"/>
      <c r="FIV39" s="119"/>
      <c r="FIW39" s="119"/>
      <c r="FIX39" s="119"/>
      <c r="FIY39" s="119"/>
      <c r="FIZ39" s="119"/>
      <c r="FJA39" s="119"/>
      <c r="FJB39" s="119"/>
      <c r="FJC39" s="119"/>
      <c r="FJD39" s="119"/>
      <c r="FJE39" s="119"/>
      <c r="FJF39" s="119"/>
      <c r="FJG39" s="119"/>
      <c r="FJH39" s="119"/>
      <c r="FJI39" s="119"/>
      <c r="FJJ39" s="119"/>
      <c r="FJK39" s="119"/>
      <c r="FJL39" s="119"/>
      <c r="FJM39" s="119"/>
      <c r="FJN39" s="119"/>
      <c r="FJO39" s="119"/>
      <c r="FJP39" s="119"/>
      <c r="FJQ39" s="119"/>
      <c r="FJR39" s="119"/>
      <c r="FJS39" s="119"/>
      <c r="FJT39" s="119"/>
      <c r="FJU39" s="119"/>
      <c r="FJV39" s="119"/>
      <c r="FJW39" s="119"/>
      <c r="FJX39" s="119"/>
      <c r="FJY39" s="119"/>
      <c r="FJZ39" s="119"/>
      <c r="FKA39" s="119"/>
      <c r="FKB39" s="119"/>
      <c r="FKC39" s="119"/>
      <c r="FKD39" s="119"/>
      <c r="FKE39" s="119"/>
      <c r="FKF39" s="119"/>
      <c r="FKG39" s="119"/>
      <c r="FKH39" s="119"/>
      <c r="FKI39" s="119"/>
      <c r="FKJ39" s="119"/>
      <c r="FKK39" s="119"/>
      <c r="FKL39" s="119"/>
      <c r="FKM39" s="119"/>
      <c r="FKN39" s="119"/>
      <c r="FKO39" s="119"/>
      <c r="FKP39" s="119"/>
      <c r="FKQ39" s="119"/>
      <c r="FKR39" s="119"/>
      <c r="FKS39" s="119"/>
      <c r="FKT39" s="119"/>
      <c r="FKU39" s="119"/>
      <c r="FKV39" s="119"/>
      <c r="FKW39" s="119"/>
      <c r="FKX39" s="119"/>
      <c r="FKY39" s="119"/>
      <c r="FKZ39" s="119"/>
      <c r="FLA39" s="119"/>
      <c r="FLB39" s="119"/>
      <c r="FLC39" s="119"/>
      <c r="FLD39" s="119"/>
      <c r="FLE39" s="119"/>
      <c r="FLF39" s="119"/>
      <c r="FLG39" s="119"/>
      <c r="FLH39" s="119"/>
      <c r="FLI39" s="119"/>
      <c r="FLJ39" s="119"/>
      <c r="FLK39" s="119"/>
      <c r="FLL39" s="119"/>
      <c r="FLM39" s="119"/>
      <c r="FLN39" s="119"/>
      <c r="FLO39" s="119"/>
      <c r="FLP39" s="119"/>
      <c r="FLQ39" s="119"/>
      <c r="FLR39" s="119"/>
      <c r="FLS39" s="119"/>
      <c r="FLT39" s="119"/>
      <c r="FLU39" s="119"/>
      <c r="FLV39" s="119"/>
      <c r="FLW39" s="119"/>
      <c r="FLX39" s="119"/>
      <c r="FLY39" s="119"/>
      <c r="FLZ39" s="119"/>
      <c r="FMA39" s="119"/>
      <c r="FMB39" s="119"/>
      <c r="FMC39" s="119"/>
      <c r="FMD39" s="119"/>
      <c r="FME39" s="119"/>
      <c r="FMF39" s="119"/>
      <c r="FMG39" s="119"/>
      <c r="FMH39" s="119"/>
      <c r="FMI39" s="119"/>
      <c r="FMJ39" s="119"/>
      <c r="FMK39" s="119"/>
      <c r="FML39" s="119"/>
      <c r="FMM39" s="119"/>
      <c r="FMN39" s="119"/>
      <c r="FMO39" s="119"/>
      <c r="FMP39" s="119"/>
      <c r="FMQ39" s="119"/>
      <c r="FMR39" s="119"/>
      <c r="FMS39" s="119"/>
      <c r="FMT39" s="119"/>
      <c r="FMU39" s="119"/>
      <c r="FMV39" s="119"/>
      <c r="FMW39" s="119"/>
      <c r="FMX39" s="119"/>
      <c r="FMY39" s="119"/>
      <c r="FMZ39" s="119"/>
      <c r="FNA39" s="119"/>
      <c r="FNB39" s="119"/>
      <c r="FNC39" s="119"/>
      <c r="FND39" s="119"/>
      <c r="FNE39" s="119"/>
      <c r="FNF39" s="119"/>
      <c r="FNG39" s="119"/>
      <c r="FNH39" s="119"/>
      <c r="FNI39" s="119"/>
      <c r="FNJ39" s="119"/>
      <c r="FNK39" s="119"/>
      <c r="FNL39" s="119"/>
      <c r="FNM39" s="119"/>
      <c r="FNN39" s="119"/>
      <c r="FNO39" s="119"/>
      <c r="FNP39" s="119"/>
      <c r="FNQ39" s="119"/>
      <c r="FNR39" s="119"/>
      <c r="FNS39" s="119"/>
      <c r="FNT39" s="119"/>
      <c r="FNU39" s="119"/>
      <c r="FNV39" s="119"/>
      <c r="FNW39" s="119"/>
      <c r="FNX39" s="119"/>
      <c r="FNY39" s="119"/>
      <c r="FNZ39" s="119"/>
      <c r="FOA39" s="119"/>
      <c r="FOB39" s="119"/>
      <c r="FOC39" s="119"/>
      <c r="FOD39" s="119"/>
      <c r="FOE39" s="119"/>
      <c r="FOF39" s="119"/>
      <c r="FOG39" s="119"/>
      <c r="FOH39" s="119"/>
      <c r="FOI39" s="119"/>
      <c r="FOJ39" s="119"/>
      <c r="FOK39" s="119"/>
      <c r="FOL39" s="119"/>
      <c r="FOM39" s="119"/>
      <c r="FON39" s="119"/>
      <c r="FOO39" s="119"/>
      <c r="FOP39" s="119"/>
      <c r="FOQ39" s="119"/>
      <c r="FOR39" s="119"/>
      <c r="FOS39" s="119"/>
      <c r="FOT39" s="119"/>
      <c r="FOU39" s="119"/>
      <c r="FOV39" s="119"/>
      <c r="FOW39" s="119"/>
      <c r="FOX39" s="119"/>
      <c r="FOY39" s="119"/>
      <c r="FOZ39" s="119"/>
      <c r="FPA39" s="119"/>
      <c r="FPB39" s="119"/>
      <c r="FPC39" s="119"/>
      <c r="FPD39" s="119"/>
      <c r="FPE39" s="119"/>
      <c r="FPF39" s="119"/>
      <c r="FPG39" s="119"/>
      <c r="FPH39" s="119"/>
      <c r="FPI39" s="119"/>
      <c r="FPJ39" s="119"/>
      <c r="FPK39" s="119"/>
      <c r="FPL39" s="119"/>
      <c r="FPM39" s="119"/>
      <c r="FPN39" s="119"/>
      <c r="FPO39" s="119"/>
      <c r="FPP39" s="119"/>
      <c r="FPQ39" s="119"/>
      <c r="FPR39" s="119"/>
      <c r="FPS39" s="119"/>
      <c r="FPT39" s="119"/>
      <c r="FPU39" s="119"/>
      <c r="FPV39" s="119"/>
      <c r="FPW39" s="119"/>
      <c r="FPX39" s="119"/>
      <c r="FPY39" s="119"/>
      <c r="FPZ39" s="119"/>
      <c r="FQA39" s="119"/>
      <c r="FQB39" s="119"/>
      <c r="FQC39" s="119"/>
      <c r="FQD39" s="119"/>
      <c r="FQE39" s="119"/>
      <c r="FQF39" s="119"/>
      <c r="FQG39" s="119"/>
      <c r="FQH39" s="119"/>
      <c r="FQI39" s="119"/>
      <c r="FQJ39" s="119"/>
      <c r="FQK39" s="119"/>
      <c r="FQL39" s="119"/>
      <c r="FQM39" s="119"/>
      <c r="FQN39" s="119"/>
      <c r="FQO39" s="119"/>
      <c r="FQP39" s="119"/>
      <c r="FQQ39" s="119"/>
      <c r="FQR39" s="119"/>
      <c r="FQS39" s="119"/>
      <c r="FQT39" s="119"/>
      <c r="FQU39" s="119"/>
      <c r="FQV39" s="119"/>
      <c r="FQW39" s="119"/>
      <c r="FQX39" s="119"/>
      <c r="FQY39" s="119"/>
      <c r="FQZ39" s="119"/>
      <c r="FRA39" s="119"/>
      <c r="FRB39" s="119"/>
      <c r="FRC39" s="119"/>
      <c r="FRD39" s="119"/>
      <c r="FRE39" s="119"/>
      <c r="FRF39" s="119"/>
      <c r="FRG39" s="119"/>
      <c r="FRH39" s="119"/>
      <c r="FRI39" s="119"/>
      <c r="FRJ39" s="119"/>
      <c r="FRK39" s="119"/>
      <c r="FRL39" s="119"/>
      <c r="FRM39" s="119"/>
      <c r="FRN39" s="119"/>
      <c r="FRO39" s="119"/>
      <c r="FRP39" s="119"/>
      <c r="FRQ39" s="119"/>
      <c r="FRR39" s="119"/>
      <c r="FRS39" s="119"/>
      <c r="FRT39" s="119"/>
      <c r="FRU39" s="119"/>
      <c r="FRV39" s="119"/>
      <c r="FRW39" s="119"/>
      <c r="FRX39" s="119"/>
      <c r="FRY39" s="119"/>
      <c r="FRZ39" s="119"/>
      <c r="FSA39" s="119"/>
      <c r="FSB39" s="119"/>
      <c r="FSC39" s="119"/>
      <c r="FSD39" s="119"/>
      <c r="FSE39" s="119"/>
      <c r="FSF39" s="119"/>
      <c r="FSG39" s="119"/>
      <c r="FSH39" s="119"/>
      <c r="FSI39" s="119"/>
      <c r="FSJ39" s="119"/>
      <c r="FSK39" s="119"/>
      <c r="FSL39" s="119"/>
      <c r="FSM39" s="119"/>
      <c r="FSN39" s="119"/>
      <c r="FSO39" s="119"/>
      <c r="FSP39" s="119"/>
      <c r="FSQ39" s="119"/>
      <c r="FSR39" s="119"/>
      <c r="FSS39" s="119"/>
      <c r="FST39" s="119"/>
      <c r="FSU39" s="119"/>
      <c r="FSV39" s="119"/>
      <c r="FSW39" s="119"/>
      <c r="FSX39" s="119"/>
      <c r="FSY39" s="119"/>
      <c r="FSZ39" s="119"/>
      <c r="FTA39" s="119"/>
      <c r="FTB39" s="119"/>
      <c r="FTC39" s="119"/>
      <c r="FTD39" s="119"/>
      <c r="FTE39" s="119"/>
      <c r="FTF39" s="119"/>
      <c r="FTG39" s="119"/>
      <c r="FTH39" s="119"/>
      <c r="FTI39" s="119"/>
      <c r="FTJ39" s="119"/>
      <c r="FTK39" s="119"/>
      <c r="FTL39" s="119"/>
      <c r="FTM39" s="119"/>
      <c r="FTN39" s="119"/>
      <c r="FTO39" s="119"/>
      <c r="FTP39" s="119"/>
      <c r="FTQ39" s="119"/>
      <c r="FTR39" s="119"/>
      <c r="FTS39" s="119"/>
      <c r="FTT39" s="119"/>
      <c r="FTU39" s="119"/>
      <c r="FTV39" s="119"/>
      <c r="FTW39" s="119"/>
      <c r="FTX39" s="119"/>
      <c r="FTY39" s="119"/>
      <c r="FTZ39" s="119"/>
      <c r="FUA39" s="119"/>
      <c r="FUB39" s="119"/>
      <c r="FUC39" s="119"/>
      <c r="FUD39" s="119"/>
      <c r="FUE39" s="119"/>
      <c r="FUF39" s="119"/>
      <c r="FUG39" s="119"/>
      <c r="FUH39" s="119"/>
      <c r="FUI39" s="119"/>
      <c r="FUJ39" s="119"/>
      <c r="FUK39" s="119"/>
      <c r="FUL39" s="119"/>
      <c r="FUM39" s="119"/>
      <c r="FUN39" s="119"/>
      <c r="FUO39" s="119"/>
      <c r="FUP39" s="119"/>
      <c r="FUQ39" s="119"/>
      <c r="FUR39" s="119"/>
      <c r="FUS39" s="119"/>
      <c r="FUT39" s="119"/>
      <c r="FUU39" s="119"/>
      <c r="FUV39" s="119"/>
      <c r="FUW39" s="119"/>
      <c r="FUX39" s="119"/>
      <c r="FUY39" s="119"/>
      <c r="FUZ39" s="119"/>
      <c r="FVA39" s="119"/>
      <c r="FVB39" s="119"/>
      <c r="FVC39" s="119"/>
      <c r="FVD39" s="119"/>
      <c r="FVE39" s="119"/>
      <c r="FVF39" s="119"/>
      <c r="FVG39" s="119"/>
      <c r="FVH39" s="119"/>
      <c r="FVI39" s="119"/>
      <c r="FVJ39" s="119"/>
      <c r="FVK39" s="119"/>
      <c r="FVL39" s="119"/>
      <c r="FVM39" s="119"/>
      <c r="FVN39" s="119"/>
      <c r="FVO39" s="119"/>
      <c r="FVP39" s="119"/>
      <c r="FVQ39" s="119"/>
      <c r="FVR39" s="119"/>
      <c r="FVS39" s="119"/>
      <c r="FVT39" s="119"/>
      <c r="FVU39" s="119"/>
      <c r="FVV39" s="119"/>
      <c r="FVW39" s="119"/>
      <c r="FVX39" s="119"/>
      <c r="FVY39" s="119"/>
      <c r="FVZ39" s="119"/>
      <c r="FWA39" s="119"/>
      <c r="FWB39" s="119"/>
      <c r="FWC39" s="119"/>
      <c r="FWD39" s="119"/>
      <c r="FWE39" s="119"/>
      <c r="FWF39" s="119"/>
      <c r="FWG39" s="119"/>
      <c r="FWH39" s="119"/>
      <c r="FWI39" s="119"/>
      <c r="FWJ39" s="119"/>
      <c r="FWK39" s="119"/>
      <c r="FWL39" s="119"/>
      <c r="FWM39" s="119"/>
      <c r="FWN39" s="119"/>
      <c r="FWO39" s="119"/>
      <c r="FWP39" s="119"/>
      <c r="FWQ39" s="119"/>
      <c r="FWR39" s="119"/>
      <c r="FWS39" s="119"/>
      <c r="FWT39" s="119"/>
      <c r="FWU39" s="119"/>
      <c r="FWV39" s="119"/>
      <c r="FWW39" s="119"/>
      <c r="FWX39" s="119"/>
      <c r="FWY39" s="119"/>
      <c r="FWZ39" s="119"/>
      <c r="FXA39" s="119"/>
      <c r="FXB39" s="119"/>
      <c r="FXC39" s="119"/>
      <c r="FXD39" s="119"/>
      <c r="FXE39" s="119"/>
      <c r="FXF39" s="119"/>
      <c r="FXG39" s="119"/>
      <c r="FXH39" s="119"/>
      <c r="FXI39" s="119"/>
      <c r="FXJ39" s="119"/>
      <c r="FXK39" s="119"/>
      <c r="FXL39" s="119"/>
      <c r="FXM39" s="119"/>
      <c r="FXN39" s="119"/>
      <c r="FXO39" s="119"/>
      <c r="FXP39" s="119"/>
      <c r="FXQ39" s="119"/>
      <c r="FXR39" s="119"/>
      <c r="FXS39" s="119"/>
      <c r="FXT39" s="119"/>
      <c r="FXU39" s="119"/>
      <c r="FXV39" s="119"/>
      <c r="FXW39" s="119"/>
      <c r="FXX39" s="119"/>
      <c r="FXY39" s="119"/>
      <c r="FXZ39" s="119"/>
      <c r="FYA39" s="119"/>
      <c r="FYB39" s="119"/>
      <c r="FYC39" s="119"/>
      <c r="FYD39" s="119"/>
      <c r="FYE39" s="119"/>
      <c r="FYF39" s="119"/>
      <c r="FYG39" s="119"/>
      <c r="FYH39" s="119"/>
      <c r="FYI39" s="119"/>
      <c r="FYJ39" s="119"/>
      <c r="FYK39" s="119"/>
      <c r="FYL39" s="119"/>
      <c r="FYM39" s="119"/>
      <c r="FYN39" s="119"/>
      <c r="FYO39" s="119"/>
      <c r="FYP39" s="119"/>
      <c r="FYQ39" s="119"/>
      <c r="FYR39" s="119"/>
      <c r="FYS39" s="119"/>
      <c r="FYT39" s="119"/>
      <c r="FYU39" s="119"/>
      <c r="FYV39" s="119"/>
      <c r="FYW39" s="119"/>
      <c r="FYX39" s="119"/>
      <c r="FYY39" s="119"/>
      <c r="FYZ39" s="119"/>
      <c r="FZA39" s="119"/>
      <c r="FZB39" s="119"/>
      <c r="FZC39" s="119"/>
      <c r="FZD39" s="119"/>
      <c r="FZE39" s="119"/>
      <c r="FZF39" s="119"/>
      <c r="FZG39" s="119"/>
      <c r="FZH39" s="119"/>
      <c r="FZI39" s="119"/>
      <c r="FZJ39" s="119"/>
      <c r="FZK39" s="119"/>
      <c r="FZL39" s="119"/>
      <c r="FZM39" s="119"/>
      <c r="FZN39" s="119"/>
      <c r="FZO39" s="119"/>
      <c r="FZP39" s="119"/>
      <c r="FZQ39" s="119"/>
      <c r="FZR39" s="119"/>
      <c r="FZS39" s="119"/>
      <c r="FZT39" s="119"/>
      <c r="FZU39" s="119"/>
      <c r="FZV39" s="119"/>
      <c r="FZW39" s="119"/>
      <c r="FZX39" s="119"/>
      <c r="FZY39" s="119"/>
      <c r="FZZ39" s="119"/>
      <c r="GAA39" s="119"/>
      <c r="GAB39" s="119"/>
      <c r="GAC39" s="119"/>
      <c r="GAD39" s="119"/>
      <c r="GAE39" s="119"/>
      <c r="GAF39" s="119"/>
      <c r="GAG39" s="119"/>
      <c r="GAH39" s="119"/>
      <c r="GAI39" s="119"/>
      <c r="GAJ39" s="119"/>
      <c r="GAK39" s="119"/>
      <c r="GAL39" s="119"/>
      <c r="GAM39" s="119"/>
      <c r="GAN39" s="119"/>
      <c r="GAO39" s="119"/>
      <c r="GAP39" s="119"/>
      <c r="GAQ39" s="119"/>
      <c r="GAR39" s="119"/>
      <c r="GAS39" s="119"/>
      <c r="GAT39" s="119"/>
      <c r="GAU39" s="119"/>
      <c r="GAV39" s="119"/>
      <c r="GAW39" s="119"/>
      <c r="GAX39" s="119"/>
      <c r="GAY39" s="119"/>
      <c r="GAZ39" s="119"/>
      <c r="GBA39" s="119"/>
      <c r="GBB39" s="119"/>
      <c r="GBC39" s="119"/>
      <c r="GBD39" s="119"/>
      <c r="GBE39" s="119"/>
      <c r="GBF39" s="119"/>
      <c r="GBG39" s="119"/>
      <c r="GBH39" s="119"/>
      <c r="GBI39" s="119"/>
      <c r="GBJ39" s="119"/>
      <c r="GBK39" s="119"/>
      <c r="GBL39" s="119"/>
      <c r="GBM39" s="119"/>
      <c r="GBN39" s="119"/>
      <c r="GBO39" s="119"/>
      <c r="GBP39" s="119"/>
      <c r="GBQ39" s="119"/>
      <c r="GBR39" s="119"/>
      <c r="GBS39" s="119"/>
      <c r="GBT39" s="119"/>
      <c r="GBU39" s="119"/>
      <c r="GBV39" s="119"/>
      <c r="GBW39" s="119"/>
      <c r="GBX39" s="119"/>
      <c r="GBY39" s="119"/>
      <c r="GBZ39" s="119"/>
      <c r="GCA39" s="119"/>
      <c r="GCB39" s="119"/>
      <c r="GCC39" s="119"/>
      <c r="GCD39" s="119"/>
      <c r="GCE39" s="119"/>
      <c r="GCF39" s="119"/>
      <c r="GCG39" s="119"/>
      <c r="GCH39" s="119"/>
      <c r="GCI39" s="119"/>
      <c r="GCJ39" s="119"/>
      <c r="GCK39" s="119"/>
      <c r="GCL39" s="119"/>
      <c r="GCM39" s="119"/>
      <c r="GCN39" s="119"/>
      <c r="GCO39" s="119"/>
      <c r="GCP39" s="119"/>
      <c r="GCQ39" s="119"/>
      <c r="GCR39" s="119"/>
      <c r="GCS39" s="119"/>
      <c r="GCT39" s="119"/>
      <c r="GCU39" s="119"/>
      <c r="GCV39" s="119"/>
      <c r="GCW39" s="119"/>
      <c r="GCX39" s="119"/>
      <c r="GCY39" s="119"/>
      <c r="GCZ39" s="119"/>
      <c r="GDA39" s="119"/>
      <c r="GDB39" s="119"/>
      <c r="GDC39" s="119"/>
      <c r="GDD39" s="119"/>
      <c r="GDE39" s="119"/>
      <c r="GDF39" s="119"/>
      <c r="GDG39" s="119"/>
      <c r="GDH39" s="119"/>
      <c r="GDI39" s="119"/>
      <c r="GDJ39" s="119"/>
      <c r="GDK39" s="119"/>
      <c r="GDL39" s="119"/>
      <c r="GDM39" s="119"/>
      <c r="GDN39" s="119"/>
      <c r="GDO39" s="119"/>
      <c r="GDP39" s="119"/>
      <c r="GDQ39" s="119"/>
      <c r="GDR39" s="119"/>
      <c r="GDS39" s="119"/>
      <c r="GDT39" s="119"/>
      <c r="GDU39" s="119"/>
      <c r="GDV39" s="119"/>
      <c r="GDW39" s="119"/>
      <c r="GDX39" s="119"/>
      <c r="GDY39" s="119"/>
      <c r="GDZ39" s="119"/>
      <c r="GEA39" s="119"/>
      <c r="GEB39" s="119"/>
      <c r="GEC39" s="119"/>
      <c r="GED39" s="119"/>
      <c r="GEE39" s="119"/>
      <c r="GEF39" s="119"/>
      <c r="GEG39" s="119"/>
      <c r="GEH39" s="119"/>
      <c r="GEI39" s="119"/>
      <c r="GEJ39" s="119"/>
      <c r="GEK39" s="119"/>
      <c r="GEL39" s="119"/>
      <c r="GEM39" s="119"/>
      <c r="GEN39" s="119"/>
      <c r="GEO39" s="119"/>
      <c r="GEP39" s="119"/>
      <c r="GEQ39" s="119"/>
      <c r="GER39" s="119"/>
      <c r="GES39" s="119"/>
      <c r="GET39" s="119"/>
      <c r="GEU39" s="119"/>
      <c r="GEV39" s="119"/>
      <c r="GEW39" s="119"/>
      <c r="GEX39" s="119"/>
      <c r="GEY39" s="119"/>
      <c r="GEZ39" s="119"/>
      <c r="GFA39" s="119"/>
      <c r="GFB39" s="119"/>
      <c r="GFC39" s="119"/>
      <c r="GFD39" s="119"/>
      <c r="GFE39" s="119"/>
      <c r="GFF39" s="119"/>
      <c r="GFG39" s="119"/>
      <c r="GFH39" s="119"/>
      <c r="GFI39" s="119"/>
      <c r="GFJ39" s="119"/>
      <c r="GFK39" s="119"/>
      <c r="GFL39" s="119"/>
      <c r="GFM39" s="119"/>
      <c r="GFN39" s="119"/>
      <c r="GFO39" s="119"/>
      <c r="GFP39" s="119"/>
      <c r="GFQ39" s="119"/>
      <c r="GFR39" s="119"/>
      <c r="GFS39" s="119"/>
      <c r="GFT39" s="119"/>
      <c r="GFU39" s="119"/>
      <c r="GFV39" s="119"/>
      <c r="GFW39" s="119"/>
      <c r="GFX39" s="119"/>
      <c r="GFY39" s="119"/>
      <c r="GFZ39" s="119"/>
      <c r="GGA39" s="119"/>
      <c r="GGB39" s="119"/>
      <c r="GGC39" s="119"/>
      <c r="GGD39" s="119"/>
      <c r="GGE39" s="119"/>
      <c r="GGF39" s="119"/>
      <c r="GGG39" s="119"/>
      <c r="GGH39" s="119"/>
      <c r="GGI39" s="119"/>
      <c r="GGJ39" s="119"/>
      <c r="GGK39" s="119"/>
      <c r="GGL39" s="119"/>
      <c r="GGM39" s="119"/>
      <c r="GGN39" s="119"/>
      <c r="GGO39" s="119"/>
      <c r="GGP39" s="119"/>
      <c r="GGQ39" s="119"/>
      <c r="GGR39" s="119"/>
      <c r="GGS39" s="119"/>
      <c r="GGT39" s="119"/>
      <c r="GGU39" s="119"/>
      <c r="GGV39" s="119"/>
      <c r="GGW39" s="119"/>
      <c r="GGX39" s="119"/>
      <c r="GGY39" s="119"/>
      <c r="GGZ39" s="119"/>
      <c r="GHA39" s="119"/>
      <c r="GHB39" s="119"/>
      <c r="GHC39" s="119"/>
      <c r="GHD39" s="119"/>
      <c r="GHE39" s="119"/>
      <c r="GHF39" s="119"/>
      <c r="GHG39" s="119"/>
      <c r="GHH39" s="119"/>
      <c r="GHI39" s="119"/>
      <c r="GHJ39" s="119"/>
      <c r="GHK39" s="119"/>
      <c r="GHL39" s="119"/>
      <c r="GHM39" s="119"/>
      <c r="GHN39" s="119"/>
      <c r="GHO39" s="119"/>
      <c r="GHP39" s="119"/>
      <c r="GHQ39" s="119"/>
      <c r="GHR39" s="119"/>
      <c r="GHS39" s="119"/>
      <c r="GHT39" s="119"/>
      <c r="GHU39" s="119"/>
      <c r="GHV39" s="119"/>
      <c r="GHW39" s="119"/>
      <c r="GHX39" s="119"/>
      <c r="GHY39" s="119"/>
      <c r="GHZ39" s="119"/>
      <c r="GIA39" s="119"/>
      <c r="GIB39" s="119"/>
      <c r="GIC39" s="119"/>
      <c r="GID39" s="119"/>
      <c r="GIE39" s="119"/>
      <c r="GIF39" s="119"/>
      <c r="GIG39" s="119"/>
      <c r="GIH39" s="119"/>
      <c r="GII39" s="119"/>
      <c r="GIJ39" s="119"/>
      <c r="GIK39" s="119"/>
      <c r="GIL39" s="119"/>
      <c r="GIM39" s="119"/>
      <c r="GIN39" s="119"/>
      <c r="GIO39" s="119"/>
      <c r="GIP39" s="119"/>
      <c r="GIQ39" s="119"/>
      <c r="GIR39" s="119"/>
      <c r="GIS39" s="119"/>
      <c r="GIT39" s="119"/>
      <c r="GIU39" s="119"/>
      <c r="GIV39" s="119"/>
      <c r="GIW39" s="119"/>
      <c r="GIX39" s="119"/>
      <c r="GIY39" s="119"/>
      <c r="GIZ39" s="119"/>
      <c r="GJA39" s="119"/>
      <c r="GJB39" s="119"/>
      <c r="GJC39" s="119"/>
      <c r="GJD39" s="119"/>
      <c r="GJE39" s="119"/>
      <c r="GJF39" s="119"/>
      <c r="GJG39" s="119"/>
      <c r="GJH39" s="119"/>
      <c r="GJI39" s="119"/>
      <c r="GJJ39" s="119"/>
      <c r="GJK39" s="119"/>
      <c r="GJL39" s="119"/>
      <c r="GJM39" s="119"/>
      <c r="GJN39" s="119"/>
      <c r="GJO39" s="119"/>
      <c r="GJP39" s="119"/>
      <c r="GJQ39" s="119"/>
      <c r="GJR39" s="119"/>
      <c r="GJS39" s="119"/>
      <c r="GJT39" s="119"/>
      <c r="GJU39" s="119"/>
      <c r="GJV39" s="119"/>
      <c r="GJW39" s="119"/>
      <c r="GJX39" s="119"/>
      <c r="GJY39" s="119"/>
      <c r="GJZ39" s="119"/>
      <c r="GKA39" s="119"/>
      <c r="GKB39" s="119"/>
      <c r="GKC39" s="119"/>
      <c r="GKD39" s="119"/>
      <c r="GKE39" s="119"/>
      <c r="GKF39" s="119"/>
      <c r="GKG39" s="119"/>
      <c r="GKH39" s="119"/>
      <c r="GKI39" s="119"/>
      <c r="GKJ39" s="119"/>
      <c r="GKK39" s="119"/>
      <c r="GKL39" s="119"/>
      <c r="GKM39" s="119"/>
      <c r="GKN39" s="119"/>
      <c r="GKO39" s="119"/>
      <c r="GKP39" s="119"/>
      <c r="GKQ39" s="119"/>
      <c r="GKR39" s="119"/>
      <c r="GKS39" s="119"/>
      <c r="GKT39" s="119"/>
      <c r="GKU39" s="119"/>
      <c r="GKV39" s="119"/>
      <c r="GKW39" s="119"/>
      <c r="GKX39" s="119"/>
      <c r="GKY39" s="119"/>
      <c r="GKZ39" s="119"/>
      <c r="GLA39" s="119"/>
      <c r="GLB39" s="119"/>
      <c r="GLC39" s="119"/>
      <c r="GLD39" s="119"/>
      <c r="GLE39" s="119"/>
      <c r="GLF39" s="119"/>
      <c r="GLG39" s="119"/>
      <c r="GLH39" s="119"/>
      <c r="GLI39" s="119"/>
      <c r="GLJ39" s="119"/>
      <c r="GLK39" s="119"/>
      <c r="GLL39" s="119"/>
      <c r="GLM39" s="119"/>
      <c r="GLN39" s="119"/>
      <c r="GLO39" s="119"/>
      <c r="GLP39" s="119"/>
      <c r="GLQ39" s="119"/>
      <c r="GLR39" s="119"/>
      <c r="GLS39" s="119"/>
      <c r="GLT39" s="119"/>
      <c r="GLU39" s="119"/>
      <c r="GLV39" s="119"/>
      <c r="GLW39" s="119"/>
      <c r="GLX39" s="119"/>
      <c r="GLY39" s="119"/>
      <c r="GLZ39" s="119"/>
      <c r="GMA39" s="119"/>
      <c r="GMB39" s="119"/>
      <c r="GMC39" s="119"/>
      <c r="GMD39" s="119"/>
      <c r="GME39" s="119"/>
      <c r="GMF39" s="119"/>
      <c r="GMG39" s="119"/>
      <c r="GMH39" s="119"/>
      <c r="GMI39" s="119"/>
      <c r="GMJ39" s="119"/>
      <c r="GMK39" s="119"/>
      <c r="GML39" s="119"/>
      <c r="GMM39" s="119"/>
      <c r="GMN39" s="119"/>
      <c r="GMO39" s="119"/>
      <c r="GMP39" s="119"/>
      <c r="GMQ39" s="119"/>
      <c r="GMR39" s="119"/>
      <c r="GMS39" s="119"/>
      <c r="GMT39" s="119"/>
      <c r="GMU39" s="119"/>
      <c r="GMV39" s="119"/>
      <c r="GMW39" s="119"/>
      <c r="GMX39" s="119"/>
      <c r="GMY39" s="119"/>
      <c r="GMZ39" s="119"/>
      <c r="GNA39" s="119"/>
      <c r="GNB39" s="119"/>
      <c r="GNC39" s="119"/>
      <c r="GND39" s="119"/>
      <c r="GNE39" s="119"/>
      <c r="GNF39" s="119"/>
      <c r="GNG39" s="119"/>
      <c r="GNH39" s="119"/>
      <c r="GNI39" s="119"/>
      <c r="GNJ39" s="119"/>
      <c r="GNK39" s="119"/>
      <c r="GNL39" s="119"/>
      <c r="GNM39" s="119"/>
      <c r="GNN39" s="119"/>
      <c r="GNO39" s="119"/>
      <c r="GNP39" s="119"/>
      <c r="GNQ39" s="119"/>
      <c r="GNR39" s="119"/>
      <c r="GNS39" s="119"/>
      <c r="GNT39" s="119"/>
      <c r="GNU39" s="119"/>
      <c r="GNV39" s="119"/>
      <c r="GNW39" s="119"/>
      <c r="GNX39" s="119"/>
      <c r="GNY39" s="119"/>
      <c r="GNZ39" s="119"/>
      <c r="GOA39" s="119"/>
      <c r="GOB39" s="119"/>
      <c r="GOC39" s="119"/>
      <c r="GOD39" s="119"/>
      <c r="GOE39" s="119"/>
      <c r="GOF39" s="119"/>
      <c r="GOG39" s="119"/>
      <c r="GOH39" s="119"/>
      <c r="GOI39" s="119"/>
      <c r="GOJ39" s="119"/>
      <c r="GOK39" s="119"/>
      <c r="GOL39" s="119"/>
      <c r="GOM39" s="119"/>
      <c r="GON39" s="119"/>
      <c r="GOO39" s="119"/>
      <c r="GOP39" s="119"/>
      <c r="GOQ39" s="119"/>
      <c r="GOR39" s="119"/>
      <c r="GOS39" s="119"/>
      <c r="GOT39" s="119"/>
      <c r="GOU39" s="119"/>
      <c r="GOV39" s="119"/>
      <c r="GOW39" s="119"/>
      <c r="GOX39" s="119"/>
      <c r="GOY39" s="119"/>
      <c r="GOZ39" s="119"/>
      <c r="GPA39" s="119"/>
      <c r="GPB39" s="119"/>
      <c r="GPC39" s="119"/>
      <c r="GPD39" s="119"/>
      <c r="GPE39" s="119"/>
      <c r="GPF39" s="119"/>
      <c r="GPG39" s="119"/>
      <c r="GPH39" s="119"/>
      <c r="GPI39" s="119"/>
      <c r="GPJ39" s="119"/>
      <c r="GPK39" s="119"/>
      <c r="GPL39" s="119"/>
      <c r="GPM39" s="119"/>
      <c r="GPN39" s="119"/>
      <c r="GPO39" s="119"/>
      <c r="GPP39" s="119"/>
      <c r="GPQ39" s="119"/>
      <c r="GPR39" s="119"/>
      <c r="GPS39" s="119"/>
      <c r="GPT39" s="119"/>
      <c r="GPU39" s="119"/>
      <c r="GPV39" s="119"/>
      <c r="GPW39" s="119"/>
      <c r="GPX39" s="119"/>
      <c r="GPY39" s="119"/>
      <c r="GPZ39" s="119"/>
      <c r="GQA39" s="119"/>
      <c r="GQB39" s="119"/>
      <c r="GQC39" s="119"/>
      <c r="GQD39" s="119"/>
      <c r="GQE39" s="119"/>
      <c r="GQF39" s="119"/>
      <c r="GQG39" s="119"/>
      <c r="GQH39" s="119"/>
      <c r="GQI39" s="119"/>
      <c r="GQJ39" s="119"/>
      <c r="GQK39" s="119"/>
      <c r="GQL39" s="119"/>
      <c r="GQM39" s="119"/>
      <c r="GQN39" s="119"/>
      <c r="GQO39" s="119"/>
      <c r="GQP39" s="119"/>
      <c r="GQQ39" s="119"/>
      <c r="GQR39" s="119"/>
      <c r="GQS39" s="119"/>
      <c r="GQT39" s="119"/>
      <c r="GQU39" s="119"/>
      <c r="GQV39" s="119"/>
      <c r="GQW39" s="119"/>
      <c r="GQX39" s="119"/>
      <c r="GQY39" s="119"/>
      <c r="GQZ39" s="119"/>
      <c r="GRA39" s="119"/>
      <c r="GRB39" s="119"/>
      <c r="GRC39" s="119"/>
      <c r="GRD39" s="119"/>
      <c r="GRE39" s="119"/>
      <c r="GRF39" s="119"/>
      <c r="GRG39" s="119"/>
      <c r="GRH39" s="119"/>
      <c r="GRI39" s="119"/>
      <c r="GRJ39" s="119"/>
      <c r="GRK39" s="119"/>
      <c r="GRL39" s="119"/>
      <c r="GRM39" s="119"/>
      <c r="GRN39" s="119"/>
      <c r="GRO39" s="119"/>
      <c r="GRP39" s="119"/>
      <c r="GRQ39" s="119"/>
      <c r="GRR39" s="119"/>
      <c r="GRS39" s="119"/>
      <c r="GRT39" s="119"/>
      <c r="GRU39" s="119"/>
      <c r="GRV39" s="119"/>
      <c r="GRW39" s="119"/>
      <c r="GRX39" s="119"/>
      <c r="GRY39" s="119"/>
      <c r="GRZ39" s="119"/>
      <c r="GSA39" s="119"/>
      <c r="GSB39" s="119"/>
      <c r="GSC39" s="119"/>
      <c r="GSD39" s="119"/>
      <c r="GSE39" s="119"/>
      <c r="GSF39" s="119"/>
      <c r="GSG39" s="119"/>
      <c r="GSH39" s="119"/>
      <c r="GSI39" s="119"/>
      <c r="GSJ39" s="119"/>
      <c r="GSK39" s="119"/>
      <c r="GSL39" s="119"/>
      <c r="GSM39" s="119"/>
      <c r="GSN39" s="119"/>
      <c r="GSO39" s="119"/>
      <c r="GSP39" s="119"/>
      <c r="GSQ39" s="119"/>
      <c r="GSR39" s="119"/>
      <c r="GSS39" s="119"/>
      <c r="GST39" s="119"/>
      <c r="GSU39" s="119"/>
      <c r="GSV39" s="119"/>
      <c r="GSW39" s="119"/>
      <c r="GSX39" s="119"/>
      <c r="GSY39" s="119"/>
      <c r="GSZ39" s="119"/>
      <c r="GTA39" s="119"/>
      <c r="GTB39" s="119"/>
      <c r="GTC39" s="119"/>
      <c r="GTD39" s="119"/>
      <c r="GTE39" s="119"/>
      <c r="GTF39" s="119"/>
      <c r="GTG39" s="119"/>
      <c r="GTH39" s="119"/>
      <c r="GTI39" s="119"/>
      <c r="GTJ39" s="119"/>
      <c r="GTK39" s="119"/>
      <c r="GTL39" s="119"/>
      <c r="GTM39" s="119"/>
      <c r="GTN39" s="119"/>
      <c r="GTO39" s="119"/>
      <c r="GTP39" s="119"/>
      <c r="GTQ39" s="119"/>
      <c r="GTR39" s="119"/>
      <c r="GTS39" s="119"/>
      <c r="GTT39" s="119"/>
      <c r="GTU39" s="119"/>
      <c r="GTV39" s="119"/>
      <c r="GTW39" s="119"/>
      <c r="GTX39" s="119"/>
      <c r="GTY39" s="119"/>
      <c r="GTZ39" s="119"/>
      <c r="GUA39" s="119"/>
      <c r="GUB39" s="119"/>
      <c r="GUC39" s="119"/>
      <c r="GUD39" s="119"/>
      <c r="GUE39" s="119"/>
      <c r="GUF39" s="119"/>
      <c r="GUG39" s="119"/>
      <c r="GUH39" s="119"/>
      <c r="GUI39" s="119"/>
      <c r="GUJ39" s="119"/>
      <c r="GUK39" s="119"/>
      <c r="GUL39" s="119"/>
      <c r="GUM39" s="119"/>
      <c r="GUN39" s="119"/>
      <c r="GUO39" s="119"/>
      <c r="GUP39" s="119"/>
      <c r="GUQ39" s="119"/>
      <c r="GUR39" s="119"/>
      <c r="GUS39" s="119"/>
      <c r="GUT39" s="119"/>
      <c r="GUU39" s="119"/>
      <c r="GUV39" s="119"/>
      <c r="GUW39" s="119"/>
      <c r="GUX39" s="119"/>
      <c r="GUY39" s="119"/>
      <c r="GUZ39" s="119"/>
      <c r="GVA39" s="119"/>
      <c r="GVB39" s="119"/>
      <c r="GVC39" s="119"/>
      <c r="GVD39" s="119"/>
      <c r="GVE39" s="119"/>
      <c r="GVF39" s="119"/>
      <c r="GVG39" s="119"/>
      <c r="GVH39" s="119"/>
      <c r="GVI39" s="119"/>
      <c r="GVJ39" s="119"/>
      <c r="GVK39" s="119"/>
      <c r="GVL39" s="119"/>
      <c r="GVM39" s="119"/>
      <c r="GVN39" s="119"/>
      <c r="GVO39" s="119"/>
      <c r="GVP39" s="119"/>
      <c r="GVQ39" s="119"/>
      <c r="GVR39" s="119"/>
      <c r="GVS39" s="119"/>
      <c r="GVT39" s="119"/>
      <c r="GVU39" s="119"/>
      <c r="GVV39" s="119"/>
      <c r="GVW39" s="119"/>
      <c r="GVX39" s="119"/>
      <c r="GVY39" s="119"/>
      <c r="GVZ39" s="119"/>
      <c r="GWA39" s="119"/>
      <c r="GWB39" s="119"/>
      <c r="GWC39" s="119"/>
      <c r="GWD39" s="119"/>
      <c r="GWE39" s="119"/>
      <c r="GWF39" s="119"/>
      <c r="GWG39" s="119"/>
      <c r="GWH39" s="119"/>
      <c r="GWI39" s="119"/>
      <c r="GWJ39" s="119"/>
      <c r="GWK39" s="119"/>
      <c r="GWL39" s="119"/>
      <c r="GWM39" s="119"/>
      <c r="GWN39" s="119"/>
      <c r="GWO39" s="119"/>
      <c r="GWP39" s="119"/>
      <c r="GWQ39" s="119"/>
      <c r="GWR39" s="119"/>
      <c r="GWS39" s="119"/>
      <c r="GWT39" s="119"/>
      <c r="GWU39" s="119"/>
      <c r="GWV39" s="119"/>
      <c r="GWW39" s="119"/>
      <c r="GWX39" s="119"/>
      <c r="GWY39" s="119"/>
      <c r="GWZ39" s="119"/>
      <c r="GXA39" s="119"/>
      <c r="GXB39" s="119"/>
      <c r="GXC39" s="119"/>
      <c r="GXD39" s="119"/>
      <c r="GXE39" s="119"/>
      <c r="GXF39" s="119"/>
      <c r="GXG39" s="119"/>
      <c r="GXH39" s="119"/>
      <c r="GXI39" s="119"/>
      <c r="GXJ39" s="119"/>
      <c r="GXK39" s="119"/>
      <c r="GXL39" s="119"/>
      <c r="GXM39" s="119"/>
      <c r="GXN39" s="119"/>
      <c r="GXO39" s="119"/>
      <c r="GXP39" s="119"/>
      <c r="GXQ39" s="119"/>
      <c r="GXR39" s="119"/>
      <c r="GXS39" s="119"/>
      <c r="GXT39" s="119"/>
      <c r="GXU39" s="119"/>
      <c r="GXV39" s="119"/>
      <c r="GXW39" s="119"/>
      <c r="GXX39" s="119"/>
      <c r="GXY39" s="119"/>
      <c r="GXZ39" s="119"/>
      <c r="GYA39" s="119"/>
      <c r="GYB39" s="119"/>
      <c r="GYC39" s="119"/>
      <c r="GYD39" s="119"/>
      <c r="GYE39" s="119"/>
      <c r="GYF39" s="119"/>
      <c r="GYG39" s="119"/>
      <c r="GYH39" s="119"/>
      <c r="GYI39" s="119"/>
      <c r="GYJ39" s="119"/>
      <c r="GYK39" s="119"/>
      <c r="GYL39" s="119"/>
      <c r="GYM39" s="119"/>
      <c r="GYN39" s="119"/>
      <c r="GYO39" s="119"/>
      <c r="GYP39" s="119"/>
      <c r="GYQ39" s="119"/>
      <c r="GYR39" s="119"/>
      <c r="GYS39" s="119"/>
      <c r="GYT39" s="119"/>
      <c r="GYU39" s="119"/>
      <c r="GYV39" s="119"/>
      <c r="GYW39" s="119"/>
      <c r="GYX39" s="119"/>
      <c r="GYY39" s="119"/>
      <c r="GYZ39" s="119"/>
      <c r="GZA39" s="119"/>
      <c r="GZB39" s="119"/>
      <c r="GZC39" s="119"/>
      <c r="GZD39" s="119"/>
      <c r="GZE39" s="119"/>
      <c r="GZF39" s="119"/>
      <c r="GZG39" s="119"/>
      <c r="GZH39" s="119"/>
      <c r="GZI39" s="119"/>
      <c r="GZJ39" s="119"/>
      <c r="GZK39" s="119"/>
      <c r="GZL39" s="119"/>
      <c r="GZM39" s="119"/>
      <c r="GZN39" s="119"/>
      <c r="GZO39" s="119"/>
      <c r="GZP39" s="119"/>
      <c r="GZQ39" s="119"/>
      <c r="GZR39" s="119"/>
      <c r="GZS39" s="119"/>
      <c r="GZT39" s="119"/>
      <c r="GZU39" s="119"/>
      <c r="GZV39" s="119"/>
      <c r="GZW39" s="119"/>
      <c r="GZX39" s="119"/>
      <c r="GZY39" s="119"/>
      <c r="GZZ39" s="119"/>
      <c r="HAA39" s="119"/>
      <c r="HAB39" s="119"/>
      <c r="HAC39" s="119"/>
      <c r="HAD39" s="119"/>
      <c r="HAE39" s="119"/>
      <c r="HAF39" s="119"/>
      <c r="HAG39" s="119"/>
      <c r="HAH39" s="119"/>
      <c r="HAI39" s="119"/>
      <c r="HAJ39" s="119"/>
      <c r="HAK39" s="119"/>
      <c r="HAL39" s="119"/>
      <c r="HAM39" s="119"/>
      <c r="HAN39" s="119"/>
      <c r="HAO39" s="119"/>
      <c r="HAP39" s="119"/>
      <c r="HAQ39" s="119"/>
      <c r="HAR39" s="119"/>
      <c r="HAS39" s="119"/>
      <c r="HAT39" s="119"/>
      <c r="HAU39" s="119"/>
      <c r="HAV39" s="119"/>
      <c r="HAW39" s="119"/>
      <c r="HAX39" s="119"/>
      <c r="HAY39" s="119"/>
      <c r="HAZ39" s="119"/>
      <c r="HBA39" s="119"/>
      <c r="HBB39" s="119"/>
      <c r="HBC39" s="119"/>
      <c r="HBD39" s="119"/>
      <c r="HBE39" s="119"/>
      <c r="HBF39" s="119"/>
      <c r="HBG39" s="119"/>
      <c r="HBH39" s="119"/>
      <c r="HBI39" s="119"/>
      <c r="HBJ39" s="119"/>
      <c r="HBK39" s="119"/>
      <c r="HBL39" s="119"/>
      <c r="HBM39" s="119"/>
      <c r="HBN39" s="119"/>
      <c r="HBO39" s="119"/>
      <c r="HBP39" s="119"/>
      <c r="HBQ39" s="119"/>
      <c r="HBR39" s="119"/>
      <c r="HBS39" s="119"/>
      <c r="HBT39" s="119"/>
      <c r="HBU39" s="119"/>
      <c r="HBV39" s="119"/>
      <c r="HBW39" s="119"/>
      <c r="HBX39" s="119"/>
      <c r="HBY39" s="119"/>
      <c r="HBZ39" s="119"/>
      <c r="HCA39" s="119"/>
      <c r="HCB39" s="119"/>
      <c r="HCC39" s="119"/>
      <c r="HCD39" s="119"/>
      <c r="HCE39" s="119"/>
      <c r="HCF39" s="119"/>
      <c r="HCG39" s="119"/>
      <c r="HCH39" s="119"/>
      <c r="HCI39" s="119"/>
      <c r="HCJ39" s="119"/>
      <c r="HCK39" s="119"/>
      <c r="HCL39" s="119"/>
      <c r="HCM39" s="119"/>
      <c r="HCN39" s="119"/>
      <c r="HCO39" s="119"/>
      <c r="HCP39" s="119"/>
      <c r="HCQ39" s="119"/>
      <c r="HCR39" s="119"/>
      <c r="HCS39" s="119"/>
      <c r="HCT39" s="119"/>
      <c r="HCU39" s="119"/>
      <c r="HCV39" s="119"/>
      <c r="HCW39" s="119"/>
      <c r="HCX39" s="119"/>
      <c r="HCY39" s="119"/>
      <c r="HCZ39" s="119"/>
      <c r="HDA39" s="119"/>
      <c r="HDB39" s="119"/>
      <c r="HDC39" s="119"/>
      <c r="HDD39" s="119"/>
      <c r="HDE39" s="119"/>
      <c r="HDF39" s="119"/>
      <c r="HDG39" s="119"/>
      <c r="HDH39" s="119"/>
      <c r="HDI39" s="119"/>
      <c r="HDJ39" s="119"/>
      <c r="HDK39" s="119"/>
      <c r="HDL39" s="119"/>
      <c r="HDM39" s="119"/>
      <c r="HDN39" s="119"/>
      <c r="HDO39" s="119"/>
      <c r="HDP39" s="119"/>
      <c r="HDQ39" s="119"/>
      <c r="HDR39" s="119"/>
      <c r="HDS39" s="119"/>
      <c r="HDT39" s="119"/>
      <c r="HDU39" s="119"/>
      <c r="HDV39" s="119"/>
      <c r="HDW39" s="119"/>
      <c r="HDX39" s="119"/>
      <c r="HDY39" s="119"/>
      <c r="HDZ39" s="119"/>
      <c r="HEA39" s="119"/>
      <c r="HEB39" s="119"/>
      <c r="HEC39" s="119"/>
      <c r="HED39" s="119"/>
      <c r="HEE39" s="119"/>
      <c r="HEF39" s="119"/>
      <c r="HEG39" s="119"/>
      <c r="HEH39" s="119"/>
      <c r="HEI39" s="119"/>
      <c r="HEJ39" s="119"/>
      <c r="HEK39" s="119"/>
      <c r="HEL39" s="119"/>
      <c r="HEM39" s="119"/>
      <c r="HEN39" s="119"/>
      <c r="HEO39" s="119"/>
      <c r="HEP39" s="119"/>
      <c r="HEQ39" s="119"/>
      <c r="HER39" s="119"/>
      <c r="HES39" s="119"/>
      <c r="HET39" s="119"/>
      <c r="HEU39" s="119"/>
      <c r="HEV39" s="119"/>
      <c r="HEW39" s="119"/>
      <c r="HEX39" s="119"/>
      <c r="HEY39" s="119"/>
      <c r="HEZ39" s="119"/>
      <c r="HFA39" s="119"/>
      <c r="HFB39" s="119"/>
      <c r="HFC39" s="119"/>
      <c r="HFD39" s="119"/>
      <c r="HFE39" s="119"/>
      <c r="HFF39" s="119"/>
      <c r="HFG39" s="119"/>
      <c r="HFH39" s="119"/>
      <c r="HFI39" s="119"/>
      <c r="HFJ39" s="119"/>
      <c r="HFK39" s="119"/>
      <c r="HFL39" s="119"/>
      <c r="HFM39" s="119"/>
      <c r="HFN39" s="119"/>
      <c r="HFO39" s="119"/>
      <c r="HFP39" s="119"/>
      <c r="HFQ39" s="119"/>
      <c r="HFR39" s="119"/>
      <c r="HFS39" s="119"/>
      <c r="HFT39" s="119"/>
      <c r="HFU39" s="119"/>
      <c r="HFV39" s="119"/>
      <c r="HFW39" s="119"/>
      <c r="HFX39" s="119"/>
      <c r="HFY39" s="119"/>
      <c r="HFZ39" s="119"/>
      <c r="HGA39" s="119"/>
      <c r="HGB39" s="119"/>
      <c r="HGC39" s="119"/>
      <c r="HGD39" s="119"/>
      <c r="HGE39" s="119"/>
      <c r="HGF39" s="119"/>
      <c r="HGG39" s="119"/>
      <c r="HGH39" s="119"/>
      <c r="HGI39" s="119"/>
      <c r="HGJ39" s="119"/>
      <c r="HGK39" s="119"/>
      <c r="HGL39" s="119"/>
      <c r="HGM39" s="119"/>
      <c r="HGN39" s="119"/>
      <c r="HGO39" s="119"/>
      <c r="HGP39" s="119"/>
      <c r="HGQ39" s="119"/>
      <c r="HGR39" s="119"/>
      <c r="HGS39" s="119"/>
      <c r="HGT39" s="119"/>
      <c r="HGU39" s="119"/>
      <c r="HGV39" s="119"/>
      <c r="HGW39" s="119"/>
      <c r="HGX39" s="119"/>
      <c r="HGY39" s="119"/>
      <c r="HGZ39" s="119"/>
      <c r="HHA39" s="119"/>
      <c r="HHB39" s="119"/>
      <c r="HHC39" s="119"/>
      <c r="HHD39" s="119"/>
      <c r="HHE39" s="119"/>
      <c r="HHF39" s="119"/>
      <c r="HHG39" s="119"/>
      <c r="HHH39" s="119"/>
      <c r="HHI39" s="119"/>
      <c r="HHJ39" s="119"/>
      <c r="HHK39" s="119"/>
      <c r="HHL39" s="119"/>
      <c r="HHM39" s="119"/>
      <c r="HHN39" s="119"/>
      <c r="HHO39" s="119"/>
      <c r="HHP39" s="119"/>
      <c r="HHQ39" s="119"/>
      <c r="HHR39" s="119"/>
      <c r="HHS39" s="119"/>
      <c r="HHT39" s="119"/>
      <c r="HHU39" s="119"/>
      <c r="HHV39" s="119"/>
      <c r="HHW39" s="119"/>
      <c r="HHX39" s="119"/>
      <c r="HHY39" s="119"/>
      <c r="HHZ39" s="119"/>
      <c r="HIA39" s="119"/>
      <c r="HIB39" s="119"/>
      <c r="HIC39" s="119"/>
      <c r="HID39" s="119"/>
      <c r="HIE39" s="119"/>
      <c r="HIF39" s="119"/>
      <c r="HIG39" s="119"/>
      <c r="HIH39" s="119"/>
      <c r="HII39" s="119"/>
      <c r="HIJ39" s="119"/>
      <c r="HIK39" s="119"/>
      <c r="HIL39" s="119"/>
      <c r="HIM39" s="119"/>
      <c r="HIN39" s="119"/>
      <c r="HIO39" s="119"/>
      <c r="HIP39" s="119"/>
      <c r="HIQ39" s="119"/>
      <c r="HIR39" s="119"/>
      <c r="HIS39" s="119"/>
      <c r="HIT39" s="119"/>
      <c r="HIU39" s="119"/>
      <c r="HIV39" s="119"/>
      <c r="HIW39" s="119"/>
      <c r="HIX39" s="119"/>
      <c r="HIY39" s="119"/>
      <c r="HIZ39" s="119"/>
      <c r="HJA39" s="119"/>
      <c r="HJB39" s="119"/>
      <c r="HJC39" s="119"/>
      <c r="HJD39" s="119"/>
      <c r="HJE39" s="119"/>
      <c r="HJF39" s="119"/>
      <c r="HJG39" s="119"/>
      <c r="HJH39" s="119"/>
      <c r="HJI39" s="119"/>
      <c r="HJJ39" s="119"/>
      <c r="HJK39" s="119"/>
      <c r="HJL39" s="119"/>
      <c r="HJM39" s="119"/>
      <c r="HJN39" s="119"/>
      <c r="HJO39" s="119"/>
      <c r="HJP39" s="119"/>
      <c r="HJQ39" s="119"/>
      <c r="HJR39" s="119"/>
      <c r="HJS39" s="119"/>
      <c r="HJT39" s="119"/>
      <c r="HJU39" s="119"/>
      <c r="HJV39" s="119"/>
      <c r="HJW39" s="119"/>
      <c r="HJX39" s="119"/>
      <c r="HJY39" s="119"/>
      <c r="HJZ39" s="119"/>
      <c r="HKA39" s="119"/>
      <c r="HKB39" s="119"/>
      <c r="HKC39" s="119"/>
      <c r="HKD39" s="119"/>
      <c r="HKE39" s="119"/>
      <c r="HKF39" s="119"/>
      <c r="HKG39" s="119"/>
      <c r="HKH39" s="119"/>
      <c r="HKI39" s="119"/>
      <c r="HKJ39" s="119"/>
      <c r="HKK39" s="119"/>
      <c r="HKL39" s="119"/>
      <c r="HKM39" s="119"/>
      <c r="HKN39" s="119"/>
      <c r="HKO39" s="119"/>
      <c r="HKP39" s="119"/>
      <c r="HKQ39" s="119"/>
      <c r="HKR39" s="119"/>
      <c r="HKS39" s="119"/>
      <c r="HKT39" s="119"/>
      <c r="HKU39" s="119"/>
      <c r="HKV39" s="119"/>
      <c r="HKW39" s="119"/>
      <c r="HKX39" s="119"/>
      <c r="HKY39" s="119"/>
      <c r="HKZ39" s="119"/>
      <c r="HLA39" s="119"/>
      <c r="HLB39" s="119"/>
      <c r="HLC39" s="119"/>
      <c r="HLD39" s="119"/>
      <c r="HLE39" s="119"/>
      <c r="HLF39" s="119"/>
      <c r="HLG39" s="119"/>
      <c r="HLH39" s="119"/>
      <c r="HLI39" s="119"/>
      <c r="HLJ39" s="119"/>
      <c r="HLK39" s="119"/>
      <c r="HLL39" s="119"/>
      <c r="HLM39" s="119"/>
      <c r="HLN39" s="119"/>
      <c r="HLO39" s="119"/>
      <c r="HLP39" s="119"/>
      <c r="HLQ39" s="119"/>
      <c r="HLR39" s="119"/>
      <c r="HLS39" s="119"/>
      <c r="HLT39" s="119"/>
      <c r="HLU39" s="119"/>
      <c r="HLV39" s="119"/>
      <c r="HLW39" s="119"/>
      <c r="HLX39" s="119"/>
      <c r="HLY39" s="119"/>
      <c r="HLZ39" s="119"/>
      <c r="HMA39" s="119"/>
      <c r="HMB39" s="119"/>
      <c r="HMC39" s="119"/>
      <c r="HMD39" s="119"/>
      <c r="HME39" s="119"/>
      <c r="HMF39" s="119"/>
      <c r="HMG39" s="119"/>
      <c r="HMH39" s="119"/>
      <c r="HMI39" s="119"/>
      <c r="HMJ39" s="119"/>
      <c r="HMK39" s="119"/>
      <c r="HML39" s="119"/>
      <c r="HMM39" s="119"/>
      <c r="HMN39" s="119"/>
      <c r="HMO39" s="119"/>
      <c r="HMP39" s="119"/>
      <c r="HMQ39" s="119"/>
      <c r="HMR39" s="119"/>
      <c r="HMS39" s="119"/>
      <c r="HMT39" s="119"/>
      <c r="HMU39" s="119"/>
      <c r="HMV39" s="119"/>
      <c r="HMW39" s="119"/>
      <c r="HMX39" s="119"/>
      <c r="HMY39" s="119"/>
      <c r="HMZ39" s="119"/>
      <c r="HNA39" s="119"/>
      <c r="HNB39" s="119"/>
      <c r="HNC39" s="119"/>
      <c r="HND39" s="119"/>
      <c r="HNE39" s="119"/>
      <c r="HNF39" s="119"/>
      <c r="HNG39" s="119"/>
      <c r="HNH39" s="119"/>
      <c r="HNI39" s="119"/>
      <c r="HNJ39" s="119"/>
      <c r="HNK39" s="119"/>
      <c r="HNL39" s="119"/>
      <c r="HNM39" s="119"/>
      <c r="HNN39" s="119"/>
      <c r="HNO39" s="119"/>
      <c r="HNP39" s="119"/>
      <c r="HNQ39" s="119"/>
      <c r="HNR39" s="119"/>
      <c r="HNS39" s="119"/>
      <c r="HNT39" s="119"/>
      <c r="HNU39" s="119"/>
      <c r="HNV39" s="119"/>
      <c r="HNW39" s="119"/>
      <c r="HNX39" s="119"/>
      <c r="HNY39" s="119"/>
      <c r="HNZ39" s="119"/>
      <c r="HOA39" s="119"/>
      <c r="HOB39" s="119"/>
      <c r="HOC39" s="119"/>
      <c r="HOD39" s="119"/>
      <c r="HOE39" s="119"/>
      <c r="HOF39" s="119"/>
      <c r="HOG39" s="119"/>
      <c r="HOH39" s="119"/>
      <c r="HOI39" s="119"/>
      <c r="HOJ39" s="119"/>
      <c r="HOK39" s="119"/>
      <c r="HOL39" s="119"/>
      <c r="HOM39" s="119"/>
      <c r="HON39" s="119"/>
      <c r="HOO39" s="119"/>
      <c r="HOP39" s="119"/>
      <c r="HOQ39" s="119"/>
      <c r="HOR39" s="119"/>
      <c r="HOS39" s="119"/>
      <c r="HOT39" s="119"/>
      <c r="HOU39" s="119"/>
      <c r="HOV39" s="119"/>
      <c r="HOW39" s="119"/>
      <c r="HOX39" s="119"/>
      <c r="HOY39" s="119"/>
      <c r="HOZ39" s="119"/>
      <c r="HPA39" s="119"/>
      <c r="HPB39" s="119"/>
      <c r="HPC39" s="119"/>
      <c r="HPD39" s="119"/>
      <c r="HPE39" s="119"/>
      <c r="HPF39" s="119"/>
      <c r="HPG39" s="119"/>
      <c r="HPH39" s="119"/>
      <c r="HPI39" s="119"/>
      <c r="HPJ39" s="119"/>
      <c r="HPK39" s="119"/>
      <c r="HPL39" s="119"/>
      <c r="HPM39" s="119"/>
      <c r="HPN39" s="119"/>
      <c r="HPO39" s="119"/>
      <c r="HPP39" s="119"/>
      <c r="HPQ39" s="119"/>
      <c r="HPR39" s="119"/>
      <c r="HPS39" s="119"/>
      <c r="HPT39" s="119"/>
      <c r="HPU39" s="119"/>
      <c r="HPV39" s="119"/>
      <c r="HPW39" s="119"/>
      <c r="HPX39" s="119"/>
      <c r="HPY39" s="119"/>
      <c r="HPZ39" s="119"/>
      <c r="HQA39" s="119"/>
      <c r="HQB39" s="119"/>
      <c r="HQC39" s="119"/>
      <c r="HQD39" s="119"/>
      <c r="HQE39" s="119"/>
      <c r="HQF39" s="119"/>
      <c r="HQG39" s="119"/>
      <c r="HQH39" s="119"/>
      <c r="HQI39" s="119"/>
      <c r="HQJ39" s="119"/>
      <c r="HQK39" s="119"/>
      <c r="HQL39" s="119"/>
      <c r="HQM39" s="119"/>
      <c r="HQN39" s="119"/>
      <c r="HQO39" s="119"/>
      <c r="HQP39" s="119"/>
      <c r="HQQ39" s="119"/>
      <c r="HQR39" s="119"/>
      <c r="HQS39" s="119"/>
      <c r="HQT39" s="119"/>
      <c r="HQU39" s="119"/>
      <c r="HQV39" s="119"/>
      <c r="HQW39" s="119"/>
      <c r="HQX39" s="119"/>
      <c r="HQY39" s="119"/>
      <c r="HQZ39" s="119"/>
      <c r="HRA39" s="119"/>
      <c r="HRB39" s="119"/>
      <c r="HRC39" s="119"/>
      <c r="HRD39" s="119"/>
      <c r="HRE39" s="119"/>
      <c r="HRF39" s="119"/>
      <c r="HRG39" s="119"/>
      <c r="HRH39" s="119"/>
      <c r="HRI39" s="119"/>
      <c r="HRJ39" s="119"/>
      <c r="HRK39" s="119"/>
      <c r="HRL39" s="119"/>
      <c r="HRM39" s="119"/>
      <c r="HRN39" s="119"/>
      <c r="HRO39" s="119"/>
      <c r="HRP39" s="119"/>
      <c r="HRQ39" s="119"/>
      <c r="HRR39" s="119"/>
      <c r="HRS39" s="119"/>
      <c r="HRT39" s="119"/>
      <c r="HRU39" s="119"/>
      <c r="HRV39" s="119"/>
      <c r="HRW39" s="119"/>
      <c r="HRX39" s="119"/>
      <c r="HRY39" s="119"/>
      <c r="HRZ39" s="119"/>
      <c r="HSA39" s="119"/>
      <c r="HSB39" s="119"/>
      <c r="HSC39" s="119"/>
      <c r="HSD39" s="119"/>
      <c r="HSE39" s="119"/>
      <c r="HSF39" s="119"/>
      <c r="HSG39" s="119"/>
      <c r="HSH39" s="119"/>
      <c r="HSI39" s="119"/>
      <c r="HSJ39" s="119"/>
      <c r="HSK39" s="119"/>
      <c r="HSL39" s="119"/>
      <c r="HSM39" s="119"/>
      <c r="HSN39" s="119"/>
      <c r="HSO39" s="119"/>
      <c r="HSP39" s="119"/>
      <c r="HSQ39" s="119"/>
      <c r="HSR39" s="119"/>
      <c r="HSS39" s="119"/>
      <c r="HST39" s="119"/>
      <c r="HSU39" s="119"/>
      <c r="HSV39" s="119"/>
      <c r="HSW39" s="119"/>
      <c r="HSX39" s="119"/>
      <c r="HSY39" s="119"/>
      <c r="HSZ39" s="119"/>
      <c r="HTA39" s="119"/>
      <c r="HTB39" s="119"/>
      <c r="HTC39" s="119"/>
      <c r="HTD39" s="119"/>
      <c r="HTE39" s="119"/>
      <c r="HTF39" s="119"/>
      <c r="HTG39" s="119"/>
      <c r="HTH39" s="119"/>
      <c r="HTI39" s="119"/>
      <c r="HTJ39" s="119"/>
      <c r="HTK39" s="119"/>
      <c r="HTL39" s="119"/>
      <c r="HTM39" s="119"/>
      <c r="HTN39" s="119"/>
      <c r="HTO39" s="119"/>
      <c r="HTP39" s="119"/>
      <c r="HTQ39" s="119"/>
      <c r="HTR39" s="119"/>
      <c r="HTS39" s="119"/>
      <c r="HTT39" s="119"/>
      <c r="HTU39" s="119"/>
      <c r="HTV39" s="119"/>
      <c r="HTW39" s="119"/>
      <c r="HTX39" s="119"/>
      <c r="HTY39" s="119"/>
      <c r="HTZ39" s="119"/>
      <c r="HUA39" s="119"/>
      <c r="HUB39" s="119"/>
      <c r="HUC39" s="119"/>
      <c r="HUD39" s="119"/>
      <c r="HUE39" s="119"/>
      <c r="HUF39" s="119"/>
      <c r="HUG39" s="119"/>
      <c r="HUH39" s="119"/>
      <c r="HUI39" s="119"/>
      <c r="HUJ39" s="119"/>
      <c r="HUK39" s="119"/>
      <c r="HUL39" s="119"/>
      <c r="HUM39" s="119"/>
      <c r="HUN39" s="119"/>
      <c r="HUO39" s="119"/>
      <c r="HUP39" s="119"/>
      <c r="HUQ39" s="119"/>
      <c r="HUR39" s="119"/>
      <c r="HUS39" s="119"/>
      <c r="HUT39" s="119"/>
      <c r="HUU39" s="119"/>
      <c r="HUV39" s="119"/>
      <c r="HUW39" s="119"/>
      <c r="HUX39" s="119"/>
      <c r="HUY39" s="119"/>
      <c r="HUZ39" s="119"/>
      <c r="HVA39" s="119"/>
      <c r="HVB39" s="119"/>
      <c r="HVC39" s="119"/>
      <c r="HVD39" s="119"/>
      <c r="HVE39" s="119"/>
      <c r="HVF39" s="119"/>
      <c r="HVG39" s="119"/>
      <c r="HVH39" s="119"/>
      <c r="HVI39" s="119"/>
      <c r="HVJ39" s="119"/>
      <c r="HVK39" s="119"/>
      <c r="HVL39" s="119"/>
      <c r="HVM39" s="119"/>
      <c r="HVN39" s="119"/>
      <c r="HVO39" s="119"/>
      <c r="HVP39" s="119"/>
      <c r="HVQ39" s="119"/>
      <c r="HVR39" s="119"/>
      <c r="HVS39" s="119"/>
      <c r="HVT39" s="119"/>
      <c r="HVU39" s="119"/>
      <c r="HVV39" s="119"/>
      <c r="HVW39" s="119"/>
      <c r="HVX39" s="119"/>
      <c r="HVY39" s="119"/>
      <c r="HVZ39" s="119"/>
      <c r="HWA39" s="119"/>
      <c r="HWB39" s="119"/>
      <c r="HWC39" s="119"/>
      <c r="HWD39" s="119"/>
      <c r="HWE39" s="119"/>
      <c r="HWF39" s="119"/>
      <c r="HWG39" s="119"/>
      <c r="HWH39" s="119"/>
      <c r="HWI39" s="119"/>
      <c r="HWJ39" s="119"/>
      <c r="HWK39" s="119"/>
      <c r="HWL39" s="119"/>
      <c r="HWM39" s="119"/>
      <c r="HWN39" s="119"/>
      <c r="HWO39" s="119"/>
      <c r="HWP39" s="119"/>
      <c r="HWQ39" s="119"/>
      <c r="HWR39" s="119"/>
      <c r="HWS39" s="119"/>
      <c r="HWT39" s="119"/>
      <c r="HWU39" s="119"/>
      <c r="HWV39" s="119"/>
      <c r="HWW39" s="119"/>
      <c r="HWX39" s="119"/>
      <c r="HWY39" s="119"/>
      <c r="HWZ39" s="119"/>
      <c r="HXA39" s="119"/>
      <c r="HXB39" s="119"/>
      <c r="HXC39" s="119"/>
      <c r="HXD39" s="119"/>
      <c r="HXE39" s="119"/>
      <c r="HXF39" s="119"/>
      <c r="HXG39" s="119"/>
      <c r="HXH39" s="119"/>
      <c r="HXI39" s="119"/>
      <c r="HXJ39" s="119"/>
      <c r="HXK39" s="119"/>
      <c r="HXL39" s="119"/>
      <c r="HXM39" s="119"/>
      <c r="HXN39" s="119"/>
      <c r="HXO39" s="119"/>
      <c r="HXP39" s="119"/>
      <c r="HXQ39" s="119"/>
      <c r="HXR39" s="119"/>
      <c r="HXS39" s="119"/>
      <c r="HXT39" s="119"/>
      <c r="HXU39" s="119"/>
      <c r="HXV39" s="119"/>
      <c r="HXW39" s="119"/>
      <c r="HXX39" s="119"/>
      <c r="HXY39" s="119"/>
      <c r="HXZ39" s="119"/>
      <c r="HYA39" s="119"/>
      <c r="HYB39" s="119"/>
      <c r="HYC39" s="119"/>
      <c r="HYD39" s="119"/>
      <c r="HYE39" s="119"/>
      <c r="HYF39" s="119"/>
      <c r="HYG39" s="119"/>
      <c r="HYH39" s="119"/>
      <c r="HYI39" s="119"/>
      <c r="HYJ39" s="119"/>
      <c r="HYK39" s="119"/>
      <c r="HYL39" s="119"/>
      <c r="HYM39" s="119"/>
      <c r="HYN39" s="119"/>
      <c r="HYO39" s="119"/>
      <c r="HYP39" s="119"/>
      <c r="HYQ39" s="119"/>
      <c r="HYR39" s="119"/>
      <c r="HYS39" s="119"/>
      <c r="HYT39" s="119"/>
      <c r="HYU39" s="119"/>
      <c r="HYV39" s="119"/>
      <c r="HYW39" s="119"/>
      <c r="HYX39" s="119"/>
      <c r="HYY39" s="119"/>
      <c r="HYZ39" s="119"/>
      <c r="HZA39" s="119"/>
      <c r="HZB39" s="119"/>
      <c r="HZC39" s="119"/>
      <c r="HZD39" s="119"/>
      <c r="HZE39" s="119"/>
      <c r="HZF39" s="119"/>
      <c r="HZG39" s="119"/>
      <c r="HZH39" s="119"/>
      <c r="HZI39" s="119"/>
      <c r="HZJ39" s="119"/>
      <c r="HZK39" s="119"/>
      <c r="HZL39" s="119"/>
      <c r="HZM39" s="119"/>
      <c r="HZN39" s="119"/>
      <c r="HZO39" s="119"/>
      <c r="HZP39" s="119"/>
      <c r="HZQ39" s="119"/>
      <c r="HZR39" s="119"/>
      <c r="HZS39" s="119"/>
      <c r="HZT39" s="119"/>
      <c r="HZU39" s="119"/>
      <c r="HZV39" s="119"/>
      <c r="HZW39" s="119"/>
      <c r="HZX39" s="119"/>
      <c r="HZY39" s="119"/>
      <c r="HZZ39" s="119"/>
      <c r="IAA39" s="119"/>
      <c r="IAB39" s="119"/>
      <c r="IAC39" s="119"/>
      <c r="IAD39" s="119"/>
      <c r="IAE39" s="119"/>
      <c r="IAF39" s="119"/>
      <c r="IAG39" s="119"/>
      <c r="IAH39" s="119"/>
      <c r="IAI39" s="119"/>
      <c r="IAJ39" s="119"/>
      <c r="IAK39" s="119"/>
      <c r="IAL39" s="119"/>
      <c r="IAM39" s="119"/>
      <c r="IAN39" s="119"/>
      <c r="IAO39" s="119"/>
      <c r="IAP39" s="119"/>
      <c r="IAQ39" s="119"/>
      <c r="IAR39" s="119"/>
      <c r="IAS39" s="119"/>
      <c r="IAT39" s="119"/>
      <c r="IAU39" s="119"/>
      <c r="IAV39" s="119"/>
      <c r="IAW39" s="119"/>
      <c r="IAX39" s="119"/>
      <c r="IAY39" s="119"/>
      <c r="IAZ39" s="119"/>
      <c r="IBA39" s="119"/>
      <c r="IBB39" s="119"/>
      <c r="IBC39" s="119"/>
      <c r="IBD39" s="119"/>
      <c r="IBE39" s="119"/>
      <c r="IBF39" s="119"/>
      <c r="IBG39" s="119"/>
      <c r="IBH39" s="119"/>
      <c r="IBI39" s="119"/>
      <c r="IBJ39" s="119"/>
      <c r="IBK39" s="119"/>
      <c r="IBL39" s="119"/>
      <c r="IBM39" s="119"/>
      <c r="IBN39" s="119"/>
      <c r="IBO39" s="119"/>
      <c r="IBP39" s="119"/>
      <c r="IBQ39" s="119"/>
      <c r="IBR39" s="119"/>
      <c r="IBS39" s="119"/>
      <c r="IBT39" s="119"/>
      <c r="IBU39" s="119"/>
      <c r="IBV39" s="119"/>
      <c r="IBW39" s="119"/>
      <c r="IBX39" s="119"/>
      <c r="IBY39" s="119"/>
      <c r="IBZ39" s="119"/>
      <c r="ICA39" s="119"/>
      <c r="ICB39" s="119"/>
      <c r="ICC39" s="119"/>
      <c r="ICD39" s="119"/>
      <c r="ICE39" s="119"/>
      <c r="ICF39" s="119"/>
      <c r="ICG39" s="119"/>
      <c r="ICH39" s="119"/>
      <c r="ICI39" s="119"/>
      <c r="ICJ39" s="119"/>
      <c r="ICK39" s="119"/>
      <c r="ICL39" s="119"/>
      <c r="ICM39" s="119"/>
      <c r="ICN39" s="119"/>
      <c r="ICO39" s="119"/>
      <c r="ICP39" s="119"/>
      <c r="ICQ39" s="119"/>
      <c r="ICR39" s="119"/>
      <c r="ICS39" s="119"/>
      <c r="ICT39" s="119"/>
      <c r="ICU39" s="119"/>
      <c r="ICV39" s="119"/>
      <c r="ICW39" s="119"/>
      <c r="ICX39" s="119"/>
      <c r="ICY39" s="119"/>
      <c r="ICZ39" s="119"/>
      <c r="IDA39" s="119"/>
      <c r="IDB39" s="119"/>
      <c r="IDC39" s="119"/>
      <c r="IDD39" s="119"/>
      <c r="IDE39" s="119"/>
      <c r="IDF39" s="119"/>
      <c r="IDG39" s="119"/>
      <c r="IDH39" s="119"/>
      <c r="IDI39" s="119"/>
      <c r="IDJ39" s="119"/>
      <c r="IDK39" s="119"/>
      <c r="IDL39" s="119"/>
      <c r="IDM39" s="119"/>
      <c r="IDN39" s="119"/>
      <c r="IDO39" s="119"/>
      <c r="IDP39" s="119"/>
      <c r="IDQ39" s="119"/>
      <c r="IDR39" s="119"/>
      <c r="IDS39" s="119"/>
      <c r="IDT39" s="119"/>
      <c r="IDU39" s="119"/>
      <c r="IDV39" s="119"/>
      <c r="IDW39" s="119"/>
      <c r="IDX39" s="119"/>
      <c r="IDY39" s="119"/>
      <c r="IDZ39" s="119"/>
      <c r="IEA39" s="119"/>
      <c r="IEB39" s="119"/>
      <c r="IEC39" s="119"/>
      <c r="IED39" s="119"/>
      <c r="IEE39" s="119"/>
      <c r="IEF39" s="119"/>
      <c r="IEG39" s="119"/>
      <c r="IEH39" s="119"/>
      <c r="IEI39" s="119"/>
      <c r="IEJ39" s="119"/>
      <c r="IEK39" s="119"/>
      <c r="IEL39" s="119"/>
      <c r="IEM39" s="119"/>
      <c r="IEN39" s="119"/>
      <c r="IEO39" s="119"/>
      <c r="IEP39" s="119"/>
      <c r="IEQ39" s="119"/>
      <c r="IER39" s="119"/>
      <c r="IES39" s="119"/>
      <c r="IET39" s="119"/>
      <c r="IEU39" s="119"/>
      <c r="IEV39" s="119"/>
      <c r="IEW39" s="119"/>
      <c r="IEX39" s="119"/>
      <c r="IEY39" s="119"/>
      <c r="IEZ39" s="119"/>
      <c r="IFA39" s="119"/>
      <c r="IFB39" s="119"/>
      <c r="IFC39" s="119"/>
      <c r="IFD39" s="119"/>
      <c r="IFE39" s="119"/>
      <c r="IFF39" s="119"/>
      <c r="IFG39" s="119"/>
      <c r="IFH39" s="119"/>
      <c r="IFI39" s="119"/>
      <c r="IFJ39" s="119"/>
      <c r="IFK39" s="119"/>
      <c r="IFL39" s="119"/>
      <c r="IFM39" s="119"/>
      <c r="IFN39" s="119"/>
      <c r="IFO39" s="119"/>
      <c r="IFP39" s="119"/>
      <c r="IFQ39" s="119"/>
      <c r="IFR39" s="119"/>
      <c r="IFS39" s="119"/>
      <c r="IFT39" s="119"/>
      <c r="IFU39" s="119"/>
      <c r="IFV39" s="119"/>
      <c r="IFW39" s="119"/>
      <c r="IFX39" s="119"/>
      <c r="IFY39" s="119"/>
      <c r="IFZ39" s="119"/>
      <c r="IGA39" s="119"/>
      <c r="IGB39" s="119"/>
      <c r="IGC39" s="119"/>
      <c r="IGD39" s="119"/>
      <c r="IGE39" s="119"/>
      <c r="IGF39" s="119"/>
      <c r="IGG39" s="119"/>
      <c r="IGH39" s="119"/>
      <c r="IGI39" s="119"/>
      <c r="IGJ39" s="119"/>
      <c r="IGK39" s="119"/>
      <c r="IGL39" s="119"/>
      <c r="IGM39" s="119"/>
      <c r="IGN39" s="119"/>
      <c r="IGO39" s="119"/>
      <c r="IGP39" s="119"/>
      <c r="IGQ39" s="119"/>
      <c r="IGR39" s="119"/>
      <c r="IGS39" s="119"/>
      <c r="IGT39" s="119"/>
      <c r="IGU39" s="119"/>
      <c r="IGV39" s="119"/>
      <c r="IGW39" s="119"/>
      <c r="IGX39" s="119"/>
      <c r="IGY39" s="119"/>
      <c r="IGZ39" s="119"/>
      <c r="IHA39" s="119"/>
      <c r="IHB39" s="119"/>
      <c r="IHC39" s="119"/>
      <c r="IHD39" s="119"/>
      <c r="IHE39" s="119"/>
      <c r="IHF39" s="119"/>
      <c r="IHG39" s="119"/>
      <c r="IHH39" s="119"/>
      <c r="IHI39" s="119"/>
      <c r="IHJ39" s="119"/>
      <c r="IHK39" s="119"/>
      <c r="IHL39" s="119"/>
      <c r="IHM39" s="119"/>
      <c r="IHN39" s="119"/>
      <c r="IHO39" s="119"/>
      <c r="IHP39" s="119"/>
      <c r="IHQ39" s="119"/>
      <c r="IHR39" s="119"/>
      <c r="IHS39" s="119"/>
      <c r="IHT39" s="119"/>
      <c r="IHU39" s="119"/>
      <c r="IHV39" s="119"/>
      <c r="IHW39" s="119"/>
      <c r="IHX39" s="119"/>
      <c r="IHY39" s="119"/>
      <c r="IHZ39" s="119"/>
      <c r="IIA39" s="119"/>
      <c r="IIB39" s="119"/>
      <c r="IIC39" s="119"/>
      <c r="IID39" s="119"/>
      <c r="IIE39" s="119"/>
      <c r="IIF39" s="119"/>
      <c r="IIG39" s="119"/>
      <c r="IIH39" s="119"/>
      <c r="III39" s="119"/>
      <c r="IIJ39" s="119"/>
      <c r="IIK39" s="119"/>
      <c r="IIL39" s="119"/>
      <c r="IIM39" s="119"/>
      <c r="IIN39" s="119"/>
      <c r="IIO39" s="119"/>
      <c r="IIP39" s="119"/>
      <c r="IIQ39" s="119"/>
      <c r="IIR39" s="119"/>
      <c r="IIS39" s="119"/>
      <c r="IIT39" s="119"/>
      <c r="IIU39" s="119"/>
      <c r="IIV39" s="119"/>
      <c r="IIW39" s="119"/>
      <c r="IIX39" s="119"/>
      <c r="IIY39" s="119"/>
      <c r="IIZ39" s="119"/>
      <c r="IJA39" s="119"/>
      <c r="IJB39" s="119"/>
      <c r="IJC39" s="119"/>
      <c r="IJD39" s="119"/>
      <c r="IJE39" s="119"/>
      <c r="IJF39" s="119"/>
      <c r="IJG39" s="119"/>
      <c r="IJH39" s="119"/>
      <c r="IJI39" s="119"/>
      <c r="IJJ39" s="119"/>
      <c r="IJK39" s="119"/>
      <c r="IJL39" s="119"/>
      <c r="IJM39" s="119"/>
      <c r="IJN39" s="119"/>
      <c r="IJO39" s="119"/>
      <c r="IJP39" s="119"/>
      <c r="IJQ39" s="119"/>
      <c r="IJR39" s="119"/>
      <c r="IJS39" s="119"/>
      <c r="IJT39" s="119"/>
      <c r="IJU39" s="119"/>
      <c r="IJV39" s="119"/>
      <c r="IJW39" s="119"/>
      <c r="IJX39" s="119"/>
      <c r="IJY39" s="119"/>
      <c r="IJZ39" s="119"/>
      <c r="IKA39" s="119"/>
      <c r="IKB39" s="119"/>
      <c r="IKC39" s="119"/>
      <c r="IKD39" s="119"/>
      <c r="IKE39" s="119"/>
      <c r="IKF39" s="119"/>
      <c r="IKG39" s="119"/>
      <c r="IKH39" s="119"/>
      <c r="IKI39" s="119"/>
      <c r="IKJ39" s="119"/>
      <c r="IKK39" s="119"/>
      <c r="IKL39" s="119"/>
      <c r="IKM39" s="119"/>
      <c r="IKN39" s="119"/>
      <c r="IKO39" s="119"/>
      <c r="IKP39" s="119"/>
      <c r="IKQ39" s="119"/>
      <c r="IKR39" s="119"/>
      <c r="IKS39" s="119"/>
      <c r="IKT39" s="119"/>
      <c r="IKU39" s="119"/>
      <c r="IKV39" s="119"/>
      <c r="IKW39" s="119"/>
      <c r="IKX39" s="119"/>
      <c r="IKY39" s="119"/>
      <c r="IKZ39" s="119"/>
      <c r="ILA39" s="119"/>
      <c r="ILB39" s="119"/>
      <c r="ILC39" s="119"/>
      <c r="ILD39" s="119"/>
      <c r="ILE39" s="119"/>
      <c r="ILF39" s="119"/>
      <c r="ILG39" s="119"/>
      <c r="ILH39" s="119"/>
      <c r="ILI39" s="119"/>
      <c r="ILJ39" s="119"/>
      <c r="ILK39" s="119"/>
      <c r="ILL39" s="119"/>
      <c r="ILM39" s="119"/>
      <c r="ILN39" s="119"/>
      <c r="ILO39" s="119"/>
      <c r="ILP39" s="119"/>
      <c r="ILQ39" s="119"/>
      <c r="ILR39" s="119"/>
      <c r="ILS39" s="119"/>
      <c r="ILT39" s="119"/>
      <c r="ILU39" s="119"/>
      <c r="ILV39" s="119"/>
      <c r="ILW39" s="119"/>
      <c r="ILX39" s="119"/>
      <c r="ILY39" s="119"/>
      <c r="ILZ39" s="119"/>
      <c r="IMA39" s="119"/>
      <c r="IMB39" s="119"/>
      <c r="IMC39" s="119"/>
      <c r="IMD39" s="119"/>
      <c r="IME39" s="119"/>
      <c r="IMF39" s="119"/>
      <c r="IMG39" s="119"/>
      <c r="IMH39" s="119"/>
      <c r="IMI39" s="119"/>
      <c r="IMJ39" s="119"/>
      <c r="IMK39" s="119"/>
      <c r="IML39" s="119"/>
      <c r="IMM39" s="119"/>
      <c r="IMN39" s="119"/>
      <c r="IMO39" s="119"/>
      <c r="IMP39" s="119"/>
      <c r="IMQ39" s="119"/>
      <c r="IMR39" s="119"/>
      <c r="IMS39" s="119"/>
      <c r="IMT39" s="119"/>
      <c r="IMU39" s="119"/>
      <c r="IMV39" s="119"/>
      <c r="IMW39" s="119"/>
      <c r="IMX39" s="119"/>
      <c r="IMY39" s="119"/>
      <c r="IMZ39" s="119"/>
      <c r="INA39" s="119"/>
      <c r="INB39" s="119"/>
      <c r="INC39" s="119"/>
      <c r="IND39" s="119"/>
      <c r="INE39" s="119"/>
      <c r="INF39" s="119"/>
      <c r="ING39" s="119"/>
      <c r="INH39" s="119"/>
      <c r="INI39" s="119"/>
      <c r="INJ39" s="119"/>
      <c r="INK39" s="119"/>
      <c r="INL39" s="119"/>
      <c r="INM39" s="119"/>
      <c r="INN39" s="119"/>
      <c r="INO39" s="119"/>
      <c r="INP39" s="119"/>
      <c r="INQ39" s="119"/>
      <c r="INR39" s="119"/>
      <c r="INS39" s="119"/>
      <c r="INT39" s="119"/>
      <c r="INU39" s="119"/>
      <c r="INV39" s="119"/>
      <c r="INW39" s="119"/>
      <c r="INX39" s="119"/>
      <c r="INY39" s="119"/>
      <c r="INZ39" s="119"/>
      <c r="IOA39" s="119"/>
      <c r="IOB39" s="119"/>
      <c r="IOC39" s="119"/>
      <c r="IOD39" s="119"/>
      <c r="IOE39" s="119"/>
      <c r="IOF39" s="119"/>
      <c r="IOG39" s="119"/>
      <c r="IOH39" s="119"/>
      <c r="IOI39" s="119"/>
      <c r="IOJ39" s="119"/>
      <c r="IOK39" s="119"/>
      <c r="IOL39" s="119"/>
      <c r="IOM39" s="119"/>
      <c r="ION39" s="119"/>
      <c r="IOO39" s="119"/>
      <c r="IOP39" s="119"/>
      <c r="IOQ39" s="119"/>
      <c r="IOR39" s="119"/>
      <c r="IOS39" s="119"/>
      <c r="IOT39" s="119"/>
      <c r="IOU39" s="119"/>
      <c r="IOV39" s="119"/>
      <c r="IOW39" s="119"/>
      <c r="IOX39" s="119"/>
      <c r="IOY39" s="119"/>
      <c r="IOZ39" s="119"/>
      <c r="IPA39" s="119"/>
      <c r="IPB39" s="119"/>
      <c r="IPC39" s="119"/>
      <c r="IPD39" s="119"/>
      <c r="IPE39" s="119"/>
      <c r="IPF39" s="119"/>
      <c r="IPG39" s="119"/>
      <c r="IPH39" s="119"/>
      <c r="IPI39" s="119"/>
      <c r="IPJ39" s="119"/>
      <c r="IPK39" s="119"/>
      <c r="IPL39" s="119"/>
      <c r="IPM39" s="119"/>
      <c r="IPN39" s="119"/>
      <c r="IPO39" s="119"/>
      <c r="IPP39" s="119"/>
      <c r="IPQ39" s="119"/>
      <c r="IPR39" s="119"/>
      <c r="IPS39" s="119"/>
      <c r="IPT39" s="119"/>
      <c r="IPU39" s="119"/>
      <c r="IPV39" s="119"/>
      <c r="IPW39" s="119"/>
      <c r="IPX39" s="119"/>
      <c r="IPY39" s="119"/>
      <c r="IPZ39" s="119"/>
      <c r="IQA39" s="119"/>
      <c r="IQB39" s="119"/>
      <c r="IQC39" s="119"/>
      <c r="IQD39" s="119"/>
      <c r="IQE39" s="119"/>
      <c r="IQF39" s="119"/>
      <c r="IQG39" s="119"/>
      <c r="IQH39" s="119"/>
      <c r="IQI39" s="119"/>
      <c r="IQJ39" s="119"/>
      <c r="IQK39" s="119"/>
      <c r="IQL39" s="119"/>
      <c r="IQM39" s="119"/>
      <c r="IQN39" s="119"/>
      <c r="IQO39" s="119"/>
      <c r="IQP39" s="119"/>
      <c r="IQQ39" s="119"/>
      <c r="IQR39" s="119"/>
      <c r="IQS39" s="119"/>
      <c r="IQT39" s="119"/>
      <c r="IQU39" s="119"/>
      <c r="IQV39" s="119"/>
      <c r="IQW39" s="119"/>
      <c r="IQX39" s="119"/>
      <c r="IQY39" s="119"/>
      <c r="IQZ39" s="119"/>
      <c r="IRA39" s="119"/>
      <c r="IRB39" s="119"/>
      <c r="IRC39" s="119"/>
      <c r="IRD39" s="119"/>
      <c r="IRE39" s="119"/>
      <c r="IRF39" s="119"/>
      <c r="IRG39" s="119"/>
      <c r="IRH39" s="119"/>
      <c r="IRI39" s="119"/>
      <c r="IRJ39" s="119"/>
      <c r="IRK39" s="119"/>
      <c r="IRL39" s="119"/>
      <c r="IRM39" s="119"/>
      <c r="IRN39" s="119"/>
      <c r="IRO39" s="119"/>
      <c r="IRP39" s="119"/>
      <c r="IRQ39" s="119"/>
      <c r="IRR39" s="119"/>
      <c r="IRS39" s="119"/>
      <c r="IRT39" s="119"/>
      <c r="IRU39" s="119"/>
      <c r="IRV39" s="119"/>
      <c r="IRW39" s="119"/>
      <c r="IRX39" s="119"/>
      <c r="IRY39" s="119"/>
      <c r="IRZ39" s="119"/>
      <c r="ISA39" s="119"/>
      <c r="ISB39" s="119"/>
      <c r="ISC39" s="119"/>
      <c r="ISD39" s="119"/>
      <c r="ISE39" s="119"/>
      <c r="ISF39" s="119"/>
      <c r="ISG39" s="119"/>
      <c r="ISH39" s="119"/>
      <c r="ISI39" s="119"/>
      <c r="ISJ39" s="119"/>
      <c r="ISK39" s="119"/>
      <c r="ISL39" s="119"/>
      <c r="ISM39" s="119"/>
      <c r="ISN39" s="119"/>
      <c r="ISO39" s="119"/>
      <c r="ISP39" s="119"/>
      <c r="ISQ39" s="119"/>
      <c r="ISR39" s="119"/>
      <c r="ISS39" s="119"/>
      <c r="IST39" s="119"/>
      <c r="ISU39" s="119"/>
      <c r="ISV39" s="119"/>
      <c r="ISW39" s="119"/>
      <c r="ISX39" s="119"/>
      <c r="ISY39" s="119"/>
      <c r="ISZ39" s="119"/>
      <c r="ITA39" s="119"/>
      <c r="ITB39" s="119"/>
      <c r="ITC39" s="119"/>
      <c r="ITD39" s="119"/>
      <c r="ITE39" s="119"/>
      <c r="ITF39" s="119"/>
      <c r="ITG39" s="119"/>
      <c r="ITH39" s="119"/>
      <c r="ITI39" s="119"/>
      <c r="ITJ39" s="119"/>
      <c r="ITK39" s="119"/>
      <c r="ITL39" s="119"/>
      <c r="ITM39" s="119"/>
      <c r="ITN39" s="119"/>
      <c r="ITO39" s="119"/>
      <c r="ITP39" s="119"/>
      <c r="ITQ39" s="119"/>
      <c r="ITR39" s="119"/>
      <c r="ITS39" s="119"/>
      <c r="ITT39" s="119"/>
      <c r="ITU39" s="119"/>
      <c r="ITV39" s="119"/>
      <c r="ITW39" s="119"/>
      <c r="ITX39" s="119"/>
      <c r="ITY39" s="119"/>
      <c r="ITZ39" s="119"/>
      <c r="IUA39" s="119"/>
      <c r="IUB39" s="119"/>
      <c r="IUC39" s="119"/>
      <c r="IUD39" s="119"/>
      <c r="IUE39" s="119"/>
      <c r="IUF39" s="119"/>
      <c r="IUG39" s="119"/>
      <c r="IUH39" s="119"/>
      <c r="IUI39" s="119"/>
      <c r="IUJ39" s="119"/>
      <c r="IUK39" s="119"/>
      <c r="IUL39" s="119"/>
      <c r="IUM39" s="119"/>
      <c r="IUN39" s="119"/>
      <c r="IUO39" s="119"/>
      <c r="IUP39" s="119"/>
      <c r="IUQ39" s="119"/>
      <c r="IUR39" s="119"/>
      <c r="IUS39" s="119"/>
      <c r="IUT39" s="119"/>
      <c r="IUU39" s="119"/>
      <c r="IUV39" s="119"/>
      <c r="IUW39" s="119"/>
      <c r="IUX39" s="119"/>
      <c r="IUY39" s="119"/>
      <c r="IUZ39" s="119"/>
      <c r="IVA39" s="119"/>
      <c r="IVB39" s="119"/>
      <c r="IVC39" s="119"/>
      <c r="IVD39" s="119"/>
      <c r="IVE39" s="119"/>
      <c r="IVF39" s="119"/>
      <c r="IVG39" s="119"/>
      <c r="IVH39" s="119"/>
      <c r="IVI39" s="119"/>
      <c r="IVJ39" s="119"/>
      <c r="IVK39" s="119"/>
      <c r="IVL39" s="119"/>
      <c r="IVM39" s="119"/>
      <c r="IVN39" s="119"/>
      <c r="IVO39" s="119"/>
      <c r="IVP39" s="119"/>
      <c r="IVQ39" s="119"/>
      <c r="IVR39" s="119"/>
      <c r="IVS39" s="119"/>
      <c r="IVT39" s="119"/>
      <c r="IVU39" s="119"/>
      <c r="IVV39" s="119"/>
      <c r="IVW39" s="119"/>
      <c r="IVX39" s="119"/>
      <c r="IVY39" s="119"/>
      <c r="IVZ39" s="119"/>
      <c r="IWA39" s="119"/>
      <c r="IWB39" s="119"/>
      <c r="IWC39" s="119"/>
      <c r="IWD39" s="119"/>
      <c r="IWE39" s="119"/>
      <c r="IWF39" s="119"/>
      <c r="IWG39" s="119"/>
      <c r="IWH39" s="119"/>
      <c r="IWI39" s="119"/>
      <c r="IWJ39" s="119"/>
      <c r="IWK39" s="119"/>
      <c r="IWL39" s="119"/>
      <c r="IWM39" s="119"/>
      <c r="IWN39" s="119"/>
      <c r="IWO39" s="119"/>
      <c r="IWP39" s="119"/>
      <c r="IWQ39" s="119"/>
      <c r="IWR39" s="119"/>
      <c r="IWS39" s="119"/>
      <c r="IWT39" s="119"/>
      <c r="IWU39" s="119"/>
      <c r="IWV39" s="119"/>
      <c r="IWW39" s="119"/>
      <c r="IWX39" s="119"/>
      <c r="IWY39" s="119"/>
      <c r="IWZ39" s="119"/>
      <c r="IXA39" s="119"/>
      <c r="IXB39" s="119"/>
      <c r="IXC39" s="119"/>
      <c r="IXD39" s="119"/>
      <c r="IXE39" s="119"/>
      <c r="IXF39" s="119"/>
      <c r="IXG39" s="119"/>
      <c r="IXH39" s="119"/>
      <c r="IXI39" s="119"/>
      <c r="IXJ39" s="119"/>
      <c r="IXK39" s="119"/>
      <c r="IXL39" s="119"/>
      <c r="IXM39" s="119"/>
      <c r="IXN39" s="119"/>
      <c r="IXO39" s="119"/>
      <c r="IXP39" s="119"/>
      <c r="IXQ39" s="119"/>
      <c r="IXR39" s="119"/>
      <c r="IXS39" s="119"/>
      <c r="IXT39" s="119"/>
      <c r="IXU39" s="119"/>
      <c r="IXV39" s="119"/>
      <c r="IXW39" s="119"/>
      <c r="IXX39" s="119"/>
      <c r="IXY39" s="119"/>
      <c r="IXZ39" s="119"/>
      <c r="IYA39" s="119"/>
      <c r="IYB39" s="119"/>
      <c r="IYC39" s="119"/>
      <c r="IYD39" s="119"/>
      <c r="IYE39" s="119"/>
      <c r="IYF39" s="119"/>
      <c r="IYG39" s="119"/>
      <c r="IYH39" s="119"/>
      <c r="IYI39" s="119"/>
      <c r="IYJ39" s="119"/>
      <c r="IYK39" s="119"/>
      <c r="IYL39" s="119"/>
      <c r="IYM39" s="119"/>
      <c r="IYN39" s="119"/>
      <c r="IYO39" s="119"/>
      <c r="IYP39" s="119"/>
      <c r="IYQ39" s="119"/>
      <c r="IYR39" s="119"/>
      <c r="IYS39" s="119"/>
      <c r="IYT39" s="119"/>
      <c r="IYU39" s="119"/>
      <c r="IYV39" s="119"/>
      <c r="IYW39" s="119"/>
      <c r="IYX39" s="119"/>
      <c r="IYY39" s="119"/>
      <c r="IYZ39" s="119"/>
      <c r="IZA39" s="119"/>
      <c r="IZB39" s="119"/>
      <c r="IZC39" s="119"/>
      <c r="IZD39" s="119"/>
      <c r="IZE39" s="119"/>
      <c r="IZF39" s="119"/>
      <c r="IZG39" s="119"/>
      <c r="IZH39" s="119"/>
      <c r="IZI39" s="119"/>
      <c r="IZJ39" s="119"/>
      <c r="IZK39" s="119"/>
      <c r="IZL39" s="119"/>
      <c r="IZM39" s="119"/>
      <c r="IZN39" s="119"/>
      <c r="IZO39" s="119"/>
      <c r="IZP39" s="119"/>
      <c r="IZQ39" s="119"/>
      <c r="IZR39" s="119"/>
      <c r="IZS39" s="119"/>
      <c r="IZT39" s="119"/>
      <c r="IZU39" s="119"/>
      <c r="IZV39" s="119"/>
      <c r="IZW39" s="119"/>
      <c r="IZX39" s="119"/>
      <c r="IZY39" s="119"/>
      <c r="IZZ39" s="119"/>
      <c r="JAA39" s="119"/>
      <c r="JAB39" s="119"/>
      <c r="JAC39" s="119"/>
      <c r="JAD39" s="119"/>
      <c r="JAE39" s="119"/>
      <c r="JAF39" s="119"/>
      <c r="JAG39" s="119"/>
      <c r="JAH39" s="119"/>
      <c r="JAI39" s="119"/>
      <c r="JAJ39" s="119"/>
      <c r="JAK39" s="119"/>
      <c r="JAL39" s="119"/>
      <c r="JAM39" s="119"/>
      <c r="JAN39" s="119"/>
      <c r="JAO39" s="119"/>
      <c r="JAP39" s="119"/>
      <c r="JAQ39" s="119"/>
      <c r="JAR39" s="119"/>
      <c r="JAS39" s="119"/>
      <c r="JAT39" s="119"/>
      <c r="JAU39" s="119"/>
      <c r="JAV39" s="119"/>
      <c r="JAW39" s="119"/>
      <c r="JAX39" s="119"/>
      <c r="JAY39" s="119"/>
      <c r="JAZ39" s="119"/>
      <c r="JBA39" s="119"/>
      <c r="JBB39" s="119"/>
      <c r="JBC39" s="119"/>
      <c r="JBD39" s="119"/>
      <c r="JBE39" s="119"/>
      <c r="JBF39" s="119"/>
      <c r="JBG39" s="119"/>
      <c r="JBH39" s="119"/>
      <c r="JBI39" s="119"/>
      <c r="JBJ39" s="119"/>
      <c r="JBK39" s="119"/>
      <c r="JBL39" s="119"/>
      <c r="JBM39" s="119"/>
      <c r="JBN39" s="119"/>
      <c r="JBO39" s="119"/>
      <c r="JBP39" s="119"/>
      <c r="JBQ39" s="119"/>
      <c r="JBR39" s="119"/>
      <c r="JBS39" s="119"/>
      <c r="JBT39" s="119"/>
      <c r="JBU39" s="119"/>
      <c r="JBV39" s="119"/>
      <c r="JBW39" s="119"/>
      <c r="JBX39" s="119"/>
      <c r="JBY39" s="119"/>
      <c r="JBZ39" s="119"/>
      <c r="JCA39" s="119"/>
      <c r="JCB39" s="119"/>
      <c r="JCC39" s="119"/>
      <c r="JCD39" s="119"/>
      <c r="JCE39" s="119"/>
      <c r="JCF39" s="119"/>
      <c r="JCG39" s="119"/>
      <c r="JCH39" s="119"/>
      <c r="JCI39" s="119"/>
      <c r="JCJ39" s="119"/>
      <c r="JCK39" s="119"/>
      <c r="JCL39" s="119"/>
      <c r="JCM39" s="119"/>
      <c r="JCN39" s="119"/>
      <c r="JCO39" s="119"/>
      <c r="JCP39" s="119"/>
      <c r="JCQ39" s="119"/>
      <c r="JCR39" s="119"/>
      <c r="JCS39" s="119"/>
      <c r="JCT39" s="119"/>
      <c r="JCU39" s="119"/>
      <c r="JCV39" s="119"/>
      <c r="JCW39" s="119"/>
      <c r="JCX39" s="119"/>
      <c r="JCY39" s="119"/>
      <c r="JCZ39" s="119"/>
      <c r="JDA39" s="119"/>
      <c r="JDB39" s="119"/>
      <c r="JDC39" s="119"/>
      <c r="JDD39" s="119"/>
      <c r="JDE39" s="119"/>
      <c r="JDF39" s="119"/>
      <c r="JDG39" s="119"/>
      <c r="JDH39" s="119"/>
      <c r="JDI39" s="119"/>
      <c r="JDJ39" s="119"/>
      <c r="JDK39" s="119"/>
      <c r="JDL39" s="119"/>
      <c r="JDM39" s="119"/>
      <c r="JDN39" s="119"/>
      <c r="JDO39" s="119"/>
      <c r="JDP39" s="119"/>
      <c r="JDQ39" s="119"/>
      <c r="JDR39" s="119"/>
      <c r="JDS39" s="119"/>
      <c r="JDT39" s="119"/>
      <c r="JDU39" s="119"/>
      <c r="JDV39" s="119"/>
      <c r="JDW39" s="119"/>
      <c r="JDX39" s="119"/>
      <c r="JDY39" s="119"/>
      <c r="JDZ39" s="119"/>
      <c r="JEA39" s="119"/>
      <c r="JEB39" s="119"/>
      <c r="JEC39" s="119"/>
      <c r="JED39" s="119"/>
      <c r="JEE39" s="119"/>
      <c r="JEF39" s="119"/>
      <c r="JEG39" s="119"/>
      <c r="JEH39" s="119"/>
      <c r="JEI39" s="119"/>
      <c r="JEJ39" s="119"/>
      <c r="JEK39" s="119"/>
      <c r="JEL39" s="119"/>
      <c r="JEM39" s="119"/>
      <c r="JEN39" s="119"/>
      <c r="JEO39" s="119"/>
      <c r="JEP39" s="119"/>
      <c r="JEQ39" s="119"/>
      <c r="JER39" s="119"/>
      <c r="JES39" s="119"/>
      <c r="JET39" s="119"/>
      <c r="JEU39" s="119"/>
      <c r="JEV39" s="119"/>
      <c r="JEW39" s="119"/>
      <c r="JEX39" s="119"/>
      <c r="JEY39" s="119"/>
      <c r="JEZ39" s="119"/>
      <c r="JFA39" s="119"/>
      <c r="JFB39" s="119"/>
      <c r="JFC39" s="119"/>
      <c r="JFD39" s="119"/>
      <c r="JFE39" s="119"/>
      <c r="JFF39" s="119"/>
      <c r="JFG39" s="119"/>
      <c r="JFH39" s="119"/>
      <c r="JFI39" s="119"/>
      <c r="JFJ39" s="119"/>
      <c r="JFK39" s="119"/>
      <c r="JFL39" s="119"/>
      <c r="JFM39" s="119"/>
      <c r="JFN39" s="119"/>
      <c r="JFO39" s="119"/>
      <c r="JFP39" s="119"/>
      <c r="JFQ39" s="119"/>
      <c r="JFR39" s="119"/>
      <c r="JFS39" s="119"/>
      <c r="JFT39" s="119"/>
      <c r="JFU39" s="119"/>
      <c r="JFV39" s="119"/>
      <c r="JFW39" s="119"/>
      <c r="JFX39" s="119"/>
      <c r="JFY39" s="119"/>
      <c r="JFZ39" s="119"/>
      <c r="JGA39" s="119"/>
      <c r="JGB39" s="119"/>
      <c r="JGC39" s="119"/>
      <c r="JGD39" s="119"/>
      <c r="JGE39" s="119"/>
      <c r="JGF39" s="119"/>
      <c r="JGG39" s="119"/>
      <c r="JGH39" s="119"/>
      <c r="JGI39" s="119"/>
      <c r="JGJ39" s="119"/>
      <c r="JGK39" s="119"/>
      <c r="JGL39" s="119"/>
      <c r="JGM39" s="119"/>
      <c r="JGN39" s="119"/>
      <c r="JGO39" s="119"/>
      <c r="JGP39" s="119"/>
      <c r="JGQ39" s="119"/>
      <c r="JGR39" s="119"/>
      <c r="JGS39" s="119"/>
      <c r="JGT39" s="119"/>
      <c r="JGU39" s="119"/>
      <c r="JGV39" s="119"/>
      <c r="JGW39" s="119"/>
      <c r="JGX39" s="119"/>
      <c r="JGY39" s="119"/>
      <c r="JGZ39" s="119"/>
      <c r="JHA39" s="119"/>
      <c r="JHB39" s="119"/>
      <c r="JHC39" s="119"/>
      <c r="JHD39" s="119"/>
      <c r="JHE39" s="119"/>
      <c r="JHF39" s="119"/>
      <c r="JHG39" s="119"/>
      <c r="JHH39" s="119"/>
      <c r="JHI39" s="119"/>
      <c r="JHJ39" s="119"/>
      <c r="JHK39" s="119"/>
      <c r="JHL39" s="119"/>
      <c r="JHM39" s="119"/>
      <c r="JHN39" s="119"/>
      <c r="JHO39" s="119"/>
      <c r="JHP39" s="119"/>
      <c r="JHQ39" s="119"/>
      <c r="JHR39" s="119"/>
      <c r="JHS39" s="119"/>
      <c r="JHT39" s="119"/>
      <c r="JHU39" s="119"/>
      <c r="JHV39" s="119"/>
      <c r="JHW39" s="119"/>
      <c r="JHX39" s="119"/>
      <c r="JHY39" s="119"/>
      <c r="JHZ39" s="119"/>
      <c r="JIA39" s="119"/>
      <c r="JIB39" s="119"/>
      <c r="JIC39" s="119"/>
      <c r="JID39" s="119"/>
      <c r="JIE39" s="119"/>
      <c r="JIF39" s="119"/>
      <c r="JIG39" s="119"/>
      <c r="JIH39" s="119"/>
      <c r="JII39" s="119"/>
      <c r="JIJ39" s="119"/>
      <c r="JIK39" s="119"/>
      <c r="JIL39" s="119"/>
      <c r="JIM39" s="119"/>
      <c r="JIN39" s="119"/>
      <c r="JIO39" s="119"/>
      <c r="JIP39" s="119"/>
      <c r="JIQ39" s="119"/>
      <c r="JIR39" s="119"/>
      <c r="JIS39" s="119"/>
      <c r="JIT39" s="119"/>
      <c r="JIU39" s="119"/>
      <c r="JIV39" s="119"/>
      <c r="JIW39" s="119"/>
      <c r="JIX39" s="119"/>
      <c r="JIY39" s="119"/>
      <c r="JIZ39" s="119"/>
      <c r="JJA39" s="119"/>
      <c r="JJB39" s="119"/>
      <c r="JJC39" s="119"/>
      <c r="JJD39" s="119"/>
      <c r="JJE39" s="119"/>
      <c r="JJF39" s="119"/>
      <c r="JJG39" s="119"/>
      <c r="JJH39" s="119"/>
      <c r="JJI39" s="119"/>
      <c r="JJJ39" s="119"/>
      <c r="JJK39" s="119"/>
      <c r="JJL39" s="119"/>
      <c r="JJM39" s="119"/>
      <c r="JJN39" s="119"/>
      <c r="JJO39" s="119"/>
      <c r="JJP39" s="119"/>
      <c r="JJQ39" s="119"/>
      <c r="JJR39" s="119"/>
      <c r="JJS39" s="119"/>
      <c r="JJT39" s="119"/>
      <c r="JJU39" s="119"/>
      <c r="JJV39" s="119"/>
      <c r="JJW39" s="119"/>
      <c r="JJX39" s="119"/>
      <c r="JJY39" s="119"/>
      <c r="JJZ39" s="119"/>
      <c r="JKA39" s="119"/>
      <c r="JKB39" s="119"/>
      <c r="JKC39" s="119"/>
      <c r="JKD39" s="119"/>
      <c r="JKE39" s="119"/>
      <c r="JKF39" s="119"/>
      <c r="JKG39" s="119"/>
      <c r="JKH39" s="119"/>
      <c r="JKI39" s="119"/>
      <c r="JKJ39" s="119"/>
      <c r="JKK39" s="119"/>
      <c r="JKL39" s="119"/>
      <c r="JKM39" s="119"/>
      <c r="JKN39" s="119"/>
      <c r="JKO39" s="119"/>
      <c r="JKP39" s="119"/>
      <c r="JKQ39" s="119"/>
      <c r="JKR39" s="119"/>
      <c r="JKS39" s="119"/>
      <c r="JKT39" s="119"/>
      <c r="JKU39" s="119"/>
      <c r="JKV39" s="119"/>
      <c r="JKW39" s="119"/>
      <c r="JKX39" s="119"/>
      <c r="JKY39" s="119"/>
      <c r="JKZ39" s="119"/>
      <c r="JLA39" s="119"/>
      <c r="JLB39" s="119"/>
      <c r="JLC39" s="119"/>
      <c r="JLD39" s="119"/>
      <c r="JLE39" s="119"/>
      <c r="JLF39" s="119"/>
      <c r="JLG39" s="119"/>
      <c r="JLH39" s="119"/>
      <c r="JLI39" s="119"/>
      <c r="JLJ39" s="119"/>
      <c r="JLK39" s="119"/>
      <c r="JLL39" s="119"/>
      <c r="JLM39" s="119"/>
      <c r="JLN39" s="119"/>
      <c r="JLO39" s="119"/>
      <c r="JLP39" s="119"/>
      <c r="JLQ39" s="119"/>
      <c r="JLR39" s="119"/>
      <c r="JLS39" s="119"/>
      <c r="JLT39" s="119"/>
      <c r="JLU39" s="119"/>
      <c r="JLV39" s="119"/>
      <c r="JLW39" s="119"/>
      <c r="JLX39" s="119"/>
      <c r="JLY39" s="119"/>
      <c r="JLZ39" s="119"/>
      <c r="JMA39" s="119"/>
      <c r="JMB39" s="119"/>
      <c r="JMC39" s="119"/>
      <c r="JMD39" s="119"/>
      <c r="JME39" s="119"/>
      <c r="JMF39" s="119"/>
      <c r="JMG39" s="119"/>
      <c r="JMH39" s="119"/>
      <c r="JMI39" s="119"/>
      <c r="JMJ39" s="119"/>
      <c r="JMK39" s="119"/>
      <c r="JML39" s="119"/>
      <c r="JMM39" s="119"/>
      <c r="JMN39" s="119"/>
      <c r="JMO39" s="119"/>
      <c r="JMP39" s="119"/>
      <c r="JMQ39" s="119"/>
      <c r="JMR39" s="119"/>
      <c r="JMS39" s="119"/>
      <c r="JMT39" s="119"/>
      <c r="JMU39" s="119"/>
      <c r="JMV39" s="119"/>
      <c r="JMW39" s="119"/>
      <c r="JMX39" s="119"/>
      <c r="JMY39" s="119"/>
      <c r="JMZ39" s="119"/>
      <c r="JNA39" s="119"/>
      <c r="JNB39" s="119"/>
      <c r="JNC39" s="119"/>
      <c r="JND39" s="119"/>
      <c r="JNE39" s="119"/>
      <c r="JNF39" s="119"/>
      <c r="JNG39" s="119"/>
      <c r="JNH39" s="119"/>
      <c r="JNI39" s="119"/>
      <c r="JNJ39" s="119"/>
      <c r="JNK39" s="119"/>
      <c r="JNL39" s="119"/>
      <c r="JNM39" s="119"/>
      <c r="JNN39" s="119"/>
      <c r="JNO39" s="119"/>
      <c r="JNP39" s="119"/>
      <c r="JNQ39" s="119"/>
      <c r="JNR39" s="119"/>
      <c r="JNS39" s="119"/>
      <c r="JNT39" s="119"/>
      <c r="JNU39" s="119"/>
      <c r="JNV39" s="119"/>
      <c r="JNW39" s="119"/>
      <c r="JNX39" s="119"/>
      <c r="JNY39" s="119"/>
      <c r="JNZ39" s="119"/>
      <c r="JOA39" s="119"/>
      <c r="JOB39" s="119"/>
      <c r="JOC39" s="119"/>
      <c r="JOD39" s="119"/>
      <c r="JOE39" s="119"/>
      <c r="JOF39" s="119"/>
      <c r="JOG39" s="119"/>
      <c r="JOH39" s="119"/>
      <c r="JOI39" s="119"/>
      <c r="JOJ39" s="119"/>
      <c r="JOK39" s="119"/>
      <c r="JOL39" s="119"/>
      <c r="JOM39" s="119"/>
      <c r="JON39" s="119"/>
      <c r="JOO39" s="119"/>
      <c r="JOP39" s="119"/>
      <c r="JOQ39" s="119"/>
      <c r="JOR39" s="119"/>
      <c r="JOS39" s="119"/>
      <c r="JOT39" s="119"/>
      <c r="JOU39" s="119"/>
      <c r="JOV39" s="119"/>
      <c r="JOW39" s="119"/>
      <c r="JOX39" s="119"/>
      <c r="JOY39" s="119"/>
      <c r="JOZ39" s="119"/>
      <c r="JPA39" s="119"/>
      <c r="JPB39" s="119"/>
      <c r="JPC39" s="119"/>
      <c r="JPD39" s="119"/>
      <c r="JPE39" s="119"/>
      <c r="JPF39" s="119"/>
      <c r="JPG39" s="119"/>
      <c r="JPH39" s="119"/>
      <c r="JPI39" s="119"/>
      <c r="JPJ39" s="119"/>
      <c r="JPK39" s="119"/>
      <c r="JPL39" s="119"/>
      <c r="JPM39" s="119"/>
      <c r="JPN39" s="119"/>
      <c r="JPO39" s="119"/>
      <c r="JPP39" s="119"/>
      <c r="JPQ39" s="119"/>
      <c r="JPR39" s="119"/>
      <c r="JPS39" s="119"/>
      <c r="JPT39" s="119"/>
      <c r="JPU39" s="119"/>
      <c r="JPV39" s="119"/>
      <c r="JPW39" s="119"/>
      <c r="JPX39" s="119"/>
      <c r="JPY39" s="119"/>
      <c r="JPZ39" s="119"/>
      <c r="JQA39" s="119"/>
      <c r="JQB39" s="119"/>
      <c r="JQC39" s="119"/>
      <c r="JQD39" s="119"/>
      <c r="JQE39" s="119"/>
      <c r="JQF39" s="119"/>
      <c r="JQG39" s="119"/>
      <c r="JQH39" s="119"/>
      <c r="JQI39" s="119"/>
      <c r="JQJ39" s="119"/>
      <c r="JQK39" s="119"/>
      <c r="JQL39" s="119"/>
      <c r="JQM39" s="119"/>
      <c r="JQN39" s="119"/>
      <c r="JQO39" s="119"/>
      <c r="JQP39" s="119"/>
      <c r="JQQ39" s="119"/>
      <c r="JQR39" s="119"/>
      <c r="JQS39" s="119"/>
      <c r="JQT39" s="119"/>
      <c r="JQU39" s="119"/>
      <c r="JQV39" s="119"/>
      <c r="JQW39" s="119"/>
      <c r="JQX39" s="119"/>
      <c r="JQY39" s="119"/>
      <c r="JQZ39" s="119"/>
      <c r="JRA39" s="119"/>
      <c r="JRB39" s="119"/>
      <c r="JRC39" s="119"/>
      <c r="JRD39" s="119"/>
      <c r="JRE39" s="119"/>
      <c r="JRF39" s="119"/>
      <c r="JRG39" s="119"/>
      <c r="JRH39" s="119"/>
      <c r="JRI39" s="119"/>
      <c r="JRJ39" s="119"/>
      <c r="JRK39" s="119"/>
      <c r="JRL39" s="119"/>
      <c r="JRM39" s="119"/>
      <c r="JRN39" s="119"/>
      <c r="JRO39" s="119"/>
      <c r="JRP39" s="119"/>
      <c r="JRQ39" s="119"/>
      <c r="JRR39" s="119"/>
      <c r="JRS39" s="119"/>
      <c r="JRT39" s="119"/>
      <c r="JRU39" s="119"/>
      <c r="JRV39" s="119"/>
      <c r="JRW39" s="119"/>
      <c r="JRX39" s="119"/>
      <c r="JRY39" s="119"/>
      <c r="JRZ39" s="119"/>
      <c r="JSA39" s="119"/>
      <c r="JSB39" s="119"/>
      <c r="JSC39" s="119"/>
      <c r="JSD39" s="119"/>
      <c r="JSE39" s="119"/>
      <c r="JSF39" s="119"/>
      <c r="JSG39" s="119"/>
      <c r="JSH39" s="119"/>
      <c r="JSI39" s="119"/>
      <c r="JSJ39" s="119"/>
      <c r="JSK39" s="119"/>
      <c r="JSL39" s="119"/>
      <c r="JSM39" s="119"/>
      <c r="JSN39" s="119"/>
      <c r="JSO39" s="119"/>
      <c r="JSP39" s="119"/>
      <c r="JSQ39" s="119"/>
      <c r="JSR39" s="119"/>
      <c r="JSS39" s="119"/>
      <c r="JST39" s="119"/>
      <c r="JSU39" s="119"/>
      <c r="JSV39" s="119"/>
      <c r="JSW39" s="119"/>
      <c r="JSX39" s="119"/>
      <c r="JSY39" s="119"/>
      <c r="JSZ39" s="119"/>
      <c r="JTA39" s="119"/>
      <c r="JTB39" s="119"/>
      <c r="JTC39" s="119"/>
      <c r="JTD39" s="119"/>
      <c r="JTE39" s="119"/>
      <c r="JTF39" s="119"/>
      <c r="JTG39" s="119"/>
      <c r="JTH39" s="119"/>
      <c r="JTI39" s="119"/>
      <c r="JTJ39" s="119"/>
      <c r="JTK39" s="119"/>
      <c r="JTL39" s="119"/>
      <c r="JTM39" s="119"/>
      <c r="JTN39" s="119"/>
      <c r="JTO39" s="119"/>
      <c r="JTP39" s="119"/>
      <c r="JTQ39" s="119"/>
      <c r="JTR39" s="119"/>
      <c r="JTS39" s="119"/>
      <c r="JTT39" s="119"/>
      <c r="JTU39" s="119"/>
      <c r="JTV39" s="119"/>
      <c r="JTW39" s="119"/>
      <c r="JTX39" s="119"/>
      <c r="JTY39" s="119"/>
      <c r="JTZ39" s="119"/>
      <c r="JUA39" s="119"/>
      <c r="JUB39" s="119"/>
      <c r="JUC39" s="119"/>
      <c r="JUD39" s="119"/>
      <c r="JUE39" s="119"/>
      <c r="JUF39" s="119"/>
      <c r="JUG39" s="119"/>
      <c r="JUH39" s="119"/>
      <c r="JUI39" s="119"/>
      <c r="JUJ39" s="119"/>
      <c r="JUK39" s="119"/>
      <c r="JUL39" s="119"/>
      <c r="JUM39" s="119"/>
      <c r="JUN39" s="119"/>
      <c r="JUO39" s="119"/>
      <c r="JUP39" s="119"/>
      <c r="JUQ39" s="119"/>
      <c r="JUR39" s="119"/>
      <c r="JUS39" s="119"/>
      <c r="JUT39" s="119"/>
      <c r="JUU39" s="119"/>
      <c r="JUV39" s="119"/>
      <c r="JUW39" s="119"/>
      <c r="JUX39" s="119"/>
      <c r="JUY39" s="119"/>
      <c r="JUZ39" s="119"/>
      <c r="JVA39" s="119"/>
      <c r="JVB39" s="119"/>
      <c r="JVC39" s="119"/>
      <c r="JVD39" s="119"/>
      <c r="JVE39" s="119"/>
      <c r="JVF39" s="119"/>
      <c r="JVG39" s="119"/>
      <c r="JVH39" s="119"/>
      <c r="JVI39" s="119"/>
      <c r="JVJ39" s="119"/>
      <c r="JVK39" s="119"/>
      <c r="JVL39" s="119"/>
      <c r="JVM39" s="119"/>
      <c r="JVN39" s="119"/>
      <c r="JVO39" s="119"/>
      <c r="JVP39" s="119"/>
      <c r="JVQ39" s="119"/>
      <c r="JVR39" s="119"/>
      <c r="JVS39" s="119"/>
      <c r="JVT39" s="119"/>
      <c r="JVU39" s="119"/>
      <c r="JVV39" s="119"/>
      <c r="JVW39" s="119"/>
      <c r="JVX39" s="119"/>
      <c r="JVY39" s="119"/>
      <c r="JVZ39" s="119"/>
      <c r="JWA39" s="119"/>
      <c r="JWB39" s="119"/>
      <c r="JWC39" s="119"/>
      <c r="JWD39" s="119"/>
      <c r="JWE39" s="119"/>
      <c r="JWF39" s="119"/>
      <c r="JWG39" s="119"/>
      <c r="JWH39" s="119"/>
      <c r="JWI39" s="119"/>
      <c r="JWJ39" s="119"/>
      <c r="JWK39" s="119"/>
      <c r="JWL39" s="119"/>
      <c r="JWM39" s="119"/>
      <c r="JWN39" s="119"/>
      <c r="JWO39" s="119"/>
      <c r="JWP39" s="119"/>
      <c r="JWQ39" s="119"/>
      <c r="JWR39" s="119"/>
      <c r="JWS39" s="119"/>
      <c r="JWT39" s="119"/>
      <c r="JWU39" s="119"/>
      <c r="JWV39" s="119"/>
      <c r="JWW39" s="119"/>
      <c r="JWX39" s="119"/>
      <c r="JWY39" s="119"/>
      <c r="JWZ39" s="119"/>
      <c r="JXA39" s="119"/>
      <c r="JXB39" s="119"/>
      <c r="JXC39" s="119"/>
      <c r="JXD39" s="119"/>
      <c r="JXE39" s="119"/>
      <c r="JXF39" s="119"/>
      <c r="JXG39" s="119"/>
      <c r="JXH39" s="119"/>
      <c r="JXI39" s="119"/>
      <c r="JXJ39" s="119"/>
      <c r="JXK39" s="119"/>
      <c r="JXL39" s="119"/>
      <c r="JXM39" s="119"/>
      <c r="JXN39" s="119"/>
      <c r="JXO39" s="119"/>
      <c r="JXP39" s="119"/>
      <c r="JXQ39" s="119"/>
      <c r="JXR39" s="119"/>
      <c r="JXS39" s="119"/>
      <c r="JXT39" s="119"/>
      <c r="JXU39" s="119"/>
      <c r="JXV39" s="119"/>
      <c r="JXW39" s="119"/>
      <c r="JXX39" s="119"/>
      <c r="JXY39" s="119"/>
      <c r="JXZ39" s="119"/>
      <c r="JYA39" s="119"/>
      <c r="JYB39" s="119"/>
      <c r="JYC39" s="119"/>
      <c r="JYD39" s="119"/>
      <c r="JYE39" s="119"/>
      <c r="JYF39" s="119"/>
      <c r="JYG39" s="119"/>
      <c r="JYH39" s="119"/>
      <c r="JYI39" s="119"/>
      <c r="JYJ39" s="119"/>
      <c r="JYK39" s="119"/>
      <c r="JYL39" s="119"/>
      <c r="JYM39" s="119"/>
      <c r="JYN39" s="119"/>
      <c r="JYO39" s="119"/>
      <c r="JYP39" s="119"/>
      <c r="JYQ39" s="119"/>
      <c r="JYR39" s="119"/>
      <c r="JYS39" s="119"/>
      <c r="JYT39" s="119"/>
      <c r="JYU39" s="119"/>
      <c r="JYV39" s="119"/>
      <c r="JYW39" s="119"/>
      <c r="JYX39" s="119"/>
      <c r="JYY39" s="119"/>
      <c r="JYZ39" s="119"/>
      <c r="JZA39" s="119"/>
      <c r="JZB39" s="119"/>
      <c r="JZC39" s="119"/>
      <c r="JZD39" s="119"/>
      <c r="JZE39" s="119"/>
      <c r="JZF39" s="119"/>
      <c r="JZG39" s="119"/>
      <c r="JZH39" s="119"/>
      <c r="JZI39" s="119"/>
      <c r="JZJ39" s="119"/>
      <c r="JZK39" s="119"/>
      <c r="JZL39" s="119"/>
      <c r="JZM39" s="119"/>
      <c r="JZN39" s="119"/>
      <c r="JZO39" s="119"/>
      <c r="JZP39" s="119"/>
      <c r="JZQ39" s="119"/>
      <c r="JZR39" s="119"/>
      <c r="JZS39" s="119"/>
      <c r="JZT39" s="119"/>
      <c r="JZU39" s="119"/>
      <c r="JZV39" s="119"/>
      <c r="JZW39" s="119"/>
      <c r="JZX39" s="119"/>
      <c r="JZY39" s="119"/>
      <c r="JZZ39" s="119"/>
      <c r="KAA39" s="119"/>
      <c r="KAB39" s="119"/>
      <c r="KAC39" s="119"/>
      <c r="KAD39" s="119"/>
      <c r="KAE39" s="119"/>
      <c r="KAF39" s="119"/>
      <c r="KAG39" s="119"/>
      <c r="KAH39" s="119"/>
      <c r="KAI39" s="119"/>
      <c r="KAJ39" s="119"/>
      <c r="KAK39" s="119"/>
      <c r="KAL39" s="119"/>
      <c r="KAM39" s="119"/>
      <c r="KAN39" s="119"/>
      <c r="KAO39" s="119"/>
      <c r="KAP39" s="119"/>
      <c r="KAQ39" s="119"/>
      <c r="KAR39" s="119"/>
      <c r="KAS39" s="119"/>
      <c r="KAT39" s="119"/>
      <c r="KAU39" s="119"/>
      <c r="KAV39" s="119"/>
      <c r="KAW39" s="119"/>
      <c r="KAX39" s="119"/>
      <c r="KAY39" s="119"/>
      <c r="KAZ39" s="119"/>
      <c r="KBA39" s="119"/>
      <c r="KBB39" s="119"/>
      <c r="KBC39" s="119"/>
      <c r="KBD39" s="119"/>
      <c r="KBE39" s="119"/>
      <c r="KBF39" s="119"/>
      <c r="KBG39" s="119"/>
      <c r="KBH39" s="119"/>
      <c r="KBI39" s="119"/>
      <c r="KBJ39" s="119"/>
      <c r="KBK39" s="119"/>
      <c r="KBL39" s="119"/>
      <c r="KBM39" s="119"/>
      <c r="KBN39" s="119"/>
      <c r="KBO39" s="119"/>
      <c r="KBP39" s="119"/>
      <c r="KBQ39" s="119"/>
      <c r="KBR39" s="119"/>
      <c r="KBS39" s="119"/>
      <c r="KBT39" s="119"/>
      <c r="KBU39" s="119"/>
      <c r="KBV39" s="119"/>
      <c r="KBW39" s="119"/>
      <c r="KBX39" s="119"/>
      <c r="KBY39" s="119"/>
      <c r="KBZ39" s="119"/>
      <c r="KCA39" s="119"/>
      <c r="KCB39" s="119"/>
      <c r="KCC39" s="119"/>
      <c r="KCD39" s="119"/>
      <c r="KCE39" s="119"/>
      <c r="KCF39" s="119"/>
      <c r="KCG39" s="119"/>
      <c r="KCH39" s="119"/>
      <c r="KCI39" s="119"/>
      <c r="KCJ39" s="119"/>
      <c r="KCK39" s="119"/>
      <c r="KCL39" s="119"/>
      <c r="KCM39" s="119"/>
      <c r="KCN39" s="119"/>
      <c r="KCO39" s="119"/>
      <c r="KCP39" s="119"/>
      <c r="KCQ39" s="119"/>
      <c r="KCR39" s="119"/>
      <c r="KCS39" s="119"/>
      <c r="KCT39" s="119"/>
      <c r="KCU39" s="119"/>
      <c r="KCV39" s="119"/>
      <c r="KCW39" s="119"/>
      <c r="KCX39" s="119"/>
      <c r="KCY39" s="119"/>
      <c r="KCZ39" s="119"/>
      <c r="KDA39" s="119"/>
      <c r="KDB39" s="119"/>
      <c r="KDC39" s="119"/>
      <c r="KDD39" s="119"/>
      <c r="KDE39" s="119"/>
      <c r="KDF39" s="119"/>
      <c r="KDG39" s="119"/>
      <c r="KDH39" s="119"/>
      <c r="KDI39" s="119"/>
      <c r="KDJ39" s="119"/>
      <c r="KDK39" s="119"/>
      <c r="KDL39" s="119"/>
      <c r="KDM39" s="119"/>
      <c r="KDN39" s="119"/>
      <c r="KDO39" s="119"/>
      <c r="KDP39" s="119"/>
      <c r="KDQ39" s="119"/>
      <c r="KDR39" s="119"/>
      <c r="KDS39" s="119"/>
      <c r="KDT39" s="119"/>
      <c r="KDU39" s="119"/>
      <c r="KDV39" s="119"/>
      <c r="KDW39" s="119"/>
      <c r="KDX39" s="119"/>
      <c r="KDY39" s="119"/>
      <c r="KDZ39" s="119"/>
      <c r="KEA39" s="119"/>
      <c r="KEB39" s="119"/>
      <c r="KEC39" s="119"/>
      <c r="KED39" s="119"/>
      <c r="KEE39" s="119"/>
      <c r="KEF39" s="119"/>
      <c r="KEG39" s="119"/>
      <c r="KEH39" s="119"/>
      <c r="KEI39" s="119"/>
      <c r="KEJ39" s="119"/>
      <c r="KEK39" s="119"/>
      <c r="KEL39" s="119"/>
      <c r="KEM39" s="119"/>
      <c r="KEN39" s="119"/>
      <c r="KEO39" s="119"/>
      <c r="KEP39" s="119"/>
      <c r="KEQ39" s="119"/>
      <c r="KER39" s="119"/>
      <c r="KES39" s="119"/>
      <c r="KET39" s="119"/>
      <c r="KEU39" s="119"/>
      <c r="KEV39" s="119"/>
      <c r="KEW39" s="119"/>
      <c r="KEX39" s="119"/>
      <c r="KEY39" s="119"/>
      <c r="KEZ39" s="119"/>
      <c r="KFA39" s="119"/>
      <c r="KFB39" s="119"/>
      <c r="KFC39" s="119"/>
      <c r="KFD39" s="119"/>
      <c r="KFE39" s="119"/>
      <c r="KFF39" s="119"/>
      <c r="KFG39" s="119"/>
      <c r="KFH39" s="119"/>
      <c r="KFI39" s="119"/>
      <c r="KFJ39" s="119"/>
      <c r="KFK39" s="119"/>
      <c r="KFL39" s="119"/>
      <c r="KFM39" s="119"/>
      <c r="KFN39" s="119"/>
      <c r="KFO39" s="119"/>
      <c r="KFP39" s="119"/>
      <c r="KFQ39" s="119"/>
      <c r="KFR39" s="119"/>
      <c r="KFS39" s="119"/>
      <c r="KFT39" s="119"/>
      <c r="KFU39" s="119"/>
      <c r="KFV39" s="119"/>
      <c r="KFW39" s="119"/>
      <c r="KFX39" s="119"/>
      <c r="KFY39" s="119"/>
      <c r="KFZ39" s="119"/>
      <c r="KGA39" s="119"/>
      <c r="KGB39" s="119"/>
      <c r="KGC39" s="119"/>
      <c r="KGD39" s="119"/>
      <c r="KGE39" s="119"/>
      <c r="KGF39" s="119"/>
      <c r="KGG39" s="119"/>
      <c r="KGH39" s="119"/>
      <c r="KGI39" s="119"/>
      <c r="KGJ39" s="119"/>
      <c r="KGK39" s="119"/>
      <c r="KGL39" s="119"/>
      <c r="KGM39" s="119"/>
      <c r="KGN39" s="119"/>
      <c r="KGO39" s="119"/>
      <c r="KGP39" s="119"/>
      <c r="KGQ39" s="119"/>
      <c r="KGR39" s="119"/>
      <c r="KGS39" s="119"/>
      <c r="KGT39" s="119"/>
      <c r="KGU39" s="119"/>
      <c r="KGV39" s="119"/>
      <c r="KGW39" s="119"/>
      <c r="KGX39" s="119"/>
      <c r="KGY39" s="119"/>
      <c r="KGZ39" s="119"/>
      <c r="KHA39" s="119"/>
      <c r="KHB39" s="119"/>
      <c r="KHC39" s="119"/>
      <c r="KHD39" s="119"/>
      <c r="KHE39" s="119"/>
      <c r="KHF39" s="119"/>
      <c r="KHG39" s="119"/>
      <c r="KHH39" s="119"/>
      <c r="KHI39" s="119"/>
      <c r="KHJ39" s="119"/>
      <c r="KHK39" s="119"/>
      <c r="KHL39" s="119"/>
      <c r="KHM39" s="119"/>
      <c r="KHN39" s="119"/>
      <c r="KHO39" s="119"/>
      <c r="KHP39" s="119"/>
      <c r="KHQ39" s="119"/>
      <c r="KHR39" s="119"/>
      <c r="KHS39" s="119"/>
      <c r="KHT39" s="119"/>
      <c r="KHU39" s="119"/>
      <c r="KHV39" s="119"/>
      <c r="KHW39" s="119"/>
      <c r="KHX39" s="119"/>
      <c r="KHY39" s="119"/>
      <c r="KHZ39" s="119"/>
      <c r="KIA39" s="119"/>
      <c r="KIB39" s="119"/>
      <c r="KIC39" s="119"/>
      <c r="KID39" s="119"/>
      <c r="KIE39" s="119"/>
      <c r="KIF39" s="119"/>
      <c r="KIG39" s="119"/>
      <c r="KIH39" s="119"/>
      <c r="KII39" s="119"/>
      <c r="KIJ39" s="119"/>
      <c r="KIK39" s="119"/>
      <c r="KIL39" s="119"/>
      <c r="KIM39" s="119"/>
      <c r="KIN39" s="119"/>
      <c r="KIO39" s="119"/>
      <c r="KIP39" s="119"/>
      <c r="KIQ39" s="119"/>
      <c r="KIR39" s="119"/>
      <c r="KIS39" s="119"/>
      <c r="KIT39" s="119"/>
      <c r="KIU39" s="119"/>
      <c r="KIV39" s="119"/>
      <c r="KIW39" s="119"/>
      <c r="KIX39" s="119"/>
      <c r="KIY39" s="119"/>
      <c r="KIZ39" s="119"/>
      <c r="KJA39" s="119"/>
      <c r="KJB39" s="119"/>
      <c r="KJC39" s="119"/>
      <c r="KJD39" s="119"/>
      <c r="KJE39" s="119"/>
      <c r="KJF39" s="119"/>
      <c r="KJG39" s="119"/>
      <c r="KJH39" s="119"/>
      <c r="KJI39" s="119"/>
      <c r="KJJ39" s="119"/>
      <c r="KJK39" s="119"/>
      <c r="KJL39" s="119"/>
      <c r="KJM39" s="119"/>
      <c r="KJN39" s="119"/>
      <c r="KJO39" s="119"/>
      <c r="KJP39" s="119"/>
      <c r="KJQ39" s="119"/>
      <c r="KJR39" s="119"/>
      <c r="KJS39" s="119"/>
      <c r="KJT39" s="119"/>
      <c r="KJU39" s="119"/>
      <c r="KJV39" s="119"/>
      <c r="KJW39" s="119"/>
      <c r="KJX39" s="119"/>
      <c r="KJY39" s="119"/>
      <c r="KJZ39" s="119"/>
      <c r="KKA39" s="119"/>
      <c r="KKB39" s="119"/>
      <c r="KKC39" s="119"/>
      <c r="KKD39" s="119"/>
      <c r="KKE39" s="119"/>
      <c r="KKF39" s="119"/>
      <c r="KKG39" s="119"/>
      <c r="KKH39" s="119"/>
      <c r="KKI39" s="119"/>
      <c r="KKJ39" s="119"/>
      <c r="KKK39" s="119"/>
      <c r="KKL39" s="119"/>
      <c r="KKM39" s="119"/>
      <c r="KKN39" s="119"/>
      <c r="KKO39" s="119"/>
      <c r="KKP39" s="119"/>
      <c r="KKQ39" s="119"/>
      <c r="KKR39" s="119"/>
      <c r="KKS39" s="119"/>
      <c r="KKT39" s="119"/>
      <c r="KKU39" s="119"/>
      <c r="KKV39" s="119"/>
      <c r="KKW39" s="119"/>
      <c r="KKX39" s="119"/>
      <c r="KKY39" s="119"/>
      <c r="KKZ39" s="119"/>
      <c r="KLA39" s="119"/>
      <c r="KLB39" s="119"/>
      <c r="KLC39" s="119"/>
      <c r="KLD39" s="119"/>
      <c r="KLE39" s="119"/>
      <c r="KLF39" s="119"/>
      <c r="KLG39" s="119"/>
      <c r="KLH39" s="119"/>
      <c r="KLI39" s="119"/>
      <c r="KLJ39" s="119"/>
      <c r="KLK39" s="119"/>
      <c r="KLL39" s="119"/>
      <c r="KLM39" s="119"/>
      <c r="KLN39" s="119"/>
      <c r="KLO39" s="119"/>
      <c r="KLP39" s="119"/>
      <c r="KLQ39" s="119"/>
      <c r="KLR39" s="119"/>
      <c r="KLS39" s="119"/>
      <c r="KLT39" s="119"/>
      <c r="KLU39" s="119"/>
      <c r="KLV39" s="119"/>
      <c r="KLW39" s="119"/>
      <c r="KLX39" s="119"/>
      <c r="KLY39" s="119"/>
      <c r="KLZ39" s="119"/>
      <c r="KMA39" s="119"/>
      <c r="KMB39" s="119"/>
      <c r="KMC39" s="119"/>
      <c r="KMD39" s="119"/>
      <c r="KME39" s="119"/>
      <c r="KMF39" s="119"/>
      <c r="KMG39" s="119"/>
      <c r="KMH39" s="119"/>
      <c r="KMI39" s="119"/>
      <c r="KMJ39" s="119"/>
      <c r="KMK39" s="119"/>
      <c r="KML39" s="119"/>
      <c r="KMM39" s="119"/>
      <c r="KMN39" s="119"/>
      <c r="KMO39" s="119"/>
      <c r="KMP39" s="119"/>
      <c r="KMQ39" s="119"/>
      <c r="KMR39" s="119"/>
      <c r="KMS39" s="119"/>
      <c r="KMT39" s="119"/>
      <c r="KMU39" s="119"/>
      <c r="KMV39" s="119"/>
      <c r="KMW39" s="119"/>
      <c r="KMX39" s="119"/>
      <c r="KMY39" s="119"/>
      <c r="KMZ39" s="119"/>
      <c r="KNA39" s="119"/>
      <c r="KNB39" s="119"/>
      <c r="KNC39" s="119"/>
      <c r="KND39" s="119"/>
      <c r="KNE39" s="119"/>
      <c r="KNF39" s="119"/>
      <c r="KNG39" s="119"/>
      <c r="KNH39" s="119"/>
      <c r="KNI39" s="119"/>
      <c r="KNJ39" s="119"/>
      <c r="KNK39" s="119"/>
      <c r="KNL39" s="119"/>
      <c r="KNM39" s="119"/>
      <c r="KNN39" s="119"/>
      <c r="KNO39" s="119"/>
      <c r="KNP39" s="119"/>
      <c r="KNQ39" s="119"/>
      <c r="KNR39" s="119"/>
      <c r="KNS39" s="119"/>
      <c r="KNT39" s="119"/>
      <c r="KNU39" s="119"/>
      <c r="KNV39" s="119"/>
      <c r="KNW39" s="119"/>
      <c r="KNX39" s="119"/>
      <c r="KNY39" s="119"/>
      <c r="KNZ39" s="119"/>
      <c r="KOA39" s="119"/>
      <c r="KOB39" s="119"/>
      <c r="KOC39" s="119"/>
      <c r="KOD39" s="119"/>
      <c r="KOE39" s="119"/>
      <c r="KOF39" s="119"/>
      <c r="KOG39" s="119"/>
      <c r="KOH39" s="119"/>
      <c r="KOI39" s="119"/>
      <c r="KOJ39" s="119"/>
      <c r="KOK39" s="119"/>
      <c r="KOL39" s="119"/>
      <c r="KOM39" s="119"/>
      <c r="KON39" s="119"/>
      <c r="KOO39" s="119"/>
      <c r="KOP39" s="119"/>
      <c r="KOQ39" s="119"/>
      <c r="KOR39" s="119"/>
      <c r="KOS39" s="119"/>
      <c r="KOT39" s="119"/>
      <c r="KOU39" s="119"/>
      <c r="KOV39" s="119"/>
      <c r="KOW39" s="119"/>
      <c r="KOX39" s="119"/>
      <c r="KOY39" s="119"/>
      <c r="KOZ39" s="119"/>
      <c r="KPA39" s="119"/>
      <c r="KPB39" s="119"/>
      <c r="KPC39" s="119"/>
      <c r="KPD39" s="119"/>
      <c r="KPE39" s="119"/>
      <c r="KPF39" s="119"/>
      <c r="KPG39" s="119"/>
      <c r="KPH39" s="119"/>
      <c r="KPI39" s="119"/>
      <c r="KPJ39" s="119"/>
      <c r="KPK39" s="119"/>
      <c r="KPL39" s="119"/>
      <c r="KPM39" s="119"/>
      <c r="KPN39" s="119"/>
      <c r="KPO39" s="119"/>
      <c r="KPP39" s="119"/>
      <c r="KPQ39" s="119"/>
      <c r="KPR39" s="119"/>
      <c r="KPS39" s="119"/>
      <c r="KPT39" s="119"/>
      <c r="KPU39" s="119"/>
      <c r="KPV39" s="119"/>
      <c r="KPW39" s="119"/>
      <c r="KPX39" s="119"/>
      <c r="KPY39" s="119"/>
      <c r="KPZ39" s="119"/>
      <c r="KQA39" s="119"/>
      <c r="KQB39" s="119"/>
      <c r="KQC39" s="119"/>
      <c r="KQD39" s="119"/>
      <c r="KQE39" s="119"/>
      <c r="KQF39" s="119"/>
      <c r="KQG39" s="119"/>
      <c r="KQH39" s="119"/>
      <c r="KQI39" s="119"/>
      <c r="KQJ39" s="119"/>
      <c r="KQK39" s="119"/>
      <c r="KQL39" s="119"/>
      <c r="KQM39" s="119"/>
      <c r="KQN39" s="119"/>
      <c r="KQO39" s="119"/>
      <c r="KQP39" s="119"/>
      <c r="KQQ39" s="119"/>
      <c r="KQR39" s="119"/>
      <c r="KQS39" s="119"/>
      <c r="KQT39" s="119"/>
      <c r="KQU39" s="119"/>
      <c r="KQV39" s="119"/>
      <c r="KQW39" s="119"/>
      <c r="KQX39" s="119"/>
      <c r="KQY39" s="119"/>
      <c r="KQZ39" s="119"/>
      <c r="KRA39" s="119"/>
      <c r="KRB39" s="119"/>
      <c r="KRC39" s="119"/>
      <c r="KRD39" s="119"/>
      <c r="KRE39" s="119"/>
      <c r="KRF39" s="119"/>
      <c r="KRG39" s="119"/>
      <c r="KRH39" s="119"/>
      <c r="KRI39" s="119"/>
      <c r="KRJ39" s="119"/>
      <c r="KRK39" s="119"/>
      <c r="KRL39" s="119"/>
      <c r="KRM39" s="119"/>
      <c r="KRN39" s="119"/>
      <c r="KRO39" s="119"/>
      <c r="KRP39" s="119"/>
      <c r="KRQ39" s="119"/>
      <c r="KRR39" s="119"/>
      <c r="KRS39" s="119"/>
      <c r="KRT39" s="119"/>
      <c r="KRU39" s="119"/>
      <c r="KRV39" s="119"/>
      <c r="KRW39" s="119"/>
      <c r="KRX39" s="119"/>
      <c r="KRY39" s="119"/>
      <c r="KRZ39" s="119"/>
      <c r="KSA39" s="119"/>
      <c r="KSB39" s="119"/>
      <c r="KSC39" s="119"/>
      <c r="KSD39" s="119"/>
      <c r="KSE39" s="119"/>
      <c r="KSF39" s="119"/>
      <c r="KSG39" s="119"/>
      <c r="KSH39" s="119"/>
      <c r="KSI39" s="119"/>
      <c r="KSJ39" s="119"/>
      <c r="KSK39" s="119"/>
      <c r="KSL39" s="119"/>
      <c r="KSM39" s="119"/>
      <c r="KSN39" s="119"/>
      <c r="KSO39" s="119"/>
      <c r="KSP39" s="119"/>
      <c r="KSQ39" s="119"/>
      <c r="KSR39" s="119"/>
      <c r="KSS39" s="119"/>
      <c r="KST39" s="119"/>
      <c r="KSU39" s="119"/>
      <c r="KSV39" s="119"/>
      <c r="KSW39" s="119"/>
      <c r="KSX39" s="119"/>
      <c r="KSY39" s="119"/>
      <c r="KSZ39" s="119"/>
      <c r="KTA39" s="119"/>
      <c r="KTB39" s="119"/>
      <c r="KTC39" s="119"/>
      <c r="KTD39" s="119"/>
      <c r="KTE39" s="119"/>
      <c r="KTF39" s="119"/>
      <c r="KTG39" s="119"/>
      <c r="KTH39" s="119"/>
      <c r="KTI39" s="119"/>
      <c r="KTJ39" s="119"/>
      <c r="KTK39" s="119"/>
      <c r="KTL39" s="119"/>
      <c r="KTM39" s="119"/>
      <c r="KTN39" s="119"/>
      <c r="KTO39" s="119"/>
      <c r="KTP39" s="119"/>
      <c r="KTQ39" s="119"/>
      <c r="KTR39" s="119"/>
      <c r="KTS39" s="119"/>
      <c r="KTT39" s="119"/>
      <c r="KTU39" s="119"/>
      <c r="KTV39" s="119"/>
      <c r="KTW39" s="119"/>
      <c r="KTX39" s="119"/>
      <c r="KTY39" s="119"/>
      <c r="KTZ39" s="119"/>
      <c r="KUA39" s="119"/>
      <c r="KUB39" s="119"/>
      <c r="KUC39" s="119"/>
      <c r="KUD39" s="119"/>
      <c r="KUE39" s="119"/>
      <c r="KUF39" s="119"/>
      <c r="KUG39" s="119"/>
      <c r="KUH39" s="119"/>
      <c r="KUI39" s="119"/>
      <c r="KUJ39" s="119"/>
      <c r="KUK39" s="119"/>
      <c r="KUL39" s="119"/>
      <c r="KUM39" s="119"/>
      <c r="KUN39" s="119"/>
      <c r="KUO39" s="119"/>
      <c r="KUP39" s="119"/>
      <c r="KUQ39" s="119"/>
      <c r="KUR39" s="119"/>
      <c r="KUS39" s="119"/>
      <c r="KUT39" s="119"/>
      <c r="KUU39" s="119"/>
      <c r="KUV39" s="119"/>
      <c r="KUW39" s="119"/>
      <c r="KUX39" s="119"/>
      <c r="KUY39" s="119"/>
      <c r="KUZ39" s="119"/>
      <c r="KVA39" s="119"/>
      <c r="KVB39" s="119"/>
      <c r="KVC39" s="119"/>
      <c r="KVD39" s="119"/>
      <c r="KVE39" s="119"/>
      <c r="KVF39" s="119"/>
      <c r="KVG39" s="119"/>
      <c r="KVH39" s="119"/>
      <c r="KVI39" s="119"/>
      <c r="KVJ39" s="119"/>
      <c r="KVK39" s="119"/>
      <c r="KVL39" s="119"/>
      <c r="KVM39" s="119"/>
      <c r="KVN39" s="119"/>
      <c r="KVO39" s="119"/>
      <c r="KVP39" s="119"/>
      <c r="KVQ39" s="119"/>
      <c r="KVR39" s="119"/>
      <c r="KVS39" s="119"/>
      <c r="KVT39" s="119"/>
      <c r="KVU39" s="119"/>
      <c r="KVV39" s="119"/>
      <c r="KVW39" s="119"/>
      <c r="KVX39" s="119"/>
      <c r="KVY39" s="119"/>
      <c r="KVZ39" s="119"/>
      <c r="KWA39" s="119"/>
      <c r="KWB39" s="119"/>
      <c r="KWC39" s="119"/>
      <c r="KWD39" s="119"/>
      <c r="KWE39" s="119"/>
      <c r="KWF39" s="119"/>
      <c r="KWG39" s="119"/>
      <c r="KWH39" s="119"/>
      <c r="KWI39" s="119"/>
      <c r="KWJ39" s="119"/>
      <c r="KWK39" s="119"/>
      <c r="KWL39" s="119"/>
      <c r="KWM39" s="119"/>
      <c r="KWN39" s="119"/>
      <c r="KWO39" s="119"/>
      <c r="KWP39" s="119"/>
      <c r="KWQ39" s="119"/>
      <c r="KWR39" s="119"/>
      <c r="KWS39" s="119"/>
      <c r="KWT39" s="119"/>
      <c r="KWU39" s="119"/>
      <c r="KWV39" s="119"/>
      <c r="KWW39" s="119"/>
      <c r="KWX39" s="119"/>
      <c r="KWY39" s="119"/>
      <c r="KWZ39" s="119"/>
      <c r="KXA39" s="119"/>
      <c r="KXB39" s="119"/>
      <c r="KXC39" s="119"/>
      <c r="KXD39" s="119"/>
      <c r="KXE39" s="119"/>
      <c r="KXF39" s="119"/>
      <c r="KXG39" s="119"/>
      <c r="KXH39" s="119"/>
      <c r="KXI39" s="119"/>
      <c r="KXJ39" s="119"/>
      <c r="KXK39" s="119"/>
      <c r="KXL39" s="119"/>
      <c r="KXM39" s="119"/>
      <c r="KXN39" s="119"/>
      <c r="KXO39" s="119"/>
      <c r="KXP39" s="119"/>
      <c r="KXQ39" s="119"/>
      <c r="KXR39" s="119"/>
      <c r="KXS39" s="119"/>
      <c r="KXT39" s="119"/>
      <c r="KXU39" s="119"/>
      <c r="KXV39" s="119"/>
      <c r="KXW39" s="119"/>
      <c r="KXX39" s="119"/>
      <c r="KXY39" s="119"/>
      <c r="KXZ39" s="119"/>
      <c r="KYA39" s="119"/>
      <c r="KYB39" s="119"/>
      <c r="KYC39" s="119"/>
      <c r="KYD39" s="119"/>
      <c r="KYE39" s="119"/>
      <c r="KYF39" s="119"/>
      <c r="KYG39" s="119"/>
      <c r="KYH39" s="119"/>
      <c r="KYI39" s="119"/>
      <c r="KYJ39" s="119"/>
      <c r="KYK39" s="119"/>
      <c r="KYL39" s="119"/>
      <c r="KYM39" s="119"/>
      <c r="KYN39" s="119"/>
      <c r="KYO39" s="119"/>
      <c r="KYP39" s="119"/>
      <c r="KYQ39" s="119"/>
      <c r="KYR39" s="119"/>
      <c r="KYS39" s="119"/>
      <c r="KYT39" s="119"/>
      <c r="KYU39" s="119"/>
      <c r="KYV39" s="119"/>
      <c r="KYW39" s="119"/>
      <c r="KYX39" s="119"/>
      <c r="KYY39" s="119"/>
      <c r="KYZ39" s="119"/>
      <c r="KZA39" s="119"/>
      <c r="KZB39" s="119"/>
      <c r="KZC39" s="119"/>
      <c r="KZD39" s="119"/>
      <c r="KZE39" s="119"/>
      <c r="KZF39" s="119"/>
      <c r="KZG39" s="119"/>
      <c r="KZH39" s="119"/>
      <c r="KZI39" s="119"/>
      <c r="KZJ39" s="119"/>
      <c r="KZK39" s="119"/>
      <c r="KZL39" s="119"/>
      <c r="KZM39" s="119"/>
      <c r="KZN39" s="119"/>
      <c r="KZO39" s="119"/>
      <c r="KZP39" s="119"/>
      <c r="KZQ39" s="119"/>
      <c r="KZR39" s="119"/>
      <c r="KZS39" s="119"/>
      <c r="KZT39" s="119"/>
      <c r="KZU39" s="119"/>
      <c r="KZV39" s="119"/>
      <c r="KZW39" s="119"/>
      <c r="KZX39" s="119"/>
      <c r="KZY39" s="119"/>
      <c r="KZZ39" s="119"/>
      <c r="LAA39" s="119"/>
      <c r="LAB39" s="119"/>
      <c r="LAC39" s="119"/>
      <c r="LAD39" s="119"/>
      <c r="LAE39" s="119"/>
      <c r="LAF39" s="119"/>
      <c r="LAG39" s="119"/>
      <c r="LAH39" s="119"/>
      <c r="LAI39" s="119"/>
      <c r="LAJ39" s="119"/>
      <c r="LAK39" s="119"/>
      <c r="LAL39" s="119"/>
      <c r="LAM39" s="119"/>
      <c r="LAN39" s="119"/>
      <c r="LAO39" s="119"/>
      <c r="LAP39" s="119"/>
      <c r="LAQ39" s="119"/>
      <c r="LAR39" s="119"/>
      <c r="LAS39" s="119"/>
      <c r="LAT39" s="119"/>
      <c r="LAU39" s="119"/>
      <c r="LAV39" s="119"/>
      <c r="LAW39" s="119"/>
      <c r="LAX39" s="119"/>
      <c r="LAY39" s="119"/>
      <c r="LAZ39" s="119"/>
      <c r="LBA39" s="119"/>
      <c r="LBB39" s="119"/>
      <c r="LBC39" s="119"/>
      <c r="LBD39" s="119"/>
      <c r="LBE39" s="119"/>
      <c r="LBF39" s="119"/>
      <c r="LBG39" s="119"/>
      <c r="LBH39" s="119"/>
      <c r="LBI39" s="119"/>
      <c r="LBJ39" s="119"/>
      <c r="LBK39" s="119"/>
      <c r="LBL39" s="119"/>
      <c r="LBM39" s="119"/>
      <c r="LBN39" s="119"/>
      <c r="LBO39" s="119"/>
      <c r="LBP39" s="119"/>
      <c r="LBQ39" s="119"/>
      <c r="LBR39" s="119"/>
      <c r="LBS39" s="119"/>
      <c r="LBT39" s="119"/>
      <c r="LBU39" s="119"/>
      <c r="LBV39" s="119"/>
      <c r="LBW39" s="119"/>
      <c r="LBX39" s="119"/>
      <c r="LBY39" s="119"/>
      <c r="LBZ39" s="119"/>
      <c r="LCA39" s="119"/>
      <c r="LCB39" s="119"/>
      <c r="LCC39" s="119"/>
      <c r="LCD39" s="119"/>
      <c r="LCE39" s="119"/>
      <c r="LCF39" s="119"/>
      <c r="LCG39" s="119"/>
      <c r="LCH39" s="119"/>
      <c r="LCI39" s="119"/>
      <c r="LCJ39" s="119"/>
      <c r="LCK39" s="119"/>
      <c r="LCL39" s="119"/>
      <c r="LCM39" s="119"/>
      <c r="LCN39" s="119"/>
      <c r="LCO39" s="119"/>
      <c r="LCP39" s="119"/>
      <c r="LCQ39" s="119"/>
      <c r="LCR39" s="119"/>
      <c r="LCS39" s="119"/>
      <c r="LCT39" s="119"/>
      <c r="LCU39" s="119"/>
      <c r="LCV39" s="119"/>
      <c r="LCW39" s="119"/>
      <c r="LCX39" s="119"/>
      <c r="LCY39" s="119"/>
      <c r="LCZ39" s="119"/>
      <c r="LDA39" s="119"/>
      <c r="LDB39" s="119"/>
      <c r="LDC39" s="119"/>
      <c r="LDD39" s="119"/>
      <c r="LDE39" s="119"/>
      <c r="LDF39" s="119"/>
      <c r="LDG39" s="119"/>
      <c r="LDH39" s="119"/>
      <c r="LDI39" s="119"/>
      <c r="LDJ39" s="119"/>
      <c r="LDK39" s="119"/>
      <c r="LDL39" s="119"/>
      <c r="LDM39" s="119"/>
      <c r="LDN39" s="119"/>
      <c r="LDO39" s="119"/>
      <c r="LDP39" s="119"/>
      <c r="LDQ39" s="119"/>
      <c r="LDR39" s="119"/>
      <c r="LDS39" s="119"/>
      <c r="LDT39" s="119"/>
      <c r="LDU39" s="119"/>
      <c r="LDV39" s="119"/>
      <c r="LDW39" s="119"/>
      <c r="LDX39" s="119"/>
      <c r="LDY39" s="119"/>
      <c r="LDZ39" s="119"/>
      <c r="LEA39" s="119"/>
      <c r="LEB39" s="119"/>
      <c r="LEC39" s="119"/>
      <c r="LED39" s="119"/>
      <c r="LEE39" s="119"/>
      <c r="LEF39" s="119"/>
      <c r="LEG39" s="119"/>
      <c r="LEH39" s="119"/>
      <c r="LEI39" s="119"/>
      <c r="LEJ39" s="119"/>
      <c r="LEK39" s="119"/>
      <c r="LEL39" s="119"/>
      <c r="LEM39" s="119"/>
      <c r="LEN39" s="119"/>
      <c r="LEO39" s="119"/>
      <c r="LEP39" s="119"/>
      <c r="LEQ39" s="119"/>
      <c r="LER39" s="119"/>
      <c r="LES39" s="119"/>
      <c r="LET39" s="119"/>
      <c r="LEU39" s="119"/>
      <c r="LEV39" s="119"/>
      <c r="LEW39" s="119"/>
      <c r="LEX39" s="119"/>
      <c r="LEY39" s="119"/>
      <c r="LEZ39" s="119"/>
      <c r="LFA39" s="119"/>
      <c r="LFB39" s="119"/>
      <c r="LFC39" s="119"/>
      <c r="LFD39" s="119"/>
      <c r="LFE39" s="119"/>
      <c r="LFF39" s="119"/>
      <c r="LFG39" s="119"/>
      <c r="LFH39" s="119"/>
      <c r="LFI39" s="119"/>
      <c r="LFJ39" s="119"/>
      <c r="LFK39" s="119"/>
      <c r="LFL39" s="119"/>
      <c r="LFM39" s="119"/>
      <c r="LFN39" s="119"/>
      <c r="LFO39" s="119"/>
      <c r="LFP39" s="119"/>
      <c r="LFQ39" s="119"/>
      <c r="LFR39" s="119"/>
      <c r="LFS39" s="119"/>
      <c r="LFT39" s="119"/>
      <c r="LFU39" s="119"/>
      <c r="LFV39" s="119"/>
      <c r="LFW39" s="119"/>
      <c r="LFX39" s="119"/>
      <c r="LFY39" s="119"/>
      <c r="LFZ39" s="119"/>
      <c r="LGA39" s="119"/>
      <c r="LGB39" s="119"/>
      <c r="LGC39" s="119"/>
      <c r="LGD39" s="119"/>
      <c r="LGE39" s="119"/>
      <c r="LGF39" s="119"/>
      <c r="LGG39" s="119"/>
      <c r="LGH39" s="119"/>
      <c r="LGI39" s="119"/>
      <c r="LGJ39" s="119"/>
      <c r="LGK39" s="119"/>
      <c r="LGL39" s="119"/>
      <c r="LGM39" s="119"/>
      <c r="LGN39" s="119"/>
      <c r="LGO39" s="119"/>
      <c r="LGP39" s="119"/>
      <c r="LGQ39" s="119"/>
      <c r="LGR39" s="119"/>
      <c r="LGS39" s="119"/>
      <c r="LGT39" s="119"/>
      <c r="LGU39" s="119"/>
      <c r="LGV39" s="119"/>
      <c r="LGW39" s="119"/>
      <c r="LGX39" s="119"/>
      <c r="LGY39" s="119"/>
      <c r="LGZ39" s="119"/>
      <c r="LHA39" s="119"/>
      <c r="LHB39" s="119"/>
      <c r="LHC39" s="119"/>
      <c r="LHD39" s="119"/>
      <c r="LHE39" s="119"/>
      <c r="LHF39" s="119"/>
      <c r="LHG39" s="119"/>
      <c r="LHH39" s="119"/>
      <c r="LHI39" s="119"/>
      <c r="LHJ39" s="119"/>
      <c r="LHK39" s="119"/>
      <c r="LHL39" s="119"/>
      <c r="LHM39" s="119"/>
      <c r="LHN39" s="119"/>
      <c r="LHO39" s="119"/>
      <c r="LHP39" s="119"/>
      <c r="LHQ39" s="119"/>
      <c r="LHR39" s="119"/>
      <c r="LHS39" s="119"/>
      <c r="LHT39" s="119"/>
      <c r="LHU39" s="119"/>
      <c r="LHV39" s="119"/>
      <c r="LHW39" s="119"/>
      <c r="LHX39" s="119"/>
      <c r="LHY39" s="119"/>
      <c r="LHZ39" s="119"/>
      <c r="LIA39" s="119"/>
      <c r="LIB39" s="119"/>
      <c r="LIC39" s="119"/>
      <c r="LID39" s="119"/>
      <c r="LIE39" s="119"/>
      <c r="LIF39" s="119"/>
      <c r="LIG39" s="119"/>
      <c r="LIH39" s="119"/>
      <c r="LII39" s="119"/>
      <c r="LIJ39" s="119"/>
      <c r="LIK39" s="119"/>
      <c r="LIL39" s="119"/>
      <c r="LIM39" s="119"/>
      <c r="LIN39" s="119"/>
      <c r="LIO39" s="119"/>
      <c r="LIP39" s="119"/>
      <c r="LIQ39" s="119"/>
      <c r="LIR39" s="119"/>
      <c r="LIS39" s="119"/>
      <c r="LIT39" s="119"/>
      <c r="LIU39" s="119"/>
      <c r="LIV39" s="119"/>
      <c r="LIW39" s="119"/>
      <c r="LIX39" s="119"/>
      <c r="LIY39" s="119"/>
      <c r="LIZ39" s="119"/>
      <c r="LJA39" s="119"/>
      <c r="LJB39" s="119"/>
      <c r="LJC39" s="119"/>
      <c r="LJD39" s="119"/>
      <c r="LJE39" s="119"/>
      <c r="LJF39" s="119"/>
      <c r="LJG39" s="119"/>
      <c r="LJH39" s="119"/>
      <c r="LJI39" s="119"/>
      <c r="LJJ39" s="119"/>
      <c r="LJK39" s="119"/>
      <c r="LJL39" s="119"/>
      <c r="LJM39" s="119"/>
      <c r="LJN39" s="119"/>
      <c r="LJO39" s="119"/>
      <c r="LJP39" s="119"/>
      <c r="LJQ39" s="119"/>
      <c r="LJR39" s="119"/>
      <c r="LJS39" s="119"/>
      <c r="LJT39" s="119"/>
      <c r="LJU39" s="119"/>
      <c r="LJV39" s="119"/>
      <c r="LJW39" s="119"/>
      <c r="LJX39" s="119"/>
      <c r="LJY39" s="119"/>
      <c r="LJZ39" s="119"/>
      <c r="LKA39" s="119"/>
      <c r="LKB39" s="119"/>
      <c r="LKC39" s="119"/>
      <c r="LKD39" s="119"/>
      <c r="LKE39" s="119"/>
      <c r="LKF39" s="119"/>
      <c r="LKG39" s="119"/>
      <c r="LKH39" s="119"/>
      <c r="LKI39" s="119"/>
      <c r="LKJ39" s="119"/>
      <c r="LKK39" s="119"/>
      <c r="LKL39" s="119"/>
      <c r="LKM39" s="119"/>
      <c r="LKN39" s="119"/>
      <c r="LKO39" s="119"/>
      <c r="LKP39" s="119"/>
      <c r="LKQ39" s="119"/>
      <c r="LKR39" s="119"/>
      <c r="LKS39" s="119"/>
      <c r="LKT39" s="119"/>
      <c r="LKU39" s="119"/>
      <c r="LKV39" s="119"/>
      <c r="LKW39" s="119"/>
      <c r="LKX39" s="119"/>
      <c r="LKY39" s="119"/>
      <c r="LKZ39" s="119"/>
      <c r="LLA39" s="119"/>
      <c r="LLB39" s="119"/>
      <c r="LLC39" s="119"/>
      <c r="LLD39" s="119"/>
      <c r="LLE39" s="119"/>
      <c r="LLF39" s="119"/>
      <c r="LLG39" s="119"/>
      <c r="LLH39" s="119"/>
      <c r="LLI39" s="119"/>
      <c r="LLJ39" s="119"/>
      <c r="LLK39" s="119"/>
      <c r="LLL39" s="119"/>
      <c r="LLM39" s="119"/>
      <c r="LLN39" s="119"/>
      <c r="LLO39" s="119"/>
      <c r="LLP39" s="119"/>
      <c r="LLQ39" s="119"/>
      <c r="LLR39" s="119"/>
      <c r="LLS39" s="119"/>
      <c r="LLT39" s="119"/>
      <c r="LLU39" s="119"/>
      <c r="LLV39" s="119"/>
      <c r="LLW39" s="119"/>
      <c r="LLX39" s="119"/>
      <c r="LLY39" s="119"/>
      <c r="LLZ39" s="119"/>
      <c r="LMA39" s="119"/>
      <c r="LMB39" s="119"/>
      <c r="LMC39" s="119"/>
      <c r="LMD39" s="119"/>
      <c r="LME39" s="119"/>
      <c r="LMF39" s="119"/>
      <c r="LMG39" s="119"/>
      <c r="LMH39" s="119"/>
      <c r="LMI39" s="119"/>
      <c r="LMJ39" s="119"/>
      <c r="LMK39" s="119"/>
      <c r="LML39" s="119"/>
      <c r="LMM39" s="119"/>
      <c r="LMN39" s="119"/>
      <c r="LMO39" s="119"/>
      <c r="LMP39" s="119"/>
      <c r="LMQ39" s="119"/>
      <c r="LMR39" s="119"/>
      <c r="LMS39" s="119"/>
      <c r="LMT39" s="119"/>
      <c r="LMU39" s="119"/>
      <c r="LMV39" s="119"/>
      <c r="LMW39" s="119"/>
      <c r="LMX39" s="119"/>
      <c r="LMY39" s="119"/>
      <c r="LMZ39" s="119"/>
      <c r="LNA39" s="119"/>
      <c r="LNB39" s="119"/>
      <c r="LNC39" s="119"/>
      <c r="LND39" s="119"/>
      <c r="LNE39" s="119"/>
      <c r="LNF39" s="119"/>
      <c r="LNG39" s="119"/>
      <c r="LNH39" s="119"/>
      <c r="LNI39" s="119"/>
      <c r="LNJ39" s="119"/>
      <c r="LNK39" s="119"/>
      <c r="LNL39" s="119"/>
      <c r="LNM39" s="119"/>
      <c r="LNN39" s="119"/>
      <c r="LNO39" s="119"/>
      <c r="LNP39" s="119"/>
      <c r="LNQ39" s="119"/>
      <c r="LNR39" s="119"/>
      <c r="LNS39" s="119"/>
      <c r="LNT39" s="119"/>
      <c r="LNU39" s="119"/>
      <c r="LNV39" s="119"/>
      <c r="LNW39" s="119"/>
      <c r="LNX39" s="119"/>
      <c r="LNY39" s="119"/>
      <c r="LNZ39" s="119"/>
      <c r="LOA39" s="119"/>
      <c r="LOB39" s="119"/>
      <c r="LOC39" s="119"/>
      <c r="LOD39" s="119"/>
      <c r="LOE39" s="119"/>
      <c r="LOF39" s="119"/>
      <c r="LOG39" s="119"/>
      <c r="LOH39" s="119"/>
      <c r="LOI39" s="119"/>
      <c r="LOJ39" s="119"/>
      <c r="LOK39" s="119"/>
      <c r="LOL39" s="119"/>
      <c r="LOM39" s="119"/>
      <c r="LON39" s="119"/>
      <c r="LOO39" s="119"/>
      <c r="LOP39" s="119"/>
      <c r="LOQ39" s="119"/>
      <c r="LOR39" s="119"/>
      <c r="LOS39" s="119"/>
      <c r="LOT39" s="119"/>
      <c r="LOU39" s="119"/>
      <c r="LOV39" s="119"/>
      <c r="LOW39" s="119"/>
      <c r="LOX39" s="119"/>
      <c r="LOY39" s="119"/>
      <c r="LOZ39" s="119"/>
      <c r="LPA39" s="119"/>
      <c r="LPB39" s="119"/>
      <c r="LPC39" s="119"/>
      <c r="LPD39" s="119"/>
      <c r="LPE39" s="119"/>
      <c r="LPF39" s="119"/>
      <c r="LPG39" s="119"/>
      <c r="LPH39" s="119"/>
      <c r="LPI39" s="119"/>
      <c r="LPJ39" s="119"/>
      <c r="LPK39" s="119"/>
      <c r="LPL39" s="119"/>
      <c r="LPM39" s="119"/>
      <c r="LPN39" s="119"/>
      <c r="LPO39" s="119"/>
      <c r="LPP39" s="119"/>
      <c r="LPQ39" s="119"/>
      <c r="LPR39" s="119"/>
      <c r="LPS39" s="119"/>
      <c r="LPT39" s="119"/>
      <c r="LPU39" s="119"/>
      <c r="LPV39" s="119"/>
      <c r="LPW39" s="119"/>
      <c r="LPX39" s="119"/>
      <c r="LPY39" s="119"/>
      <c r="LPZ39" s="119"/>
      <c r="LQA39" s="119"/>
      <c r="LQB39" s="119"/>
      <c r="LQC39" s="119"/>
      <c r="LQD39" s="119"/>
      <c r="LQE39" s="119"/>
      <c r="LQF39" s="119"/>
      <c r="LQG39" s="119"/>
      <c r="LQH39" s="119"/>
      <c r="LQI39" s="119"/>
      <c r="LQJ39" s="119"/>
      <c r="LQK39" s="119"/>
      <c r="LQL39" s="119"/>
      <c r="LQM39" s="119"/>
      <c r="LQN39" s="119"/>
      <c r="LQO39" s="119"/>
      <c r="LQP39" s="119"/>
      <c r="LQQ39" s="119"/>
      <c r="LQR39" s="119"/>
      <c r="LQS39" s="119"/>
      <c r="LQT39" s="119"/>
      <c r="LQU39" s="119"/>
      <c r="LQV39" s="119"/>
      <c r="LQW39" s="119"/>
      <c r="LQX39" s="119"/>
      <c r="LQY39" s="119"/>
      <c r="LQZ39" s="119"/>
      <c r="LRA39" s="119"/>
      <c r="LRB39" s="119"/>
      <c r="LRC39" s="119"/>
      <c r="LRD39" s="119"/>
      <c r="LRE39" s="119"/>
      <c r="LRF39" s="119"/>
      <c r="LRG39" s="119"/>
      <c r="LRH39" s="119"/>
      <c r="LRI39" s="119"/>
      <c r="LRJ39" s="119"/>
      <c r="LRK39" s="119"/>
      <c r="LRL39" s="119"/>
      <c r="LRM39" s="119"/>
      <c r="LRN39" s="119"/>
      <c r="LRO39" s="119"/>
      <c r="LRP39" s="119"/>
      <c r="LRQ39" s="119"/>
      <c r="LRR39" s="119"/>
      <c r="LRS39" s="119"/>
      <c r="LRT39" s="119"/>
      <c r="LRU39" s="119"/>
      <c r="LRV39" s="119"/>
      <c r="LRW39" s="119"/>
      <c r="LRX39" s="119"/>
      <c r="LRY39" s="119"/>
      <c r="LRZ39" s="119"/>
      <c r="LSA39" s="119"/>
      <c r="LSB39" s="119"/>
      <c r="LSC39" s="119"/>
      <c r="LSD39" s="119"/>
      <c r="LSE39" s="119"/>
      <c r="LSF39" s="119"/>
      <c r="LSG39" s="119"/>
      <c r="LSH39" s="119"/>
      <c r="LSI39" s="119"/>
      <c r="LSJ39" s="119"/>
      <c r="LSK39" s="119"/>
      <c r="LSL39" s="119"/>
      <c r="LSM39" s="119"/>
      <c r="LSN39" s="119"/>
      <c r="LSO39" s="119"/>
      <c r="LSP39" s="119"/>
      <c r="LSQ39" s="119"/>
      <c r="LSR39" s="119"/>
      <c r="LSS39" s="119"/>
      <c r="LST39" s="119"/>
      <c r="LSU39" s="119"/>
      <c r="LSV39" s="119"/>
      <c r="LSW39" s="119"/>
      <c r="LSX39" s="119"/>
      <c r="LSY39" s="119"/>
      <c r="LSZ39" s="119"/>
      <c r="LTA39" s="119"/>
      <c r="LTB39" s="119"/>
      <c r="LTC39" s="119"/>
      <c r="LTD39" s="119"/>
      <c r="LTE39" s="119"/>
      <c r="LTF39" s="119"/>
      <c r="LTG39" s="119"/>
      <c r="LTH39" s="119"/>
      <c r="LTI39" s="119"/>
      <c r="LTJ39" s="119"/>
      <c r="LTK39" s="119"/>
      <c r="LTL39" s="119"/>
      <c r="LTM39" s="119"/>
      <c r="LTN39" s="119"/>
      <c r="LTO39" s="119"/>
      <c r="LTP39" s="119"/>
      <c r="LTQ39" s="119"/>
      <c r="LTR39" s="119"/>
      <c r="LTS39" s="119"/>
      <c r="LTT39" s="119"/>
      <c r="LTU39" s="119"/>
      <c r="LTV39" s="119"/>
      <c r="LTW39" s="119"/>
      <c r="LTX39" s="119"/>
      <c r="LTY39" s="119"/>
      <c r="LTZ39" s="119"/>
      <c r="LUA39" s="119"/>
      <c r="LUB39" s="119"/>
      <c r="LUC39" s="119"/>
      <c r="LUD39" s="119"/>
      <c r="LUE39" s="119"/>
      <c r="LUF39" s="119"/>
      <c r="LUG39" s="119"/>
      <c r="LUH39" s="119"/>
      <c r="LUI39" s="119"/>
      <c r="LUJ39" s="119"/>
      <c r="LUK39" s="119"/>
      <c r="LUL39" s="119"/>
      <c r="LUM39" s="119"/>
      <c r="LUN39" s="119"/>
      <c r="LUO39" s="119"/>
      <c r="LUP39" s="119"/>
      <c r="LUQ39" s="119"/>
      <c r="LUR39" s="119"/>
      <c r="LUS39" s="119"/>
      <c r="LUT39" s="119"/>
      <c r="LUU39" s="119"/>
      <c r="LUV39" s="119"/>
      <c r="LUW39" s="119"/>
      <c r="LUX39" s="119"/>
      <c r="LUY39" s="119"/>
      <c r="LUZ39" s="119"/>
      <c r="LVA39" s="119"/>
      <c r="LVB39" s="119"/>
      <c r="LVC39" s="119"/>
      <c r="LVD39" s="119"/>
      <c r="LVE39" s="119"/>
      <c r="LVF39" s="119"/>
      <c r="LVG39" s="119"/>
      <c r="LVH39" s="119"/>
      <c r="LVI39" s="119"/>
      <c r="LVJ39" s="119"/>
      <c r="LVK39" s="119"/>
      <c r="LVL39" s="119"/>
      <c r="LVM39" s="119"/>
      <c r="LVN39" s="119"/>
      <c r="LVO39" s="119"/>
      <c r="LVP39" s="119"/>
      <c r="LVQ39" s="119"/>
      <c r="LVR39" s="119"/>
      <c r="LVS39" s="119"/>
      <c r="LVT39" s="119"/>
      <c r="LVU39" s="119"/>
      <c r="LVV39" s="119"/>
      <c r="LVW39" s="119"/>
      <c r="LVX39" s="119"/>
      <c r="LVY39" s="119"/>
      <c r="LVZ39" s="119"/>
      <c r="LWA39" s="119"/>
      <c r="LWB39" s="119"/>
      <c r="LWC39" s="119"/>
      <c r="LWD39" s="119"/>
      <c r="LWE39" s="119"/>
      <c r="LWF39" s="119"/>
      <c r="LWG39" s="119"/>
      <c r="LWH39" s="119"/>
      <c r="LWI39" s="119"/>
      <c r="LWJ39" s="119"/>
      <c r="LWK39" s="119"/>
      <c r="LWL39" s="119"/>
      <c r="LWM39" s="119"/>
      <c r="LWN39" s="119"/>
      <c r="LWO39" s="119"/>
      <c r="LWP39" s="119"/>
      <c r="LWQ39" s="119"/>
      <c r="LWR39" s="119"/>
      <c r="LWS39" s="119"/>
      <c r="LWT39" s="119"/>
      <c r="LWU39" s="119"/>
      <c r="LWV39" s="119"/>
      <c r="LWW39" s="119"/>
      <c r="LWX39" s="119"/>
      <c r="LWY39" s="119"/>
      <c r="LWZ39" s="119"/>
      <c r="LXA39" s="119"/>
      <c r="LXB39" s="119"/>
      <c r="LXC39" s="119"/>
      <c r="LXD39" s="119"/>
      <c r="LXE39" s="119"/>
      <c r="LXF39" s="119"/>
      <c r="LXG39" s="119"/>
      <c r="LXH39" s="119"/>
      <c r="LXI39" s="119"/>
      <c r="LXJ39" s="119"/>
      <c r="LXK39" s="119"/>
      <c r="LXL39" s="119"/>
      <c r="LXM39" s="119"/>
      <c r="LXN39" s="119"/>
      <c r="LXO39" s="119"/>
      <c r="LXP39" s="119"/>
      <c r="LXQ39" s="119"/>
      <c r="LXR39" s="119"/>
      <c r="LXS39" s="119"/>
      <c r="LXT39" s="119"/>
      <c r="LXU39" s="119"/>
      <c r="LXV39" s="119"/>
      <c r="LXW39" s="119"/>
      <c r="LXX39" s="119"/>
      <c r="LXY39" s="119"/>
      <c r="LXZ39" s="119"/>
      <c r="LYA39" s="119"/>
      <c r="LYB39" s="119"/>
      <c r="LYC39" s="119"/>
      <c r="LYD39" s="119"/>
      <c r="LYE39" s="119"/>
      <c r="LYF39" s="119"/>
      <c r="LYG39" s="119"/>
      <c r="LYH39" s="119"/>
      <c r="LYI39" s="119"/>
      <c r="LYJ39" s="119"/>
      <c r="LYK39" s="119"/>
      <c r="LYL39" s="119"/>
      <c r="LYM39" s="119"/>
      <c r="LYN39" s="119"/>
      <c r="LYO39" s="119"/>
      <c r="LYP39" s="119"/>
      <c r="LYQ39" s="119"/>
      <c r="LYR39" s="119"/>
      <c r="LYS39" s="119"/>
      <c r="LYT39" s="119"/>
      <c r="LYU39" s="119"/>
      <c r="LYV39" s="119"/>
      <c r="LYW39" s="119"/>
      <c r="LYX39" s="119"/>
      <c r="LYY39" s="119"/>
      <c r="LYZ39" s="119"/>
      <c r="LZA39" s="119"/>
      <c r="LZB39" s="119"/>
      <c r="LZC39" s="119"/>
      <c r="LZD39" s="119"/>
      <c r="LZE39" s="119"/>
      <c r="LZF39" s="119"/>
      <c r="LZG39" s="119"/>
      <c r="LZH39" s="119"/>
      <c r="LZI39" s="119"/>
      <c r="LZJ39" s="119"/>
      <c r="LZK39" s="119"/>
      <c r="LZL39" s="119"/>
      <c r="LZM39" s="119"/>
      <c r="LZN39" s="119"/>
      <c r="LZO39" s="119"/>
      <c r="LZP39" s="119"/>
      <c r="LZQ39" s="119"/>
      <c r="LZR39" s="119"/>
      <c r="LZS39" s="119"/>
      <c r="LZT39" s="119"/>
      <c r="LZU39" s="119"/>
      <c r="LZV39" s="119"/>
      <c r="LZW39" s="119"/>
      <c r="LZX39" s="119"/>
      <c r="LZY39" s="119"/>
      <c r="LZZ39" s="119"/>
      <c r="MAA39" s="119"/>
      <c r="MAB39" s="119"/>
      <c r="MAC39" s="119"/>
      <c r="MAD39" s="119"/>
      <c r="MAE39" s="119"/>
      <c r="MAF39" s="119"/>
      <c r="MAG39" s="119"/>
      <c r="MAH39" s="119"/>
      <c r="MAI39" s="119"/>
      <c r="MAJ39" s="119"/>
      <c r="MAK39" s="119"/>
      <c r="MAL39" s="119"/>
      <c r="MAM39" s="119"/>
      <c r="MAN39" s="119"/>
      <c r="MAO39" s="119"/>
      <c r="MAP39" s="119"/>
      <c r="MAQ39" s="119"/>
      <c r="MAR39" s="119"/>
      <c r="MAS39" s="119"/>
      <c r="MAT39" s="119"/>
      <c r="MAU39" s="119"/>
      <c r="MAV39" s="119"/>
      <c r="MAW39" s="119"/>
      <c r="MAX39" s="119"/>
      <c r="MAY39" s="119"/>
      <c r="MAZ39" s="119"/>
      <c r="MBA39" s="119"/>
      <c r="MBB39" s="119"/>
      <c r="MBC39" s="119"/>
      <c r="MBD39" s="119"/>
      <c r="MBE39" s="119"/>
      <c r="MBF39" s="119"/>
      <c r="MBG39" s="119"/>
      <c r="MBH39" s="119"/>
      <c r="MBI39" s="119"/>
      <c r="MBJ39" s="119"/>
      <c r="MBK39" s="119"/>
      <c r="MBL39" s="119"/>
      <c r="MBM39" s="119"/>
      <c r="MBN39" s="119"/>
      <c r="MBO39" s="119"/>
      <c r="MBP39" s="119"/>
      <c r="MBQ39" s="119"/>
      <c r="MBR39" s="119"/>
      <c r="MBS39" s="119"/>
      <c r="MBT39" s="119"/>
      <c r="MBU39" s="119"/>
      <c r="MBV39" s="119"/>
      <c r="MBW39" s="119"/>
      <c r="MBX39" s="119"/>
      <c r="MBY39" s="119"/>
      <c r="MBZ39" s="119"/>
      <c r="MCA39" s="119"/>
      <c r="MCB39" s="119"/>
      <c r="MCC39" s="119"/>
      <c r="MCD39" s="119"/>
      <c r="MCE39" s="119"/>
      <c r="MCF39" s="119"/>
      <c r="MCG39" s="119"/>
      <c r="MCH39" s="119"/>
      <c r="MCI39" s="119"/>
      <c r="MCJ39" s="119"/>
      <c r="MCK39" s="119"/>
      <c r="MCL39" s="119"/>
      <c r="MCM39" s="119"/>
      <c r="MCN39" s="119"/>
      <c r="MCO39" s="119"/>
      <c r="MCP39" s="119"/>
      <c r="MCQ39" s="119"/>
      <c r="MCR39" s="119"/>
      <c r="MCS39" s="119"/>
      <c r="MCT39" s="119"/>
      <c r="MCU39" s="119"/>
      <c r="MCV39" s="119"/>
      <c r="MCW39" s="119"/>
      <c r="MCX39" s="119"/>
      <c r="MCY39" s="119"/>
      <c r="MCZ39" s="119"/>
      <c r="MDA39" s="119"/>
      <c r="MDB39" s="119"/>
      <c r="MDC39" s="119"/>
      <c r="MDD39" s="119"/>
      <c r="MDE39" s="119"/>
      <c r="MDF39" s="119"/>
      <c r="MDG39" s="119"/>
      <c r="MDH39" s="119"/>
      <c r="MDI39" s="119"/>
      <c r="MDJ39" s="119"/>
      <c r="MDK39" s="119"/>
      <c r="MDL39" s="119"/>
      <c r="MDM39" s="119"/>
      <c r="MDN39" s="119"/>
      <c r="MDO39" s="119"/>
      <c r="MDP39" s="119"/>
      <c r="MDQ39" s="119"/>
      <c r="MDR39" s="119"/>
      <c r="MDS39" s="119"/>
      <c r="MDT39" s="119"/>
      <c r="MDU39" s="119"/>
      <c r="MDV39" s="119"/>
      <c r="MDW39" s="119"/>
      <c r="MDX39" s="119"/>
      <c r="MDY39" s="119"/>
      <c r="MDZ39" s="119"/>
      <c r="MEA39" s="119"/>
      <c r="MEB39" s="119"/>
      <c r="MEC39" s="119"/>
      <c r="MED39" s="119"/>
      <c r="MEE39" s="119"/>
      <c r="MEF39" s="119"/>
      <c r="MEG39" s="119"/>
      <c r="MEH39" s="119"/>
      <c r="MEI39" s="119"/>
      <c r="MEJ39" s="119"/>
      <c r="MEK39" s="119"/>
      <c r="MEL39" s="119"/>
      <c r="MEM39" s="119"/>
      <c r="MEN39" s="119"/>
      <c r="MEO39" s="119"/>
      <c r="MEP39" s="119"/>
      <c r="MEQ39" s="119"/>
      <c r="MER39" s="119"/>
      <c r="MES39" s="119"/>
      <c r="MET39" s="119"/>
      <c r="MEU39" s="119"/>
      <c r="MEV39" s="119"/>
      <c r="MEW39" s="119"/>
      <c r="MEX39" s="119"/>
      <c r="MEY39" s="119"/>
      <c r="MEZ39" s="119"/>
      <c r="MFA39" s="119"/>
      <c r="MFB39" s="119"/>
      <c r="MFC39" s="119"/>
      <c r="MFD39" s="119"/>
      <c r="MFE39" s="119"/>
      <c r="MFF39" s="119"/>
      <c r="MFG39" s="119"/>
      <c r="MFH39" s="119"/>
      <c r="MFI39" s="119"/>
      <c r="MFJ39" s="119"/>
      <c r="MFK39" s="119"/>
      <c r="MFL39" s="119"/>
      <c r="MFM39" s="119"/>
      <c r="MFN39" s="119"/>
      <c r="MFO39" s="119"/>
      <c r="MFP39" s="119"/>
      <c r="MFQ39" s="119"/>
      <c r="MFR39" s="119"/>
      <c r="MFS39" s="119"/>
      <c r="MFT39" s="119"/>
      <c r="MFU39" s="119"/>
      <c r="MFV39" s="119"/>
      <c r="MFW39" s="119"/>
      <c r="MFX39" s="119"/>
      <c r="MFY39" s="119"/>
      <c r="MFZ39" s="119"/>
      <c r="MGA39" s="119"/>
      <c r="MGB39" s="119"/>
      <c r="MGC39" s="119"/>
      <c r="MGD39" s="119"/>
      <c r="MGE39" s="119"/>
      <c r="MGF39" s="119"/>
      <c r="MGG39" s="119"/>
      <c r="MGH39" s="119"/>
      <c r="MGI39" s="119"/>
      <c r="MGJ39" s="119"/>
      <c r="MGK39" s="119"/>
      <c r="MGL39" s="119"/>
      <c r="MGM39" s="119"/>
      <c r="MGN39" s="119"/>
      <c r="MGO39" s="119"/>
      <c r="MGP39" s="119"/>
      <c r="MGQ39" s="119"/>
      <c r="MGR39" s="119"/>
      <c r="MGS39" s="119"/>
      <c r="MGT39" s="119"/>
      <c r="MGU39" s="119"/>
      <c r="MGV39" s="119"/>
      <c r="MGW39" s="119"/>
      <c r="MGX39" s="119"/>
      <c r="MGY39" s="119"/>
      <c r="MGZ39" s="119"/>
      <c r="MHA39" s="119"/>
      <c r="MHB39" s="119"/>
      <c r="MHC39" s="119"/>
      <c r="MHD39" s="119"/>
      <c r="MHE39" s="119"/>
      <c r="MHF39" s="119"/>
      <c r="MHG39" s="119"/>
      <c r="MHH39" s="119"/>
      <c r="MHI39" s="119"/>
      <c r="MHJ39" s="119"/>
      <c r="MHK39" s="119"/>
      <c r="MHL39" s="119"/>
      <c r="MHM39" s="119"/>
      <c r="MHN39" s="119"/>
      <c r="MHO39" s="119"/>
      <c r="MHP39" s="119"/>
      <c r="MHQ39" s="119"/>
      <c r="MHR39" s="119"/>
      <c r="MHS39" s="119"/>
      <c r="MHT39" s="119"/>
      <c r="MHU39" s="119"/>
      <c r="MHV39" s="119"/>
      <c r="MHW39" s="119"/>
      <c r="MHX39" s="119"/>
      <c r="MHY39" s="119"/>
      <c r="MHZ39" s="119"/>
      <c r="MIA39" s="119"/>
      <c r="MIB39" s="119"/>
      <c r="MIC39" s="119"/>
      <c r="MID39" s="119"/>
      <c r="MIE39" s="119"/>
      <c r="MIF39" s="119"/>
      <c r="MIG39" s="119"/>
      <c r="MIH39" s="119"/>
      <c r="MII39" s="119"/>
      <c r="MIJ39" s="119"/>
      <c r="MIK39" s="119"/>
      <c r="MIL39" s="119"/>
      <c r="MIM39" s="119"/>
      <c r="MIN39" s="119"/>
      <c r="MIO39" s="119"/>
      <c r="MIP39" s="119"/>
      <c r="MIQ39" s="119"/>
      <c r="MIR39" s="119"/>
      <c r="MIS39" s="119"/>
      <c r="MIT39" s="119"/>
      <c r="MIU39" s="119"/>
      <c r="MIV39" s="119"/>
      <c r="MIW39" s="119"/>
      <c r="MIX39" s="119"/>
      <c r="MIY39" s="119"/>
      <c r="MIZ39" s="119"/>
      <c r="MJA39" s="119"/>
      <c r="MJB39" s="119"/>
      <c r="MJC39" s="119"/>
      <c r="MJD39" s="119"/>
      <c r="MJE39" s="119"/>
      <c r="MJF39" s="119"/>
      <c r="MJG39" s="119"/>
      <c r="MJH39" s="119"/>
      <c r="MJI39" s="119"/>
      <c r="MJJ39" s="119"/>
      <c r="MJK39" s="119"/>
      <c r="MJL39" s="119"/>
      <c r="MJM39" s="119"/>
      <c r="MJN39" s="119"/>
      <c r="MJO39" s="119"/>
      <c r="MJP39" s="119"/>
      <c r="MJQ39" s="119"/>
      <c r="MJR39" s="119"/>
      <c r="MJS39" s="119"/>
      <c r="MJT39" s="119"/>
      <c r="MJU39" s="119"/>
      <c r="MJV39" s="119"/>
      <c r="MJW39" s="119"/>
      <c r="MJX39" s="119"/>
      <c r="MJY39" s="119"/>
      <c r="MJZ39" s="119"/>
      <c r="MKA39" s="119"/>
      <c r="MKB39" s="119"/>
      <c r="MKC39" s="119"/>
      <c r="MKD39" s="119"/>
      <c r="MKE39" s="119"/>
      <c r="MKF39" s="119"/>
      <c r="MKG39" s="119"/>
      <c r="MKH39" s="119"/>
      <c r="MKI39" s="119"/>
      <c r="MKJ39" s="119"/>
      <c r="MKK39" s="119"/>
      <c r="MKL39" s="119"/>
      <c r="MKM39" s="119"/>
      <c r="MKN39" s="119"/>
      <c r="MKO39" s="119"/>
      <c r="MKP39" s="119"/>
      <c r="MKQ39" s="119"/>
      <c r="MKR39" s="119"/>
      <c r="MKS39" s="119"/>
      <c r="MKT39" s="119"/>
      <c r="MKU39" s="119"/>
      <c r="MKV39" s="119"/>
      <c r="MKW39" s="119"/>
      <c r="MKX39" s="119"/>
      <c r="MKY39" s="119"/>
      <c r="MKZ39" s="119"/>
      <c r="MLA39" s="119"/>
      <c r="MLB39" s="119"/>
      <c r="MLC39" s="119"/>
      <c r="MLD39" s="119"/>
      <c r="MLE39" s="119"/>
      <c r="MLF39" s="119"/>
      <c r="MLG39" s="119"/>
      <c r="MLH39" s="119"/>
      <c r="MLI39" s="119"/>
      <c r="MLJ39" s="119"/>
      <c r="MLK39" s="119"/>
      <c r="MLL39" s="119"/>
      <c r="MLM39" s="119"/>
      <c r="MLN39" s="119"/>
      <c r="MLO39" s="119"/>
      <c r="MLP39" s="119"/>
      <c r="MLQ39" s="119"/>
      <c r="MLR39" s="119"/>
      <c r="MLS39" s="119"/>
      <c r="MLT39" s="119"/>
      <c r="MLU39" s="119"/>
      <c r="MLV39" s="119"/>
      <c r="MLW39" s="119"/>
      <c r="MLX39" s="119"/>
      <c r="MLY39" s="119"/>
      <c r="MLZ39" s="119"/>
      <c r="MMA39" s="119"/>
      <c r="MMB39" s="119"/>
      <c r="MMC39" s="119"/>
      <c r="MMD39" s="119"/>
      <c r="MME39" s="119"/>
      <c r="MMF39" s="119"/>
      <c r="MMG39" s="119"/>
      <c r="MMH39" s="119"/>
      <c r="MMI39" s="119"/>
      <c r="MMJ39" s="119"/>
      <c r="MMK39" s="119"/>
      <c r="MML39" s="119"/>
      <c r="MMM39" s="119"/>
      <c r="MMN39" s="119"/>
      <c r="MMO39" s="119"/>
      <c r="MMP39" s="119"/>
      <c r="MMQ39" s="119"/>
      <c r="MMR39" s="119"/>
      <c r="MMS39" s="119"/>
      <c r="MMT39" s="119"/>
      <c r="MMU39" s="119"/>
      <c r="MMV39" s="119"/>
      <c r="MMW39" s="119"/>
      <c r="MMX39" s="119"/>
      <c r="MMY39" s="119"/>
      <c r="MMZ39" s="119"/>
      <c r="MNA39" s="119"/>
      <c r="MNB39" s="119"/>
      <c r="MNC39" s="119"/>
      <c r="MND39" s="119"/>
      <c r="MNE39" s="119"/>
      <c r="MNF39" s="119"/>
      <c r="MNG39" s="119"/>
      <c r="MNH39" s="119"/>
      <c r="MNI39" s="119"/>
      <c r="MNJ39" s="119"/>
      <c r="MNK39" s="119"/>
      <c r="MNL39" s="119"/>
      <c r="MNM39" s="119"/>
      <c r="MNN39" s="119"/>
      <c r="MNO39" s="119"/>
      <c r="MNP39" s="119"/>
      <c r="MNQ39" s="119"/>
      <c r="MNR39" s="119"/>
      <c r="MNS39" s="119"/>
      <c r="MNT39" s="119"/>
      <c r="MNU39" s="119"/>
      <c r="MNV39" s="119"/>
      <c r="MNW39" s="119"/>
      <c r="MNX39" s="119"/>
      <c r="MNY39" s="119"/>
      <c r="MNZ39" s="119"/>
      <c r="MOA39" s="119"/>
      <c r="MOB39" s="119"/>
      <c r="MOC39" s="119"/>
      <c r="MOD39" s="119"/>
      <c r="MOE39" s="119"/>
      <c r="MOF39" s="119"/>
      <c r="MOG39" s="119"/>
      <c r="MOH39" s="119"/>
      <c r="MOI39" s="119"/>
      <c r="MOJ39" s="119"/>
      <c r="MOK39" s="119"/>
      <c r="MOL39" s="119"/>
      <c r="MOM39" s="119"/>
      <c r="MON39" s="119"/>
      <c r="MOO39" s="119"/>
      <c r="MOP39" s="119"/>
      <c r="MOQ39" s="119"/>
      <c r="MOR39" s="119"/>
      <c r="MOS39" s="119"/>
      <c r="MOT39" s="119"/>
      <c r="MOU39" s="119"/>
      <c r="MOV39" s="119"/>
      <c r="MOW39" s="119"/>
      <c r="MOX39" s="119"/>
      <c r="MOY39" s="119"/>
      <c r="MOZ39" s="119"/>
      <c r="MPA39" s="119"/>
      <c r="MPB39" s="119"/>
      <c r="MPC39" s="119"/>
      <c r="MPD39" s="119"/>
      <c r="MPE39" s="119"/>
      <c r="MPF39" s="119"/>
      <c r="MPG39" s="119"/>
      <c r="MPH39" s="119"/>
      <c r="MPI39" s="119"/>
      <c r="MPJ39" s="119"/>
      <c r="MPK39" s="119"/>
      <c r="MPL39" s="119"/>
      <c r="MPM39" s="119"/>
      <c r="MPN39" s="119"/>
      <c r="MPO39" s="119"/>
      <c r="MPP39" s="119"/>
      <c r="MPQ39" s="119"/>
      <c r="MPR39" s="119"/>
      <c r="MPS39" s="119"/>
      <c r="MPT39" s="119"/>
      <c r="MPU39" s="119"/>
      <c r="MPV39" s="119"/>
      <c r="MPW39" s="119"/>
      <c r="MPX39" s="119"/>
      <c r="MPY39" s="119"/>
      <c r="MPZ39" s="119"/>
      <c r="MQA39" s="119"/>
      <c r="MQB39" s="119"/>
      <c r="MQC39" s="119"/>
      <c r="MQD39" s="119"/>
      <c r="MQE39" s="119"/>
      <c r="MQF39" s="119"/>
      <c r="MQG39" s="119"/>
      <c r="MQH39" s="119"/>
      <c r="MQI39" s="119"/>
      <c r="MQJ39" s="119"/>
      <c r="MQK39" s="119"/>
      <c r="MQL39" s="119"/>
      <c r="MQM39" s="119"/>
      <c r="MQN39" s="119"/>
      <c r="MQO39" s="119"/>
      <c r="MQP39" s="119"/>
      <c r="MQQ39" s="119"/>
      <c r="MQR39" s="119"/>
      <c r="MQS39" s="119"/>
      <c r="MQT39" s="119"/>
      <c r="MQU39" s="119"/>
      <c r="MQV39" s="119"/>
      <c r="MQW39" s="119"/>
      <c r="MQX39" s="119"/>
      <c r="MQY39" s="119"/>
      <c r="MQZ39" s="119"/>
      <c r="MRA39" s="119"/>
      <c r="MRB39" s="119"/>
      <c r="MRC39" s="119"/>
      <c r="MRD39" s="119"/>
      <c r="MRE39" s="119"/>
      <c r="MRF39" s="119"/>
      <c r="MRG39" s="119"/>
      <c r="MRH39" s="119"/>
      <c r="MRI39" s="119"/>
      <c r="MRJ39" s="119"/>
      <c r="MRK39" s="119"/>
      <c r="MRL39" s="119"/>
      <c r="MRM39" s="119"/>
      <c r="MRN39" s="119"/>
      <c r="MRO39" s="119"/>
      <c r="MRP39" s="119"/>
      <c r="MRQ39" s="119"/>
      <c r="MRR39" s="119"/>
      <c r="MRS39" s="119"/>
      <c r="MRT39" s="119"/>
      <c r="MRU39" s="119"/>
      <c r="MRV39" s="119"/>
      <c r="MRW39" s="119"/>
      <c r="MRX39" s="119"/>
      <c r="MRY39" s="119"/>
      <c r="MRZ39" s="119"/>
      <c r="MSA39" s="119"/>
      <c r="MSB39" s="119"/>
      <c r="MSC39" s="119"/>
      <c r="MSD39" s="119"/>
      <c r="MSE39" s="119"/>
      <c r="MSF39" s="119"/>
      <c r="MSG39" s="119"/>
      <c r="MSH39" s="119"/>
      <c r="MSI39" s="119"/>
      <c r="MSJ39" s="119"/>
      <c r="MSK39" s="119"/>
      <c r="MSL39" s="119"/>
      <c r="MSM39" s="119"/>
      <c r="MSN39" s="119"/>
      <c r="MSO39" s="119"/>
      <c r="MSP39" s="119"/>
      <c r="MSQ39" s="119"/>
      <c r="MSR39" s="119"/>
      <c r="MSS39" s="119"/>
      <c r="MST39" s="119"/>
      <c r="MSU39" s="119"/>
      <c r="MSV39" s="119"/>
      <c r="MSW39" s="119"/>
      <c r="MSX39" s="119"/>
      <c r="MSY39" s="119"/>
      <c r="MSZ39" s="119"/>
      <c r="MTA39" s="119"/>
      <c r="MTB39" s="119"/>
      <c r="MTC39" s="119"/>
      <c r="MTD39" s="119"/>
      <c r="MTE39" s="119"/>
      <c r="MTF39" s="119"/>
      <c r="MTG39" s="119"/>
      <c r="MTH39" s="119"/>
      <c r="MTI39" s="119"/>
      <c r="MTJ39" s="119"/>
      <c r="MTK39" s="119"/>
      <c r="MTL39" s="119"/>
      <c r="MTM39" s="119"/>
      <c r="MTN39" s="119"/>
      <c r="MTO39" s="119"/>
      <c r="MTP39" s="119"/>
      <c r="MTQ39" s="119"/>
      <c r="MTR39" s="119"/>
      <c r="MTS39" s="119"/>
      <c r="MTT39" s="119"/>
      <c r="MTU39" s="119"/>
      <c r="MTV39" s="119"/>
      <c r="MTW39" s="119"/>
      <c r="MTX39" s="119"/>
      <c r="MTY39" s="119"/>
      <c r="MTZ39" s="119"/>
      <c r="MUA39" s="119"/>
      <c r="MUB39" s="119"/>
      <c r="MUC39" s="119"/>
      <c r="MUD39" s="119"/>
      <c r="MUE39" s="119"/>
      <c r="MUF39" s="119"/>
      <c r="MUG39" s="119"/>
      <c r="MUH39" s="119"/>
      <c r="MUI39" s="119"/>
      <c r="MUJ39" s="119"/>
      <c r="MUK39" s="119"/>
      <c r="MUL39" s="119"/>
      <c r="MUM39" s="119"/>
      <c r="MUN39" s="119"/>
      <c r="MUO39" s="119"/>
      <c r="MUP39" s="119"/>
      <c r="MUQ39" s="119"/>
      <c r="MUR39" s="119"/>
      <c r="MUS39" s="119"/>
      <c r="MUT39" s="119"/>
      <c r="MUU39" s="119"/>
      <c r="MUV39" s="119"/>
      <c r="MUW39" s="119"/>
      <c r="MUX39" s="119"/>
      <c r="MUY39" s="119"/>
      <c r="MUZ39" s="119"/>
      <c r="MVA39" s="119"/>
      <c r="MVB39" s="119"/>
      <c r="MVC39" s="119"/>
      <c r="MVD39" s="119"/>
      <c r="MVE39" s="119"/>
      <c r="MVF39" s="119"/>
      <c r="MVG39" s="119"/>
      <c r="MVH39" s="119"/>
      <c r="MVI39" s="119"/>
      <c r="MVJ39" s="119"/>
      <c r="MVK39" s="119"/>
      <c r="MVL39" s="119"/>
      <c r="MVM39" s="119"/>
      <c r="MVN39" s="119"/>
      <c r="MVO39" s="119"/>
      <c r="MVP39" s="119"/>
      <c r="MVQ39" s="119"/>
      <c r="MVR39" s="119"/>
      <c r="MVS39" s="119"/>
      <c r="MVT39" s="119"/>
      <c r="MVU39" s="119"/>
      <c r="MVV39" s="119"/>
      <c r="MVW39" s="119"/>
      <c r="MVX39" s="119"/>
      <c r="MVY39" s="119"/>
      <c r="MVZ39" s="119"/>
      <c r="MWA39" s="119"/>
      <c r="MWB39" s="119"/>
      <c r="MWC39" s="119"/>
      <c r="MWD39" s="119"/>
      <c r="MWE39" s="119"/>
      <c r="MWF39" s="119"/>
      <c r="MWG39" s="119"/>
      <c r="MWH39" s="119"/>
      <c r="MWI39" s="119"/>
      <c r="MWJ39" s="119"/>
      <c r="MWK39" s="119"/>
      <c r="MWL39" s="119"/>
      <c r="MWM39" s="119"/>
      <c r="MWN39" s="119"/>
      <c r="MWO39" s="119"/>
      <c r="MWP39" s="119"/>
      <c r="MWQ39" s="119"/>
      <c r="MWR39" s="119"/>
      <c r="MWS39" s="119"/>
      <c r="MWT39" s="119"/>
      <c r="MWU39" s="119"/>
      <c r="MWV39" s="119"/>
      <c r="MWW39" s="119"/>
      <c r="MWX39" s="119"/>
      <c r="MWY39" s="119"/>
      <c r="MWZ39" s="119"/>
      <c r="MXA39" s="119"/>
      <c r="MXB39" s="119"/>
      <c r="MXC39" s="119"/>
      <c r="MXD39" s="119"/>
      <c r="MXE39" s="119"/>
      <c r="MXF39" s="119"/>
      <c r="MXG39" s="119"/>
      <c r="MXH39" s="119"/>
      <c r="MXI39" s="119"/>
      <c r="MXJ39" s="119"/>
      <c r="MXK39" s="119"/>
      <c r="MXL39" s="119"/>
      <c r="MXM39" s="119"/>
      <c r="MXN39" s="119"/>
      <c r="MXO39" s="119"/>
      <c r="MXP39" s="119"/>
      <c r="MXQ39" s="119"/>
      <c r="MXR39" s="119"/>
      <c r="MXS39" s="119"/>
      <c r="MXT39" s="119"/>
      <c r="MXU39" s="119"/>
      <c r="MXV39" s="119"/>
      <c r="MXW39" s="119"/>
      <c r="MXX39" s="119"/>
      <c r="MXY39" s="119"/>
      <c r="MXZ39" s="119"/>
      <c r="MYA39" s="119"/>
      <c r="MYB39" s="119"/>
      <c r="MYC39" s="119"/>
      <c r="MYD39" s="119"/>
      <c r="MYE39" s="119"/>
      <c r="MYF39" s="119"/>
      <c r="MYG39" s="119"/>
      <c r="MYH39" s="119"/>
      <c r="MYI39" s="119"/>
      <c r="MYJ39" s="119"/>
      <c r="MYK39" s="119"/>
      <c r="MYL39" s="119"/>
      <c r="MYM39" s="119"/>
      <c r="MYN39" s="119"/>
      <c r="MYO39" s="119"/>
      <c r="MYP39" s="119"/>
      <c r="MYQ39" s="119"/>
      <c r="MYR39" s="119"/>
      <c r="MYS39" s="119"/>
      <c r="MYT39" s="119"/>
      <c r="MYU39" s="119"/>
      <c r="MYV39" s="119"/>
      <c r="MYW39" s="119"/>
      <c r="MYX39" s="119"/>
      <c r="MYY39" s="119"/>
      <c r="MYZ39" s="119"/>
      <c r="MZA39" s="119"/>
      <c r="MZB39" s="119"/>
      <c r="MZC39" s="119"/>
      <c r="MZD39" s="119"/>
      <c r="MZE39" s="119"/>
      <c r="MZF39" s="119"/>
      <c r="MZG39" s="119"/>
      <c r="MZH39" s="119"/>
      <c r="MZI39" s="119"/>
      <c r="MZJ39" s="119"/>
      <c r="MZK39" s="119"/>
      <c r="MZL39" s="119"/>
      <c r="MZM39" s="119"/>
      <c r="MZN39" s="119"/>
      <c r="MZO39" s="119"/>
      <c r="MZP39" s="119"/>
      <c r="MZQ39" s="119"/>
      <c r="MZR39" s="119"/>
      <c r="MZS39" s="119"/>
      <c r="MZT39" s="119"/>
      <c r="MZU39" s="119"/>
      <c r="MZV39" s="119"/>
      <c r="MZW39" s="119"/>
      <c r="MZX39" s="119"/>
      <c r="MZY39" s="119"/>
      <c r="MZZ39" s="119"/>
      <c r="NAA39" s="119"/>
      <c r="NAB39" s="119"/>
      <c r="NAC39" s="119"/>
      <c r="NAD39" s="119"/>
      <c r="NAE39" s="119"/>
      <c r="NAF39" s="119"/>
      <c r="NAG39" s="119"/>
      <c r="NAH39" s="119"/>
      <c r="NAI39" s="119"/>
      <c r="NAJ39" s="119"/>
      <c r="NAK39" s="119"/>
      <c r="NAL39" s="119"/>
      <c r="NAM39" s="119"/>
      <c r="NAN39" s="119"/>
      <c r="NAO39" s="119"/>
      <c r="NAP39" s="119"/>
      <c r="NAQ39" s="119"/>
      <c r="NAR39" s="119"/>
      <c r="NAS39" s="119"/>
      <c r="NAT39" s="119"/>
      <c r="NAU39" s="119"/>
      <c r="NAV39" s="119"/>
      <c r="NAW39" s="119"/>
      <c r="NAX39" s="119"/>
      <c r="NAY39" s="119"/>
      <c r="NAZ39" s="119"/>
      <c r="NBA39" s="119"/>
      <c r="NBB39" s="119"/>
      <c r="NBC39" s="119"/>
      <c r="NBD39" s="119"/>
      <c r="NBE39" s="119"/>
      <c r="NBF39" s="119"/>
      <c r="NBG39" s="119"/>
      <c r="NBH39" s="119"/>
      <c r="NBI39" s="119"/>
      <c r="NBJ39" s="119"/>
      <c r="NBK39" s="119"/>
      <c r="NBL39" s="119"/>
      <c r="NBM39" s="119"/>
      <c r="NBN39" s="119"/>
      <c r="NBO39" s="119"/>
      <c r="NBP39" s="119"/>
      <c r="NBQ39" s="119"/>
      <c r="NBR39" s="119"/>
      <c r="NBS39" s="119"/>
      <c r="NBT39" s="119"/>
      <c r="NBU39" s="119"/>
      <c r="NBV39" s="119"/>
      <c r="NBW39" s="119"/>
      <c r="NBX39" s="119"/>
      <c r="NBY39" s="119"/>
      <c r="NBZ39" s="119"/>
      <c r="NCA39" s="119"/>
      <c r="NCB39" s="119"/>
      <c r="NCC39" s="119"/>
      <c r="NCD39" s="119"/>
      <c r="NCE39" s="119"/>
      <c r="NCF39" s="119"/>
      <c r="NCG39" s="119"/>
      <c r="NCH39" s="119"/>
      <c r="NCI39" s="119"/>
      <c r="NCJ39" s="119"/>
      <c r="NCK39" s="119"/>
      <c r="NCL39" s="119"/>
      <c r="NCM39" s="119"/>
      <c r="NCN39" s="119"/>
      <c r="NCO39" s="119"/>
      <c r="NCP39" s="119"/>
      <c r="NCQ39" s="119"/>
      <c r="NCR39" s="119"/>
      <c r="NCS39" s="119"/>
      <c r="NCT39" s="119"/>
      <c r="NCU39" s="119"/>
      <c r="NCV39" s="119"/>
      <c r="NCW39" s="119"/>
      <c r="NCX39" s="119"/>
      <c r="NCY39" s="119"/>
      <c r="NCZ39" s="119"/>
      <c r="NDA39" s="119"/>
      <c r="NDB39" s="119"/>
      <c r="NDC39" s="119"/>
      <c r="NDD39" s="119"/>
      <c r="NDE39" s="119"/>
      <c r="NDF39" s="119"/>
      <c r="NDG39" s="119"/>
      <c r="NDH39" s="119"/>
      <c r="NDI39" s="119"/>
      <c r="NDJ39" s="119"/>
      <c r="NDK39" s="119"/>
      <c r="NDL39" s="119"/>
      <c r="NDM39" s="119"/>
      <c r="NDN39" s="119"/>
      <c r="NDO39" s="119"/>
      <c r="NDP39" s="119"/>
      <c r="NDQ39" s="119"/>
      <c r="NDR39" s="119"/>
      <c r="NDS39" s="119"/>
      <c r="NDT39" s="119"/>
      <c r="NDU39" s="119"/>
      <c r="NDV39" s="119"/>
      <c r="NDW39" s="119"/>
      <c r="NDX39" s="119"/>
      <c r="NDY39" s="119"/>
      <c r="NDZ39" s="119"/>
      <c r="NEA39" s="119"/>
      <c r="NEB39" s="119"/>
      <c r="NEC39" s="119"/>
      <c r="NED39" s="119"/>
      <c r="NEE39" s="119"/>
      <c r="NEF39" s="119"/>
      <c r="NEG39" s="119"/>
      <c r="NEH39" s="119"/>
      <c r="NEI39" s="119"/>
      <c r="NEJ39" s="119"/>
      <c r="NEK39" s="119"/>
      <c r="NEL39" s="119"/>
      <c r="NEM39" s="119"/>
      <c r="NEN39" s="119"/>
      <c r="NEO39" s="119"/>
      <c r="NEP39" s="119"/>
      <c r="NEQ39" s="119"/>
      <c r="NER39" s="119"/>
      <c r="NES39" s="119"/>
      <c r="NET39" s="119"/>
      <c r="NEU39" s="119"/>
      <c r="NEV39" s="119"/>
      <c r="NEW39" s="119"/>
      <c r="NEX39" s="119"/>
      <c r="NEY39" s="119"/>
      <c r="NEZ39" s="119"/>
      <c r="NFA39" s="119"/>
      <c r="NFB39" s="119"/>
      <c r="NFC39" s="119"/>
      <c r="NFD39" s="119"/>
      <c r="NFE39" s="119"/>
      <c r="NFF39" s="119"/>
      <c r="NFG39" s="119"/>
      <c r="NFH39" s="119"/>
      <c r="NFI39" s="119"/>
      <c r="NFJ39" s="119"/>
      <c r="NFK39" s="119"/>
      <c r="NFL39" s="119"/>
      <c r="NFM39" s="119"/>
      <c r="NFN39" s="119"/>
      <c r="NFO39" s="119"/>
      <c r="NFP39" s="119"/>
      <c r="NFQ39" s="119"/>
      <c r="NFR39" s="119"/>
      <c r="NFS39" s="119"/>
      <c r="NFT39" s="119"/>
      <c r="NFU39" s="119"/>
      <c r="NFV39" s="119"/>
      <c r="NFW39" s="119"/>
      <c r="NFX39" s="119"/>
      <c r="NFY39" s="119"/>
      <c r="NFZ39" s="119"/>
      <c r="NGA39" s="119"/>
      <c r="NGB39" s="119"/>
      <c r="NGC39" s="119"/>
      <c r="NGD39" s="119"/>
      <c r="NGE39" s="119"/>
      <c r="NGF39" s="119"/>
      <c r="NGG39" s="119"/>
      <c r="NGH39" s="119"/>
      <c r="NGI39" s="119"/>
      <c r="NGJ39" s="119"/>
      <c r="NGK39" s="119"/>
      <c r="NGL39" s="119"/>
      <c r="NGM39" s="119"/>
      <c r="NGN39" s="119"/>
      <c r="NGO39" s="119"/>
      <c r="NGP39" s="119"/>
      <c r="NGQ39" s="119"/>
      <c r="NGR39" s="119"/>
      <c r="NGS39" s="119"/>
      <c r="NGT39" s="119"/>
      <c r="NGU39" s="119"/>
      <c r="NGV39" s="119"/>
      <c r="NGW39" s="119"/>
      <c r="NGX39" s="119"/>
      <c r="NGY39" s="119"/>
      <c r="NGZ39" s="119"/>
      <c r="NHA39" s="119"/>
      <c r="NHB39" s="119"/>
      <c r="NHC39" s="119"/>
      <c r="NHD39" s="119"/>
      <c r="NHE39" s="119"/>
      <c r="NHF39" s="119"/>
      <c r="NHG39" s="119"/>
      <c r="NHH39" s="119"/>
      <c r="NHI39" s="119"/>
      <c r="NHJ39" s="119"/>
      <c r="NHK39" s="119"/>
      <c r="NHL39" s="119"/>
      <c r="NHM39" s="119"/>
      <c r="NHN39" s="119"/>
      <c r="NHO39" s="119"/>
      <c r="NHP39" s="119"/>
      <c r="NHQ39" s="119"/>
      <c r="NHR39" s="119"/>
      <c r="NHS39" s="119"/>
      <c r="NHT39" s="119"/>
      <c r="NHU39" s="119"/>
      <c r="NHV39" s="119"/>
      <c r="NHW39" s="119"/>
      <c r="NHX39" s="119"/>
      <c r="NHY39" s="119"/>
      <c r="NHZ39" s="119"/>
      <c r="NIA39" s="119"/>
      <c r="NIB39" s="119"/>
      <c r="NIC39" s="119"/>
      <c r="NID39" s="119"/>
      <c r="NIE39" s="119"/>
      <c r="NIF39" s="119"/>
      <c r="NIG39" s="119"/>
      <c r="NIH39" s="119"/>
      <c r="NII39" s="119"/>
      <c r="NIJ39" s="119"/>
      <c r="NIK39" s="119"/>
      <c r="NIL39" s="119"/>
      <c r="NIM39" s="119"/>
      <c r="NIN39" s="119"/>
      <c r="NIO39" s="119"/>
      <c r="NIP39" s="119"/>
      <c r="NIQ39" s="119"/>
      <c r="NIR39" s="119"/>
      <c r="NIS39" s="119"/>
      <c r="NIT39" s="119"/>
      <c r="NIU39" s="119"/>
      <c r="NIV39" s="119"/>
      <c r="NIW39" s="119"/>
      <c r="NIX39" s="119"/>
      <c r="NIY39" s="119"/>
      <c r="NIZ39" s="119"/>
      <c r="NJA39" s="119"/>
      <c r="NJB39" s="119"/>
      <c r="NJC39" s="119"/>
      <c r="NJD39" s="119"/>
      <c r="NJE39" s="119"/>
      <c r="NJF39" s="119"/>
      <c r="NJG39" s="119"/>
      <c r="NJH39" s="119"/>
      <c r="NJI39" s="119"/>
      <c r="NJJ39" s="119"/>
      <c r="NJK39" s="119"/>
      <c r="NJL39" s="119"/>
      <c r="NJM39" s="119"/>
      <c r="NJN39" s="119"/>
      <c r="NJO39" s="119"/>
      <c r="NJP39" s="119"/>
      <c r="NJQ39" s="119"/>
      <c r="NJR39" s="119"/>
      <c r="NJS39" s="119"/>
      <c r="NJT39" s="119"/>
      <c r="NJU39" s="119"/>
      <c r="NJV39" s="119"/>
      <c r="NJW39" s="119"/>
      <c r="NJX39" s="119"/>
      <c r="NJY39" s="119"/>
      <c r="NJZ39" s="119"/>
      <c r="NKA39" s="119"/>
      <c r="NKB39" s="119"/>
      <c r="NKC39" s="119"/>
      <c r="NKD39" s="119"/>
      <c r="NKE39" s="119"/>
      <c r="NKF39" s="119"/>
      <c r="NKG39" s="119"/>
      <c r="NKH39" s="119"/>
      <c r="NKI39" s="119"/>
      <c r="NKJ39" s="119"/>
      <c r="NKK39" s="119"/>
      <c r="NKL39" s="119"/>
      <c r="NKM39" s="119"/>
      <c r="NKN39" s="119"/>
      <c r="NKO39" s="119"/>
      <c r="NKP39" s="119"/>
      <c r="NKQ39" s="119"/>
      <c r="NKR39" s="119"/>
      <c r="NKS39" s="119"/>
      <c r="NKT39" s="119"/>
      <c r="NKU39" s="119"/>
      <c r="NKV39" s="119"/>
      <c r="NKW39" s="119"/>
      <c r="NKX39" s="119"/>
      <c r="NKY39" s="119"/>
      <c r="NKZ39" s="119"/>
      <c r="NLA39" s="119"/>
      <c r="NLB39" s="119"/>
      <c r="NLC39" s="119"/>
      <c r="NLD39" s="119"/>
      <c r="NLE39" s="119"/>
      <c r="NLF39" s="119"/>
      <c r="NLG39" s="119"/>
      <c r="NLH39" s="119"/>
      <c r="NLI39" s="119"/>
      <c r="NLJ39" s="119"/>
      <c r="NLK39" s="119"/>
      <c r="NLL39" s="119"/>
      <c r="NLM39" s="119"/>
      <c r="NLN39" s="119"/>
      <c r="NLO39" s="119"/>
      <c r="NLP39" s="119"/>
      <c r="NLQ39" s="119"/>
      <c r="NLR39" s="119"/>
      <c r="NLS39" s="119"/>
      <c r="NLT39" s="119"/>
      <c r="NLU39" s="119"/>
      <c r="NLV39" s="119"/>
      <c r="NLW39" s="119"/>
      <c r="NLX39" s="119"/>
      <c r="NLY39" s="119"/>
      <c r="NLZ39" s="119"/>
      <c r="NMA39" s="119"/>
      <c r="NMB39" s="119"/>
      <c r="NMC39" s="119"/>
      <c r="NMD39" s="119"/>
      <c r="NME39" s="119"/>
      <c r="NMF39" s="119"/>
      <c r="NMG39" s="119"/>
      <c r="NMH39" s="119"/>
      <c r="NMI39" s="119"/>
      <c r="NMJ39" s="119"/>
      <c r="NMK39" s="119"/>
      <c r="NML39" s="119"/>
      <c r="NMM39" s="119"/>
      <c r="NMN39" s="119"/>
      <c r="NMO39" s="119"/>
      <c r="NMP39" s="119"/>
      <c r="NMQ39" s="119"/>
      <c r="NMR39" s="119"/>
      <c r="NMS39" s="119"/>
      <c r="NMT39" s="119"/>
      <c r="NMU39" s="119"/>
      <c r="NMV39" s="119"/>
      <c r="NMW39" s="119"/>
      <c r="NMX39" s="119"/>
      <c r="NMY39" s="119"/>
      <c r="NMZ39" s="119"/>
      <c r="NNA39" s="119"/>
      <c r="NNB39" s="119"/>
      <c r="NNC39" s="119"/>
      <c r="NND39" s="119"/>
      <c r="NNE39" s="119"/>
      <c r="NNF39" s="119"/>
      <c r="NNG39" s="119"/>
      <c r="NNH39" s="119"/>
      <c r="NNI39" s="119"/>
      <c r="NNJ39" s="119"/>
      <c r="NNK39" s="119"/>
      <c r="NNL39" s="119"/>
      <c r="NNM39" s="119"/>
      <c r="NNN39" s="119"/>
      <c r="NNO39" s="119"/>
      <c r="NNP39" s="119"/>
      <c r="NNQ39" s="119"/>
      <c r="NNR39" s="119"/>
      <c r="NNS39" s="119"/>
      <c r="NNT39" s="119"/>
      <c r="NNU39" s="119"/>
      <c r="NNV39" s="119"/>
      <c r="NNW39" s="119"/>
      <c r="NNX39" s="119"/>
      <c r="NNY39" s="119"/>
      <c r="NNZ39" s="119"/>
      <c r="NOA39" s="119"/>
      <c r="NOB39" s="119"/>
      <c r="NOC39" s="119"/>
      <c r="NOD39" s="119"/>
      <c r="NOE39" s="119"/>
      <c r="NOF39" s="119"/>
      <c r="NOG39" s="119"/>
      <c r="NOH39" s="119"/>
      <c r="NOI39" s="119"/>
      <c r="NOJ39" s="119"/>
      <c r="NOK39" s="119"/>
      <c r="NOL39" s="119"/>
      <c r="NOM39" s="119"/>
      <c r="NON39" s="119"/>
      <c r="NOO39" s="119"/>
      <c r="NOP39" s="119"/>
      <c r="NOQ39" s="119"/>
      <c r="NOR39" s="119"/>
      <c r="NOS39" s="119"/>
      <c r="NOT39" s="119"/>
      <c r="NOU39" s="119"/>
      <c r="NOV39" s="119"/>
      <c r="NOW39" s="119"/>
      <c r="NOX39" s="119"/>
      <c r="NOY39" s="119"/>
      <c r="NOZ39" s="119"/>
      <c r="NPA39" s="119"/>
      <c r="NPB39" s="119"/>
      <c r="NPC39" s="119"/>
      <c r="NPD39" s="119"/>
      <c r="NPE39" s="119"/>
      <c r="NPF39" s="119"/>
      <c r="NPG39" s="119"/>
      <c r="NPH39" s="119"/>
      <c r="NPI39" s="119"/>
      <c r="NPJ39" s="119"/>
      <c r="NPK39" s="119"/>
      <c r="NPL39" s="119"/>
      <c r="NPM39" s="119"/>
      <c r="NPN39" s="119"/>
      <c r="NPO39" s="119"/>
      <c r="NPP39" s="119"/>
      <c r="NPQ39" s="119"/>
      <c r="NPR39" s="119"/>
      <c r="NPS39" s="119"/>
      <c r="NPT39" s="119"/>
      <c r="NPU39" s="119"/>
      <c r="NPV39" s="119"/>
      <c r="NPW39" s="119"/>
      <c r="NPX39" s="119"/>
      <c r="NPY39" s="119"/>
      <c r="NPZ39" s="119"/>
      <c r="NQA39" s="119"/>
      <c r="NQB39" s="119"/>
      <c r="NQC39" s="119"/>
      <c r="NQD39" s="119"/>
      <c r="NQE39" s="119"/>
      <c r="NQF39" s="119"/>
      <c r="NQG39" s="119"/>
      <c r="NQH39" s="119"/>
      <c r="NQI39" s="119"/>
      <c r="NQJ39" s="119"/>
      <c r="NQK39" s="119"/>
      <c r="NQL39" s="119"/>
      <c r="NQM39" s="119"/>
      <c r="NQN39" s="119"/>
      <c r="NQO39" s="119"/>
      <c r="NQP39" s="119"/>
      <c r="NQQ39" s="119"/>
      <c r="NQR39" s="119"/>
      <c r="NQS39" s="119"/>
      <c r="NQT39" s="119"/>
      <c r="NQU39" s="119"/>
      <c r="NQV39" s="119"/>
      <c r="NQW39" s="119"/>
      <c r="NQX39" s="119"/>
      <c r="NQY39" s="119"/>
      <c r="NQZ39" s="119"/>
      <c r="NRA39" s="119"/>
      <c r="NRB39" s="119"/>
      <c r="NRC39" s="119"/>
      <c r="NRD39" s="119"/>
      <c r="NRE39" s="119"/>
      <c r="NRF39" s="119"/>
      <c r="NRG39" s="119"/>
      <c r="NRH39" s="119"/>
      <c r="NRI39" s="119"/>
      <c r="NRJ39" s="119"/>
      <c r="NRK39" s="119"/>
      <c r="NRL39" s="119"/>
      <c r="NRM39" s="119"/>
      <c r="NRN39" s="119"/>
      <c r="NRO39" s="119"/>
      <c r="NRP39" s="119"/>
      <c r="NRQ39" s="119"/>
      <c r="NRR39" s="119"/>
      <c r="NRS39" s="119"/>
      <c r="NRT39" s="119"/>
      <c r="NRU39" s="119"/>
      <c r="NRV39" s="119"/>
      <c r="NRW39" s="119"/>
      <c r="NRX39" s="119"/>
      <c r="NRY39" s="119"/>
      <c r="NRZ39" s="119"/>
      <c r="NSA39" s="119"/>
      <c r="NSB39" s="119"/>
      <c r="NSC39" s="119"/>
      <c r="NSD39" s="119"/>
      <c r="NSE39" s="119"/>
      <c r="NSF39" s="119"/>
      <c r="NSG39" s="119"/>
      <c r="NSH39" s="119"/>
      <c r="NSI39" s="119"/>
      <c r="NSJ39" s="119"/>
      <c r="NSK39" s="119"/>
      <c r="NSL39" s="119"/>
      <c r="NSM39" s="119"/>
      <c r="NSN39" s="119"/>
      <c r="NSO39" s="119"/>
      <c r="NSP39" s="119"/>
      <c r="NSQ39" s="119"/>
      <c r="NSR39" s="119"/>
      <c r="NSS39" s="119"/>
      <c r="NST39" s="119"/>
      <c r="NSU39" s="119"/>
      <c r="NSV39" s="119"/>
      <c r="NSW39" s="119"/>
      <c r="NSX39" s="119"/>
      <c r="NSY39" s="119"/>
      <c r="NSZ39" s="119"/>
      <c r="NTA39" s="119"/>
      <c r="NTB39" s="119"/>
      <c r="NTC39" s="119"/>
      <c r="NTD39" s="119"/>
      <c r="NTE39" s="119"/>
      <c r="NTF39" s="119"/>
      <c r="NTG39" s="119"/>
      <c r="NTH39" s="119"/>
      <c r="NTI39" s="119"/>
      <c r="NTJ39" s="119"/>
      <c r="NTK39" s="119"/>
      <c r="NTL39" s="119"/>
      <c r="NTM39" s="119"/>
      <c r="NTN39" s="119"/>
      <c r="NTO39" s="119"/>
      <c r="NTP39" s="119"/>
      <c r="NTQ39" s="119"/>
      <c r="NTR39" s="119"/>
      <c r="NTS39" s="119"/>
      <c r="NTT39" s="119"/>
      <c r="NTU39" s="119"/>
      <c r="NTV39" s="119"/>
      <c r="NTW39" s="119"/>
      <c r="NTX39" s="119"/>
      <c r="NTY39" s="119"/>
      <c r="NTZ39" s="119"/>
      <c r="NUA39" s="119"/>
      <c r="NUB39" s="119"/>
      <c r="NUC39" s="119"/>
      <c r="NUD39" s="119"/>
      <c r="NUE39" s="119"/>
      <c r="NUF39" s="119"/>
      <c r="NUG39" s="119"/>
      <c r="NUH39" s="119"/>
      <c r="NUI39" s="119"/>
      <c r="NUJ39" s="119"/>
      <c r="NUK39" s="119"/>
      <c r="NUL39" s="119"/>
      <c r="NUM39" s="119"/>
      <c r="NUN39" s="119"/>
      <c r="NUO39" s="119"/>
      <c r="NUP39" s="119"/>
      <c r="NUQ39" s="119"/>
      <c r="NUR39" s="119"/>
      <c r="NUS39" s="119"/>
      <c r="NUT39" s="119"/>
      <c r="NUU39" s="119"/>
      <c r="NUV39" s="119"/>
      <c r="NUW39" s="119"/>
      <c r="NUX39" s="119"/>
      <c r="NUY39" s="119"/>
      <c r="NUZ39" s="119"/>
      <c r="NVA39" s="119"/>
      <c r="NVB39" s="119"/>
      <c r="NVC39" s="119"/>
      <c r="NVD39" s="119"/>
      <c r="NVE39" s="119"/>
      <c r="NVF39" s="119"/>
      <c r="NVG39" s="119"/>
      <c r="NVH39" s="119"/>
      <c r="NVI39" s="119"/>
      <c r="NVJ39" s="119"/>
      <c r="NVK39" s="119"/>
      <c r="NVL39" s="119"/>
      <c r="NVM39" s="119"/>
      <c r="NVN39" s="119"/>
      <c r="NVO39" s="119"/>
      <c r="NVP39" s="119"/>
      <c r="NVQ39" s="119"/>
      <c r="NVR39" s="119"/>
      <c r="NVS39" s="119"/>
      <c r="NVT39" s="119"/>
      <c r="NVU39" s="119"/>
      <c r="NVV39" s="119"/>
      <c r="NVW39" s="119"/>
      <c r="NVX39" s="119"/>
      <c r="NVY39" s="119"/>
      <c r="NVZ39" s="119"/>
      <c r="NWA39" s="119"/>
      <c r="NWB39" s="119"/>
      <c r="NWC39" s="119"/>
      <c r="NWD39" s="119"/>
      <c r="NWE39" s="119"/>
      <c r="NWF39" s="119"/>
      <c r="NWG39" s="119"/>
      <c r="NWH39" s="119"/>
      <c r="NWI39" s="119"/>
      <c r="NWJ39" s="119"/>
      <c r="NWK39" s="119"/>
      <c r="NWL39" s="119"/>
      <c r="NWM39" s="119"/>
      <c r="NWN39" s="119"/>
      <c r="NWO39" s="119"/>
      <c r="NWP39" s="119"/>
      <c r="NWQ39" s="119"/>
      <c r="NWR39" s="119"/>
      <c r="NWS39" s="119"/>
      <c r="NWT39" s="119"/>
      <c r="NWU39" s="119"/>
      <c r="NWV39" s="119"/>
      <c r="NWW39" s="119"/>
      <c r="NWX39" s="119"/>
      <c r="NWY39" s="119"/>
      <c r="NWZ39" s="119"/>
      <c r="NXA39" s="119"/>
      <c r="NXB39" s="119"/>
      <c r="NXC39" s="119"/>
      <c r="NXD39" s="119"/>
      <c r="NXE39" s="119"/>
      <c r="NXF39" s="119"/>
      <c r="NXG39" s="119"/>
      <c r="NXH39" s="119"/>
      <c r="NXI39" s="119"/>
      <c r="NXJ39" s="119"/>
      <c r="NXK39" s="119"/>
      <c r="NXL39" s="119"/>
      <c r="NXM39" s="119"/>
      <c r="NXN39" s="119"/>
      <c r="NXO39" s="119"/>
      <c r="NXP39" s="119"/>
      <c r="NXQ39" s="119"/>
      <c r="NXR39" s="119"/>
      <c r="NXS39" s="119"/>
      <c r="NXT39" s="119"/>
      <c r="NXU39" s="119"/>
      <c r="NXV39" s="119"/>
      <c r="NXW39" s="119"/>
      <c r="NXX39" s="119"/>
      <c r="NXY39" s="119"/>
      <c r="NXZ39" s="119"/>
      <c r="NYA39" s="119"/>
      <c r="NYB39" s="119"/>
      <c r="NYC39" s="119"/>
      <c r="NYD39" s="119"/>
      <c r="NYE39" s="119"/>
      <c r="NYF39" s="119"/>
      <c r="NYG39" s="119"/>
      <c r="NYH39" s="119"/>
      <c r="NYI39" s="119"/>
      <c r="NYJ39" s="119"/>
      <c r="NYK39" s="119"/>
      <c r="NYL39" s="119"/>
      <c r="NYM39" s="119"/>
      <c r="NYN39" s="119"/>
      <c r="NYO39" s="119"/>
      <c r="NYP39" s="119"/>
      <c r="NYQ39" s="119"/>
      <c r="NYR39" s="119"/>
      <c r="NYS39" s="119"/>
      <c r="NYT39" s="119"/>
      <c r="NYU39" s="119"/>
      <c r="NYV39" s="119"/>
      <c r="NYW39" s="119"/>
      <c r="NYX39" s="119"/>
      <c r="NYY39" s="119"/>
      <c r="NYZ39" s="119"/>
      <c r="NZA39" s="119"/>
      <c r="NZB39" s="119"/>
      <c r="NZC39" s="119"/>
      <c r="NZD39" s="119"/>
      <c r="NZE39" s="119"/>
      <c r="NZF39" s="119"/>
      <c r="NZG39" s="119"/>
      <c r="NZH39" s="119"/>
      <c r="NZI39" s="119"/>
      <c r="NZJ39" s="119"/>
      <c r="NZK39" s="119"/>
      <c r="NZL39" s="119"/>
      <c r="NZM39" s="119"/>
      <c r="NZN39" s="119"/>
      <c r="NZO39" s="119"/>
      <c r="NZP39" s="119"/>
      <c r="NZQ39" s="119"/>
      <c r="NZR39" s="119"/>
      <c r="NZS39" s="119"/>
      <c r="NZT39" s="119"/>
      <c r="NZU39" s="119"/>
      <c r="NZV39" s="119"/>
      <c r="NZW39" s="119"/>
      <c r="NZX39" s="119"/>
      <c r="NZY39" s="119"/>
      <c r="NZZ39" s="119"/>
      <c r="OAA39" s="119"/>
      <c r="OAB39" s="119"/>
      <c r="OAC39" s="119"/>
      <c r="OAD39" s="119"/>
      <c r="OAE39" s="119"/>
      <c r="OAF39" s="119"/>
      <c r="OAG39" s="119"/>
      <c r="OAH39" s="119"/>
      <c r="OAI39" s="119"/>
      <c r="OAJ39" s="119"/>
      <c r="OAK39" s="119"/>
      <c r="OAL39" s="119"/>
      <c r="OAM39" s="119"/>
      <c r="OAN39" s="119"/>
      <c r="OAO39" s="119"/>
      <c r="OAP39" s="119"/>
      <c r="OAQ39" s="119"/>
      <c r="OAR39" s="119"/>
      <c r="OAS39" s="119"/>
      <c r="OAT39" s="119"/>
      <c r="OAU39" s="119"/>
      <c r="OAV39" s="119"/>
      <c r="OAW39" s="119"/>
      <c r="OAX39" s="119"/>
      <c r="OAY39" s="119"/>
      <c r="OAZ39" s="119"/>
      <c r="OBA39" s="119"/>
      <c r="OBB39" s="119"/>
      <c r="OBC39" s="119"/>
      <c r="OBD39" s="119"/>
      <c r="OBE39" s="119"/>
      <c r="OBF39" s="119"/>
      <c r="OBG39" s="119"/>
      <c r="OBH39" s="119"/>
      <c r="OBI39" s="119"/>
      <c r="OBJ39" s="119"/>
      <c r="OBK39" s="119"/>
      <c r="OBL39" s="119"/>
      <c r="OBM39" s="119"/>
      <c r="OBN39" s="119"/>
      <c r="OBO39" s="119"/>
      <c r="OBP39" s="119"/>
      <c r="OBQ39" s="119"/>
      <c r="OBR39" s="119"/>
      <c r="OBS39" s="119"/>
      <c r="OBT39" s="119"/>
      <c r="OBU39" s="119"/>
      <c r="OBV39" s="119"/>
      <c r="OBW39" s="119"/>
      <c r="OBX39" s="119"/>
      <c r="OBY39" s="119"/>
      <c r="OBZ39" s="119"/>
      <c r="OCA39" s="119"/>
      <c r="OCB39" s="119"/>
      <c r="OCC39" s="119"/>
      <c r="OCD39" s="119"/>
      <c r="OCE39" s="119"/>
      <c r="OCF39" s="119"/>
      <c r="OCG39" s="119"/>
      <c r="OCH39" s="119"/>
      <c r="OCI39" s="119"/>
      <c r="OCJ39" s="119"/>
      <c r="OCK39" s="119"/>
      <c r="OCL39" s="119"/>
      <c r="OCM39" s="119"/>
      <c r="OCN39" s="119"/>
      <c r="OCO39" s="119"/>
      <c r="OCP39" s="119"/>
      <c r="OCQ39" s="119"/>
      <c r="OCR39" s="119"/>
      <c r="OCS39" s="119"/>
      <c r="OCT39" s="119"/>
      <c r="OCU39" s="119"/>
      <c r="OCV39" s="119"/>
      <c r="OCW39" s="119"/>
      <c r="OCX39" s="119"/>
      <c r="OCY39" s="119"/>
      <c r="OCZ39" s="119"/>
      <c r="ODA39" s="119"/>
      <c r="ODB39" s="119"/>
      <c r="ODC39" s="119"/>
      <c r="ODD39" s="119"/>
      <c r="ODE39" s="119"/>
      <c r="ODF39" s="119"/>
      <c r="ODG39" s="119"/>
      <c r="ODH39" s="119"/>
      <c r="ODI39" s="119"/>
      <c r="ODJ39" s="119"/>
      <c r="ODK39" s="119"/>
      <c r="ODL39" s="119"/>
      <c r="ODM39" s="119"/>
      <c r="ODN39" s="119"/>
      <c r="ODO39" s="119"/>
      <c r="ODP39" s="119"/>
      <c r="ODQ39" s="119"/>
      <c r="ODR39" s="119"/>
      <c r="ODS39" s="119"/>
      <c r="ODT39" s="119"/>
      <c r="ODU39" s="119"/>
      <c r="ODV39" s="119"/>
      <c r="ODW39" s="119"/>
      <c r="ODX39" s="119"/>
      <c r="ODY39" s="119"/>
      <c r="ODZ39" s="119"/>
      <c r="OEA39" s="119"/>
      <c r="OEB39" s="119"/>
      <c r="OEC39" s="119"/>
      <c r="OED39" s="119"/>
      <c r="OEE39" s="119"/>
      <c r="OEF39" s="119"/>
      <c r="OEG39" s="119"/>
      <c r="OEH39" s="119"/>
      <c r="OEI39" s="119"/>
      <c r="OEJ39" s="119"/>
      <c r="OEK39" s="119"/>
      <c r="OEL39" s="119"/>
      <c r="OEM39" s="119"/>
      <c r="OEN39" s="119"/>
      <c r="OEO39" s="119"/>
      <c r="OEP39" s="119"/>
      <c r="OEQ39" s="119"/>
      <c r="OER39" s="119"/>
      <c r="OES39" s="119"/>
      <c r="OET39" s="119"/>
      <c r="OEU39" s="119"/>
      <c r="OEV39" s="119"/>
      <c r="OEW39" s="119"/>
      <c r="OEX39" s="119"/>
      <c r="OEY39" s="119"/>
      <c r="OEZ39" s="119"/>
      <c r="OFA39" s="119"/>
      <c r="OFB39" s="119"/>
      <c r="OFC39" s="119"/>
      <c r="OFD39" s="119"/>
      <c r="OFE39" s="119"/>
      <c r="OFF39" s="119"/>
      <c r="OFG39" s="119"/>
      <c r="OFH39" s="119"/>
      <c r="OFI39" s="119"/>
      <c r="OFJ39" s="119"/>
      <c r="OFK39" s="119"/>
      <c r="OFL39" s="119"/>
      <c r="OFM39" s="119"/>
      <c r="OFN39" s="119"/>
      <c r="OFO39" s="119"/>
      <c r="OFP39" s="119"/>
      <c r="OFQ39" s="119"/>
      <c r="OFR39" s="119"/>
      <c r="OFS39" s="119"/>
      <c r="OFT39" s="119"/>
      <c r="OFU39" s="119"/>
      <c r="OFV39" s="119"/>
      <c r="OFW39" s="119"/>
      <c r="OFX39" s="119"/>
      <c r="OFY39" s="119"/>
      <c r="OFZ39" s="119"/>
      <c r="OGA39" s="119"/>
      <c r="OGB39" s="119"/>
      <c r="OGC39" s="119"/>
      <c r="OGD39" s="119"/>
      <c r="OGE39" s="119"/>
      <c r="OGF39" s="119"/>
      <c r="OGG39" s="119"/>
      <c r="OGH39" s="119"/>
      <c r="OGI39" s="119"/>
      <c r="OGJ39" s="119"/>
      <c r="OGK39" s="119"/>
      <c r="OGL39" s="119"/>
      <c r="OGM39" s="119"/>
      <c r="OGN39" s="119"/>
      <c r="OGO39" s="119"/>
      <c r="OGP39" s="119"/>
      <c r="OGQ39" s="119"/>
      <c r="OGR39" s="119"/>
      <c r="OGS39" s="119"/>
      <c r="OGT39" s="119"/>
      <c r="OGU39" s="119"/>
      <c r="OGV39" s="119"/>
      <c r="OGW39" s="119"/>
      <c r="OGX39" s="119"/>
      <c r="OGY39" s="119"/>
      <c r="OGZ39" s="119"/>
      <c r="OHA39" s="119"/>
      <c r="OHB39" s="119"/>
      <c r="OHC39" s="119"/>
      <c r="OHD39" s="119"/>
      <c r="OHE39" s="119"/>
      <c r="OHF39" s="119"/>
      <c r="OHG39" s="119"/>
      <c r="OHH39" s="119"/>
      <c r="OHI39" s="119"/>
      <c r="OHJ39" s="119"/>
      <c r="OHK39" s="119"/>
      <c r="OHL39" s="119"/>
      <c r="OHM39" s="119"/>
      <c r="OHN39" s="119"/>
      <c r="OHO39" s="119"/>
      <c r="OHP39" s="119"/>
      <c r="OHQ39" s="119"/>
      <c r="OHR39" s="119"/>
      <c r="OHS39" s="119"/>
      <c r="OHT39" s="119"/>
      <c r="OHU39" s="119"/>
      <c r="OHV39" s="119"/>
      <c r="OHW39" s="119"/>
      <c r="OHX39" s="119"/>
      <c r="OHY39" s="119"/>
      <c r="OHZ39" s="119"/>
      <c r="OIA39" s="119"/>
      <c r="OIB39" s="119"/>
      <c r="OIC39" s="119"/>
      <c r="OID39" s="119"/>
      <c r="OIE39" s="119"/>
      <c r="OIF39" s="119"/>
      <c r="OIG39" s="119"/>
      <c r="OIH39" s="119"/>
      <c r="OII39" s="119"/>
      <c r="OIJ39" s="119"/>
      <c r="OIK39" s="119"/>
      <c r="OIL39" s="119"/>
      <c r="OIM39" s="119"/>
      <c r="OIN39" s="119"/>
      <c r="OIO39" s="119"/>
      <c r="OIP39" s="119"/>
      <c r="OIQ39" s="119"/>
      <c r="OIR39" s="119"/>
      <c r="OIS39" s="119"/>
      <c r="OIT39" s="119"/>
      <c r="OIU39" s="119"/>
      <c r="OIV39" s="119"/>
      <c r="OIW39" s="119"/>
      <c r="OIX39" s="119"/>
      <c r="OIY39" s="119"/>
      <c r="OIZ39" s="119"/>
      <c r="OJA39" s="119"/>
      <c r="OJB39" s="119"/>
      <c r="OJC39" s="119"/>
      <c r="OJD39" s="119"/>
      <c r="OJE39" s="119"/>
      <c r="OJF39" s="119"/>
      <c r="OJG39" s="119"/>
      <c r="OJH39" s="119"/>
      <c r="OJI39" s="119"/>
      <c r="OJJ39" s="119"/>
      <c r="OJK39" s="119"/>
      <c r="OJL39" s="119"/>
      <c r="OJM39" s="119"/>
      <c r="OJN39" s="119"/>
      <c r="OJO39" s="119"/>
      <c r="OJP39" s="119"/>
      <c r="OJQ39" s="119"/>
      <c r="OJR39" s="119"/>
      <c r="OJS39" s="119"/>
      <c r="OJT39" s="119"/>
      <c r="OJU39" s="119"/>
      <c r="OJV39" s="119"/>
      <c r="OJW39" s="119"/>
      <c r="OJX39" s="119"/>
      <c r="OJY39" s="119"/>
      <c r="OJZ39" s="119"/>
      <c r="OKA39" s="119"/>
      <c r="OKB39" s="119"/>
      <c r="OKC39" s="119"/>
      <c r="OKD39" s="119"/>
      <c r="OKE39" s="119"/>
      <c r="OKF39" s="119"/>
      <c r="OKG39" s="119"/>
      <c r="OKH39" s="119"/>
      <c r="OKI39" s="119"/>
      <c r="OKJ39" s="119"/>
      <c r="OKK39" s="119"/>
      <c r="OKL39" s="119"/>
      <c r="OKM39" s="119"/>
      <c r="OKN39" s="119"/>
      <c r="OKO39" s="119"/>
      <c r="OKP39" s="119"/>
      <c r="OKQ39" s="119"/>
      <c r="OKR39" s="119"/>
      <c r="OKS39" s="119"/>
      <c r="OKT39" s="119"/>
      <c r="OKU39" s="119"/>
      <c r="OKV39" s="119"/>
      <c r="OKW39" s="119"/>
      <c r="OKX39" s="119"/>
      <c r="OKY39" s="119"/>
      <c r="OKZ39" s="119"/>
      <c r="OLA39" s="119"/>
      <c r="OLB39" s="119"/>
      <c r="OLC39" s="119"/>
      <c r="OLD39" s="119"/>
      <c r="OLE39" s="119"/>
      <c r="OLF39" s="119"/>
      <c r="OLG39" s="119"/>
      <c r="OLH39" s="119"/>
      <c r="OLI39" s="119"/>
      <c r="OLJ39" s="119"/>
      <c r="OLK39" s="119"/>
      <c r="OLL39" s="119"/>
      <c r="OLM39" s="119"/>
      <c r="OLN39" s="119"/>
      <c r="OLO39" s="119"/>
      <c r="OLP39" s="119"/>
      <c r="OLQ39" s="119"/>
      <c r="OLR39" s="119"/>
      <c r="OLS39" s="119"/>
      <c r="OLT39" s="119"/>
      <c r="OLU39" s="119"/>
      <c r="OLV39" s="119"/>
      <c r="OLW39" s="119"/>
      <c r="OLX39" s="119"/>
      <c r="OLY39" s="119"/>
      <c r="OLZ39" s="119"/>
      <c r="OMA39" s="119"/>
      <c r="OMB39" s="119"/>
      <c r="OMC39" s="119"/>
      <c r="OMD39" s="119"/>
      <c r="OME39" s="119"/>
      <c r="OMF39" s="119"/>
      <c r="OMG39" s="119"/>
      <c r="OMH39" s="119"/>
      <c r="OMI39" s="119"/>
      <c r="OMJ39" s="119"/>
      <c r="OMK39" s="119"/>
      <c r="OML39" s="119"/>
      <c r="OMM39" s="119"/>
      <c r="OMN39" s="119"/>
      <c r="OMO39" s="119"/>
      <c r="OMP39" s="119"/>
      <c r="OMQ39" s="119"/>
      <c r="OMR39" s="119"/>
      <c r="OMS39" s="119"/>
      <c r="OMT39" s="119"/>
      <c r="OMU39" s="119"/>
      <c r="OMV39" s="119"/>
      <c r="OMW39" s="119"/>
      <c r="OMX39" s="119"/>
      <c r="OMY39" s="119"/>
      <c r="OMZ39" s="119"/>
      <c r="ONA39" s="119"/>
      <c r="ONB39" s="119"/>
      <c r="ONC39" s="119"/>
      <c r="OND39" s="119"/>
      <c r="ONE39" s="119"/>
      <c r="ONF39" s="119"/>
      <c r="ONG39" s="119"/>
      <c r="ONH39" s="119"/>
      <c r="ONI39" s="119"/>
      <c r="ONJ39" s="119"/>
      <c r="ONK39" s="119"/>
      <c r="ONL39" s="119"/>
      <c r="ONM39" s="119"/>
      <c r="ONN39" s="119"/>
      <c r="ONO39" s="119"/>
      <c r="ONP39" s="119"/>
      <c r="ONQ39" s="119"/>
      <c r="ONR39" s="119"/>
      <c r="ONS39" s="119"/>
      <c r="ONT39" s="119"/>
      <c r="ONU39" s="119"/>
      <c r="ONV39" s="119"/>
      <c r="ONW39" s="119"/>
      <c r="ONX39" s="119"/>
      <c r="ONY39" s="119"/>
      <c r="ONZ39" s="119"/>
      <c r="OOA39" s="119"/>
      <c r="OOB39" s="119"/>
      <c r="OOC39" s="119"/>
      <c r="OOD39" s="119"/>
      <c r="OOE39" s="119"/>
      <c r="OOF39" s="119"/>
      <c r="OOG39" s="119"/>
      <c r="OOH39" s="119"/>
      <c r="OOI39" s="119"/>
      <c r="OOJ39" s="119"/>
      <c r="OOK39" s="119"/>
      <c r="OOL39" s="119"/>
      <c r="OOM39" s="119"/>
      <c r="OON39" s="119"/>
      <c r="OOO39" s="119"/>
      <c r="OOP39" s="119"/>
      <c r="OOQ39" s="119"/>
      <c r="OOR39" s="119"/>
      <c r="OOS39" s="119"/>
      <c r="OOT39" s="119"/>
      <c r="OOU39" s="119"/>
      <c r="OOV39" s="119"/>
      <c r="OOW39" s="119"/>
      <c r="OOX39" s="119"/>
      <c r="OOY39" s="119"/>
      <c r="OOZ39" s="119"/>
      <c r="OPA39" s="119"/>
      <c r="OPB39" s="119"/>
      <c r="OPC39" s="119"/>
      <c r="OPD39" s="119"/>
      <c r="OPE39" s="119"/>
      <c r="OPF39" s="119"/>
      <c r="OPG39" s="119"/>
      <c r="OPH39" s="119"/>
      <c r="OPI39" s="119"/>
      <c r="OPJ39" s="119"/>
      <c r="OPK39" s="119"/>
      <c r="OPL39" s="119"/>
      <c r="OPM39" s="119"/>
      <c r="OPN39" s="119"/>
      <c r="OPO39" s="119"/>
      <c r="OPP39" s="119"/>
      <c r="OPQ39" s="119"/>
      <c r="OPR39" s="119"/>
      <c r="OPS39" s="119"/>
      <c r="OPT39" s="119"/>
      <c r="OPU39" s="119"/>
      <c r="OPV39" s="119"/>
      <c r="OPW39" s="119"/>
      <c r="OPX39" s="119"/>
      <c r="OPY39" s="119"/>
      <c r="OPZ39" s="119"/>
      <c r="OQA39" s="119"/>
      <c r="OQB39" s="119"/>
      <c r="OQC39" s="119"/>
      <c r="OQD39" s="119"/>
      <c r="OQE39" s="119"/>
      <c r="OQF39" s="119"/>
      <c r="OQG39" s="119"/>
      <c r="OQH39" s="119"/>
      <c r="OQI39" s="119"/>
      <c r="OQJ39" s="119"/>
      <c r="OQK39" s="119"/>
      <c r="OQL39" s="119"/>
      <c r="OQM39" s="119"/>
      <c r="OQN39" s="119"/>
      <c r="OQO39" s="119"/>
      <c r="OQP39" s="119"/>
      <c r="OQQ39" s="119"/>
      <c r="OQR39" s="119"/>
      <c r="OQS39" s="119"/>
      <c r="OQT39" s="119"/>
      <c r="OQU39" s="119"/>
      <c r="OQV39" s="119"/>
      <c r="OQW39" s="119"/>
      <c r="OQX39" s="119"/>
      <c r="OQY39" s="119"/>
      <c r="OQZ39" s="119"/>
      <c r="ORA39" s="119"/>
      <c r="ORB39" s="119"/>
      <c r="ORC39" s="119"/>
      <c r="ORD39" s="119"/>
      <c r="ORE39" s="119"/>
      <c r="ORF39" s="119"/>
      <c r="ORG39" s="119"/>
      <c r="ORH39" s="119"/>
      <c r="ORI39" s="119"/>
      <c r="ORJ39" s="119"/>
      <c r="ORK39" s="119"/>
      <c r="ORL39" s="119"/>
      <c r="ORM39" s="119"/>
      <c r="ORN39" s="119"/>
      <c r="ORO39" s="119"/>
      <c r="ORP39" s="119"/>
      <c r="ORQ39" s="119"/>
      <c r="ORR39" s="119"/>
      <c r="ORS39" s="119"/>
      <c r="ORT39" s="119"/>
      <c r="ORU39" s="119"/>
      <c r="ORV39" s="119"/>
      <c r="ORW39" s="119"/>
      <c r="ORX39" s="119"/>
      <c r="ORY39" s="119"/>
      <c r="ORZ39" s="119"/>
      <c r="OSA39" s="119"/>
      <c r="OSB39" s="119"/>
      <c r="OSC39" s="119"/>
      <c r="OSD39" s="119"/>
      <c r="OSE39" s="119"/>
      <c r="OSF39" s="119"/>
      <c r="OSG39" s="119"/>
      <c r="OSH39" s="119"/>
      <c r="OSI39" s="119"/>
      <c r="OSJ39" s="119"/>
      <c r="OSK39" s="119"/>
      <c r="OSL39" s="119"/>
      <c r="OSM39" s="119"/>
      <c r="OSN39" s="119"/>
      <c r="OSO39" s="119"/>
      <c r="OSP39" s="119"/>
      <c r="OSQ39" s="119"/>
      <c r="OSR39" s="119"/>
      <c r="OSS39" s="119"/>
      <c r="OST39" s="119"/>
      <c r="OSU39" s="119"/>
      <c r="OSV39" s="119"/>
      <c r="OSW39" s="119"/>
      <c r="OSX39" s="119"/>
      <c r="OSY39" s="119"/>
      <c r="OSZ39" s="119"/>
      <c r="OTA39" s="119"/>
      <c r="OTB39" s="119"/>
      <c r="OTC39" s="119"/>
      <c r="OTD39" s="119"/>
      <c r="OTE39" s="119"/>
      <c r="OTF39" s="119"/>
      <c r="OTG39" s="119"/>
      <c r="OTH39" s="119"/>
      <c r="OTI39" s="119"/>
      <c r="OTJ39" s="119"/>
      <c r="OTK39" s="119"/>
      <c r="OTL39" s="119"/>
      <c r="OTM39" s="119"/>
      <c r="OTN39" s="119"/>
      <c r="OTO39" s="119"/>
      <c r="OTP39" s="119"/>
      <c r="OTQ39" s="119"/>
      <c r="OTR39" s="119"/>
      <c r="OTS39" s="119"/>
      <c r="OTT39" s="119"/>
      <c r="OTU39" s="119"/>
      <c r="OTV39" s="119"/>
      <c r="OTW39" s="119"/>
      <c r="OTX39" s="119"/>
      <c r="OTY39" s="119"/>
      <c r="OTZ39" s="119"/>
      <c r="OUA39" s="119"/>
      <c r="OUB39" s="119"/>
      <c r="OUC39" s="119"/>
      <c r="OUD39" s="119"/>
      <c r="OUE39" s="119"/>
      <c r="OUF39" s="119"/>
      <c r="OUG39" s="119"/>
      <c r="OUH39" s="119"/>
      <c r="OUI39" s="119"/>
      <c r="OUJ39" s="119"/>
      <c r="OUK39" s="119"/>
      <c r="OUL39" s="119"/>
      <c r="OUM39" s="119"/>
      <c r="OUN39" s="119"/>
      <c r="OUO39" s="119"/>
      <c r="OUP39" s="119"/>
      <c r="OUQ39" s="119"/>
      <c r="OUR39" s="119"/>
      <c r="OUS39" s="119"/>
      <c r="OUT39" s="119"/>
      <c r="OUU39" s="119"/>
      <c r="OUV39" s="119"/>
      <c r="OUW39" s="119"/>
      <c r="OUX39" s="119"/>
      <c r="OUY39" s="119"/>
      <c r="OUZ39" s="119"/>
      <c r="OVA39" s="119"/>
      <c r="OVB39" s="119"/>
      <c r="OVC39" s="119"/>
      <c r="OVD39" s="119"/>
      <c r="OVE39" s="119"/>
      <c r="OVF39" s="119"/>
      <c r="OVG39" s="119"/>
      <c r="OVH39" s="119"/>
      <c r="OVI39" s="119"/>
      <c r="OVJ39" s="119"/>
      <c r="OVK39" s="119"/>
      <c r="OVL39" s="119"/>
      <c r="OVM39" s="119"/>
      <c r="OVN39" s="119"/>
      <c r="OVO39" s="119"/>
      <c r="OVP39" s="119"/>
      <c r="OVQ39" s="119"/>
      <c r="OVR39" s="119"/>
      <c r="OVS39" s="119"/>
      <c r="OVT39" s="119"/>
      <c r="OVU39" s="119"/>
      <c r="OVV39" s="119"/>
      <c r="OVW39" s="119"/>
      <c r="OVX39" s="119"/>
      <c r="OVY39" s="119"/>
      <c r="OVZ39" s="119"/>
      <c r="OWA39" s="119"/>
      <c r="OWB39" s="119"/>
      <c r="OWC39" s="119"/>
      <c r="OWD39" s="119"/>
      <c r="OWE39" s="119"/>
      <c r="OWF39" s="119"/>
      <c r="OWG39" s="119"/>
      <c r="OWH39" s="119"/>
      <c r="OWI39" s="119"/>
      <c r="OWJ39" s="119"/>
      <c r="OWK39" s="119"/>
      <c r="OWL39" s="119"/>
      <c r="OWM39" s="119"/>
      <c r="OWN39" s="119"/>
      <c r="OWO39" s="119"/>
      <c r="OWP39" s="119"/>
      <c r="OWQ39" s="119"/>
      <c r="OWR39" s="119"/>
      <c r="OWS39" s="119"/>
      <c r="OWT39" s="119"/>
      <c r="OWU39" s="119"/>
      <c r="OWV39" s="119"/>
      <c r="OWW39" s="119"/>
      <c r="OWX39" s="119"/>
      <c r="OWY39" s="119"/>
      <c r="OWZ39" s="119"/>
      <c r="OXA39" s="119"/>
      <c r="OXB39" s="119"/>
      <c r="OXC39" s="119"/>
      <c r="OXD39" s="119"/>
      <c r="OXE39" s="119"/>
      <c r="OXF39" s="119"/>
      <c r="OXG39" s="119"/>
      <c r="OXH39" s="119"/>
      <c r="OXI39" s="119"/>
      <c r="OXJ39" s="119"/>
      <c r="OXK39" s="119"/>
      <c r="OXL39" s="119"/>
      <c r="OXM39" s="119"/>
      <c r="OXN39" s="119"/>
      <c r="OXO39" s="119"/>
      <c r="OXP39" s="119"/>
      <c r="OXQ39" s="119"/>
      <c r="OXR39" s="119"/>
      <c r="OXS39" s="119"/>
      <c r="OXT39" s="119"/>
      <c r="OXU39" s="119"/>
      <c r="OXV39" s="119"/>
      <c r="OXW39" s="119"/>
      <c r="OXX39" s="119"/>
      <c r="OXY39" s="119"/>
      <c r="OXZ39" s="119"/>
      <c r="OYA39" s="119"/>
      <c r="OYB39" s="119"/>
      <c r="OYC39" s="119"/>
      <c r="OYD39" s="119"/>
      <c r="OYE39" s="119"/>
      <c r="OYF39" s="119"/>
      <c r="OYG39" s="119"/>
      <c r="OYH39" s="119"/>
      <c r="OYI39" s="119"/>
      <c r="OYJ39" s="119"/>
      <c r="OYK39" s="119"/>
      <c r="OYL39" s="119"/>
      <c r="OYM39" s="119"/>
      <c r="OYN39" s="119"/>
      <c r="OYO39" s="119"/>
      <c r="OYP39" s="119"/>
      <c r="OYQ39" s="119"/>
      <c r="OYR39" s="119"/>
      <c r="OYS39" s="119"/>
      <c r="OYT39" s="119"/>
      <c r="OYU39" s="119"/>
      <c r="OYV39" s="119"/>
      <c r="OYW39" s="119"/>
      <c r="OYX39" s="119"/>
      <c r="OYY39" s="119"/>
      <c r="OYZ39" s="119"/>
      <c r="OZA39" s="119"/>
      <c r="OZB39" s="119"/>
      <c r="OZC39" s="119"/>
      <c r="OZD39" s="119"/>
      <c r="OZE39" s="119"/>
      <c r="OZF39" s="119"/>
      <c r="OZG39" s="119"/>
      <c r="OZH39" s="119"/>
      <c r="OZI39" s="119"/>
      <c r="OZJ39" s="119"/>
      <c r="OZK39" s="119"/>
      <c r="OZL39" s="119"/>
      <c r="OZM39" s="119"/>
      <c r="OZN39" s="119"/>
      <c r="OZO39" s="119"/>
      <c r="OZP39" s="119"/>
      <c r="OZQ39" s="119"/>
      <c r="OZR39" s="119"/>
      <c r="OZS39" s="119"/>
      <c r="OZT39" s="119"/>
      <c r="OZU39" s="119"/>
      <c r="OZV39" s="119"/>
      <c r="OZW39" s="119"/>
      <c r="OZX39" s="119"/>
      <c r="OZY39" s="119"/>
      <c r="OZZ39" s="119"/>
      <c r="PAA39" s="119"/>
      <c r="PAB39" s="119"/>
      <c r="PAC39" s="119"/>
      <c r="PAD39" s="119"/>
      <c r="PAE39" s="119"/>
      <c r="PAF39" s="119"/>
      <c r="PAG39" s="119"/>
      <c r="PAH39" s="119"/>
      <c r="PAI39" s="119"/>
      <c r="PAJ39" s="119"/>
      <c r="PAK39" s="119"/>
      <c r="PAL39" s="119"/>
      <c r="PAM39" s="119"/>
      <c r="PAN39" s="119"/>
      <c r="PAO39" s="119"/>
      <c r="PAP39" s="119"/>
      <c r="PAQ39" s="119"/>
      <c r="PAR39" s="119"/>
      <c r="PAS39" s="119"/>
      <c r="PAT39" s="119"/>
      <c r="PAU39" s="119"/>
      <c r="PAV39" s="119"/>
      <c r="PAW39" s="119"/>
      <c r="PAX39" s="119"/>
      <c r="PAY39" s="119"/>
      <c r="PAZ39" s="119"/>
      <c r="PBA39" s="119"/>
      <c r="PBB39" s="119"/>
      <c r="PBC39" s="119"/>
      <c r="PBD39" s="119"/>
      <c r="PBE39" s="119"/>
      <c r="PBF39" s="119"/>
      <c r="PBG39" s="119"/>
      <c r="PBH39" s="119"/>
      <c r="PBI39" s="119"/>
      <c r="PBJ39" s="119"/>
      <c r="PBK39" s="119"/>
      <c r="PBL39" s="119"/>
      <c r="PBM39" s="119"/>
      <c r="PBN39" s="119"/>
      <c r="PBO39" s="119"/>
      <c r="PBP39" s="119"/>
      <c r="PBQ39" s="119"/>
      <c r="PBR39" s="119"/>
      <c r="PBS39" s="119"/>
      <c r="PBT39" s="119"/>
      <c r="PBU39" s="119"/>
      <c r="PBV39" s="119"/>
      <c r="PBW39" s="119"/>
      <c r="PBX39" s="119"/>
      <c r="PBY39" s="119"/>
      <c r="PBZ39" s="119"/>
      <c r="PCA39" s="119"/>
      <c r="PCB39" s="119"/>
      <c r="PCC39" s="119"/>
      <c r="PCD39" s="119"/>
      <c r="PCE39" s="119"/>
      <c r="PCF39" s="119"/>
      <c r="PCG39" s="119"/>
      <c r="PCH39" s="119"/>
      <c r="PCI39" s="119"/>
      <c r="PCJ39" s="119"/>
      <c r="PCK39" s="119"/>
      <c r="PCL39" s="119"/>
      <c r="PCM39" s="119"/>
      <c r="PCN39" s="119"/>
      <c r="PCO39" s="119"/>
      <c r="PCP39" s="119"/>
      <c r="PCQ39" s="119"/>
      <c r="PCR39" s="119"/>
      <c r="PCS39" s="119"/>
      <c r="PCT39" s="119"/>
      <c r="PCU39" s="119"/>
      <c r="PCV39" s="119"/>
      <c r="PCW39" s="119"/>
      <c r="PCX39" s="119"/>
      <c r="PCY39" s="119"/>
      <c r="PCZ39" s="119"/>
      <c r="PDA39" s="119"/>
      <c r="PDB39" s="119"/>
      <c r="PDC39" s="119"/>
      <c r="PDD39" s="119"/>
      <c r="PDE39" s="119"/>
      <c r="PDF39" s="119"/>
      <c r="PDG39" s="119"/>
      <c r="PDH39" s="119"/>
      <c r="PDI39" s="119"/>
      <c r="PDJ39" s="119"/>
      <c r="PDK39" s="119"/>
      <c r="PDL39" s="119"/>
      <c r="PDM39" s="119"/>
      <c r="PDN39" s="119"/>
      <c r="PDO39" s="119"/>
      <c r="PDP39" s="119"/>
      <c r="PDQ39" s="119"/>
      <c r="PDR39" s="119"/>
      <c r="PDS39" s="119"/>
      <c r="PDT39" s="119"/>
      <c r="PDU39" s="119"/>
      <c r="PDV39" s="119"/>
      <c r="PDW39" s="119"/>
      <c r="PDX39" s="119"/>
      <c r="PDY39" s="119"/>
      <c r="PDZ39" s="119"/>
      <c r="PEA39" s="119"/>
      <c r="PEB39" s="119"/>
      <c r="PEC39" s="119"/>
      <c r="PED39" s="119"/>
      <c r="PEE39" s="119"/>
      <c r="PEF39" s="119"/>
      <c r="PEG39" s="119"/>
      <c r="PEH39" s="119"/>
      <c r="PEI39" s="119"/>
      <c r="PEJ39" s="119"/>
      <c r="PEK39" s="119"/>
      <c r="PEL39" s="119"/>
      <c r="PEM39" s="119"/>
      <c r="PEN39" s="119"/>
      <c r="PEO39" s="119"/>
      <c r="PEP39" s="119"/>
      <c r="PEQ39" s="119"/>
      <c r="PER39" s="119"/>
      <c r="PES39" s="119"/>
      <c r="PET39" s="119"/>
      <c r="PEU39" s="119"/>
      <c r="PEV39" s="119"/>
      <c r="PEW39" s="119"/>
      <c r="PEX39" s="119"/>
      <c r="PEY39" s="119"/>
      <c r="PEZ39" s="119"/>
      <c r="PFA39" s="119"/>
      <c r="PFB39" s="119"/>
      <c r="PFC39" s="119"/>
      <c r="PFD39" s="119"/>
      <c r="PFE39" s="119"/>
      <c r="PFF39" s="119"/>
      <c r="PFG39" s="119"/>
      <c r="PFH39" s="119"/>
      <c r="PFI39" s="119"/>
      <c r="PFJ39" s="119"/>
      <c r="PFK39" s="119"/>
      <c r="PFL39" s="119"/>
      <c r="PFM39" s="119"/>
      <c r="PFN39" s="119"/>
      <c r="PFO39" s="119"/>
      <c r="PFP39" s="119"/>
      <c r="PFQ39" s="119"/>
      <c r="PFR39" s="119"/>
      <c r="PFS39" s="119"/>
      <c r="PFT39" s="119"/>
      <c r="PFU39" s="119"/>
      <c r="PFV39" s="119"/>
      <c r="PFW39" s="119"/>
      <c r="PFX39" s="119"/>
      <c r="PFY39" s="119"/>
      <c r="PFZ39" s="119"/>
      <c r="PGA39" s="119"/>
      <c r="PGB39" s="119"/>
      <c r="PGC39" s="119"/>
      <c r="PGD39" s="119"/>
      <c r="PGE39" s="119"/>
      <c r="PGF39" s="119"/>
      <c r="PGG39" s="119"/>
      <c r="PGH39" s="119"/>
      <c r="PGI39" s="119"/>
      <c r="PGJ39" s="119"/>
      <c r="PGK39" s="119"/>
      <c r="PGL39" s="119"/>
      <c r="PGM39" s="119"/>
      <c r="PGN39" s="119"/>
      <c r="PGO39" s="119"/>
      <c r="PGP39" s="119"/>
      <c r="PGQ39" s="119"/>
      <c r="PGR39" s="119"/>
      <c r="PGS39" s="119"/>
      <c r="PGT39" s="119"/>
      <c r="PGU39" s="119"/>
      <c r="PGV39" s="119"/>
      <c r="PGW39" s="119"/>
      <c r="PGX39" s="119"/>
      <c r="PGY39" s="119"/>
      <c r="PGZ39" s="119"/>
      <c r="PHA39" s="119"/>
      <c r="PHB39" s="119"/>
      <c r="PHC39" s="119"/>
      <c r="PHD39" s="119"/>
      <c r="PHE39" s="119"/>
      <c r="PHF39" s="119"/>
      <c r="PHG39" s="119"/>
      <c r="PHH39" s="119"/>
      <c r="PHI39" s="119"/>
      <c r="PHJ39" s="119"/>
      <c r="PHK39" s="119"/>
      <c r="PHL39" s="119"/>
      <c r="PHM39" s="119"/>
      <c r="PHN39" s="119"/>
      <c r="PHO39" s="119"/>
      <c r="PHP39" s="119"/>
      <c r="PHQ39" s="119"/>
      <c r="PHR39" s="119"/>
      <c r="PHS39" s="119"/>
      <c r="PHT39" s="119"/>
      <c r="PHU39" s="119"/>
      <c r="PHV39" s="119"/>
      <c r="PHW39" s="119"/>
      <c r="PHX39" s="119"/>
      <c r="PHY39" s="119"/>
      <c r="PHZ39" s="119"/>
      <c r="PIA39" s="119"/>
      <c r="PIB39" s="119"/>
      <c r="PIC39" s="119"/>
      <c r="PID39" s="119"/>
      <c r="PIE39" s="119"/>
      <c r="PIF39" s="119"/>
      <c r="PIG39" s="119"/>
      <c r="PIH39" s="119"/>
      <c r="PII39" s="119"/>
      <c r="PIJ39" s="119"/>
      <c r="PIK39" s="119"/>
      <c r="PIL39" s="119"/>
      <c r="PIM39" s="119"/>
      <c r="PIN39" s="119"/>
      <c r="PIO39" s="119"/>
      <c r="PIP39" s="119"/>
      <c r="PIQ39" s="119"/>
      <c r="PIR39" s="119"/>
      <c r="PIS39" s="119"/>
      <c r="PIT39" s="119"/>
      <c r="PIU39" s="119"/>
      <c r="PIV39" s="119"/>
      <c r="PIW39" s="119"/>
      <c r="PIX39" s="119"/>
      <c r="PIY39" s="119"/>
      <c r="PIZ39" s="119"/>
      <c r="PJA39" s="119"/>
      <c r="PJB39" s="119"/>
      <c r="PJC39" s="119"/>
      <c r="PJD39" s="119"/>
      <c r="PJE39" s="119"/>
      <c r="PJF39" s="119"/>
      <c r="PJG39" s="119"/>
      <c r="PJH39" s="119"/>
      <c r="PJI39" s="119"/>
      <c r="PJJ39" s="119"/>
      <c r="PJK39" s="119"/>
      <c r="PJL39" s="119"/>
      <c r="PJM39" s="119"/>
      <c r="PJN39" s="119"/>
      <c r="PJO39" s="119"/>
      <c r="PJP39" s="119"/>
      <c r="PJQ39" s="119"/>
      <c r="PJR39" s="119"/>
      <c r="PJS39" s="119"/>
      <c r="PJT39" s="119"/>
      <c r="PJU39" s="119"/>
      <c r="PJV39" s="119"/>
      <c r="PJW39" s="119"/>
      <c r="PJX39" s="119"/>
      <c r="PJY39" s="119"/>
      <c r="PJZ39" s="119"/>
      <c r="PKA39" s="119"/>
      <c r="PKB39" s="119"/>
      <c r="PKC39" s="119"/>
      <c r="PKD39" s="119"/>
      <c r="PKE39" s="119"/>
      <c r="PKF39" s="119"/>
      <c r="PKG39" s="119"/>
      <c r="PKH39" s="119"/>
      <c r="PKI39" s="119"/>
      <c r="PKJ39" s="119"/>
      <c r="PKK39" s="119"/>
      <c r="PKL39" s="119"/>
      <c r="PKM39" s="119"/>
      <c r="PKN39" s="119"/>
      <c r="PKO39" s="119"/>
      <c r="PKP39" s="119"/>
      <c r="PKQ39" s="119"/>
      <c r="PKR39" s="119"/>
      <c r="PKS39" s="119"/>
      <c r="PKT39" s="119"/>
      <c r="PKU39" s="119"/>
      <c r="PKV39" s="119"/>
      <c r="PKW39" s="119"/>
      <c r="PKX39" s="119"/>
      <c r="PKY39" s="119"/>
      <c r="PKZ39" s="119"/>
      <c r="PLA39" s="119"/>
      <c r="PLB39" s="119"/>
      <c r="PLC39" s="119"/>
      <c r="PLD39" s="119"/>
      <c r="PLE39" s="119"/>
      <c r="PLF39" s="119"/>
      <c r="PLG39" s="119"/>
      <c r="PLH39" s="119"/>
      <c r="PLI39" s="119"/>
      <c r="PLJ39" s="119"/>
      <c r="PLK39" s="119"/>
      <c r="PLL39" s="119"/>
      <c r="PLM39" s="119"/>
      <c r="PLN39" s="119"/>
      <c r="PLO39" s="119"/>
      <c r="PLP39" s="119"/>
      <c r="PLQ39" s="119"/>
      <c r="PLR39" s="119"/>
      <c r="PLS39" s="119"/>
      <c r="PLT39" s="119"/>
      <c r="PLU39" s="119"/>
      <c r="PLV39" s="119"/>
      <c r="PLW39" s="119"/>
      <c r="PLX39" s="119"/>
      <c r="PLY39" s="119"/>
      <c r="PLZ39" s="119"/>
      <c r="PMA39" s="119"/>
      <c r="PMB39" s="119"/>
      <c r="PMC39" s="119"/>
      <c r="PMD39" s="119"/>
      <c r="PME39" s="119"/>
      <c r="PMF39" s="119"/>
      <c r="PMG39" s="119"/>
      <c r="PMH39" s="119"/>
      <c r="PMI39" s="119"/>
      <c r="PMJ39" s="119"/>
      <c r="PMK39" s="119"/>
      <c r="PML39" s="119"/>
      <c r="PMM39" s="119"/>
      <c r="PMN39" s="119"/>
      <c r="PMO39" s="119"/>
      <c r="PMP39" s="119"/>
      <c r="PMQ39" s="119"/>
      <c r="PMR39" s="119"/>
      <c r="PMS39" s="119"/>
      <c r="PMT39" s="119"/>
      <c r="PMU39" s="119"/>
      <c r="PMV39" s="119"/>
      <c r="PMW39" s="119"/>
      <c r="PMX39" s="119"/>
      <c r="PMY39" s="119"/>
      <c r="PMZ39" s="119"/>
      <c r="PNA39" s="119"/>
      <c r="PNB39" s="119"/>
      <c r="PNC39" s="119"/>
      <c r="PND39" s="119"/>
      <c r="PNE39" s="119"/>
      <c r="PNF39" s="119"/>
      <c r="PNG39" s="119"/>
      <c r="PNH39" s="119"/>
      <c r="PNI39" s="119"/>
      <c r="PNJ39" s="119"/>
      <c r="PNK39" s="119"/>
      <c r="PNL39" s="119"/>
      <c r="PNM39" s="119"/>
      <c r="PNN39" s="119"/>
      <c r="PNO39" s="119"/>
      <c r="PNP39" s="119"/>
      <c r="PNQ39" s="119"/>
      <c r="PNR39" s="119"/>
      <c r="PNS39" s="119"/>
      <c r="PNT39" s="119"/>
      <c r="PNU39" s="119"/>
      <c r="PNV39" s="119"/>
      <c r="PNW39" s="119"/>
      <c r="PNX39" s="119"/>
      <c r="PNY39" s="119"/>
      <c r="PNZ39" s="119"/>
      <c r="POA39" s="119"/>
      <c r="POB39" s="119"/>
      <c r="POC39" s="119"/>
      <c r="POD39" s="119"/>
      <c r="POE39" s="119"/>
      <c r="POF39" s="119"/>
      <c r="POG39" s="119"/>
      <c r="POH39" s="119"/>
      <c r="POI39" s="119"/>
      <c r="POJ39" s="119"/>
      <c r="POK39" s="119"/>
      <c r="POL39" s="119"/>
      <c r="POM39" s="119"/>
      <c r="PON39" s="119"/>
      <c r="POO39" s="119"/>
      <c r="POP39" s="119"/>
      <c r="POQ39" s="119"/>
      <c r="POR39" s="119"/>
      <c r="POS39" s="119"/>
      <c r="POT39" s="119"/>
      <c r="POU39" s="119"/>
      <c r="POV39" s="119"/>
      <c r="POW39" s="119"/>
      <c r="POX39" s="119"/>
      <c r="POY39" s="119"/>
      <c r="POZ39" s="119"/>
      <c r="PPA39" s="119"/>
      <c r="PPB39" s="119"/>
      <c r="PPC39" s="119"/>
      <c r="PPD39" s="119"/>
      <c r="PPE39" s="119"/>
      <c r="PPF39" s="119"/>
      <c r="PPG39" s="119"/>
      <c r="PPH39" s="119"/>
      <c r="PPI39" s="119"/>
      <c r="PPJ39" s="119"/>
      <c r="PPK39" s="119"/>
      <c r="PPL39" s="119"/>
      <c r="PPM39" s="119"/>
      <c r="PPN39" s="119"/>
      <c r="PPO39" s="119"/>
      <c r="PPP39" s="119"/>
      <c r="PPQ39" s="119"/>
      <c r="PPR39" s="119"/>
      <c r="PPS39" s="119"/>
      <c r="PPT39" s="119"/>
      <c r="PPU39" s="119"/>
      <c r="PPV39" s="119"/>
      <c r="PPW39" s="119"/>
      <c r="PPX39" s="119"/>
      <c r="PPY39" s="119"/>
      <c r="PPZ39" s="119"/>
      <c r="PQA39" s="119"/>
      <c r="PQB39" s="119"/>
      <c r="PQC39" s="119"/>
      <c r="PQD39" s="119"/>
      <c r="PQE39" s="119"/>
      <c r="PQF39" s="119"/>
      <c r="PQG39" s="119"/>
      <c r="PQH39" s="119"/>
      <c r="PQI39" s="119"/>
      <c r="PQJ39" s="119"/>
      <c r="PQK39" s="119"/>
      <c r="PQL39" s="119"/>
      <c r="PQM39" s="119"/>
      <c r="PQN39" s="119"/>
      <c r="PQO39" s="119"/>
      <c r="PQP39" s="119"/>
      <c r="PQQ39" s="119"/>
      <c r="PQR39" s="119"/>
      <c r="PQS39" s="119"/>
      <c r="PQT39" s="119"/>
      <c r="PQU39" s="119"/>
      <c r="PQV39" s="119"/>
      <c r="PQW39" s="119"/>
      <c r="PQX39" s="119"/>
      <c r="PQY39" s="119"/>
      <c r="PQZ39" s="119"/>
      <c r="PRA39" s="119"/>
      <c r="PRB39" s="119"/>
      <c r="PRC39" s="119"/>
      <c r="PRD39" s="119"/>
      <c r="PRE39" s="119"/>
      <c r="PRF39" s="119"/>
      <c r="PRG39" s="119"/>
      <c r="PRH39" s="119"/>
      <c r="PRI39" s="119"/>
      <c r="PRJ39" s="119"/>
      <c r="PRK39" s="119"/>
      <c r="PRL39" s="119"/>
      <c r="PRM39" s="119"/>
      <c r="PRN39" s="119"/>
      <c r="PRO39" s="119"/>
      <c r="PRP39" s="119"/>
      <c r="PRQ39" s="119"/>
      <c r="PRR39" s="119"/>
      <c r="PRS39" s="119"/>
      <c r="PRT39" s="119"/>
      <c r="PRU39" s="119"/>
      <c r="PRV39" s="119"/>
      <c r="PRW39" s="119"/>
      <c r="PRX39" s="119"/>
      <c r="PRY39" s="119"/>
      <c r="PRZ39" s="119"/>
      <c r="PSA39" s="119"/>
      <c r="PSB39" s="119"/>
      <c r="PSC39" s="119"/>
      <c r="PSD39" s="119"/>
      <c r="PSE39" s="119"/>
      <c r="PSF39" s="119"/>
      <c r="PSG39" s="119"/>
      <c r="PSH39" s="119"/>
      <c r="PSI39" s="119"/>
      <c r="PSJ39" s="119"/>
      <c r="PSK39" s="119"/>
      <c r="PSL39" s="119"/>
      <c r="PSM39" s="119"/>
      <c r="PSN39" s="119"/>
      <c r="PSO39" s="119"/>
      <c r="PSP39" s="119"/>
      <c r="PSQ39" s="119"/>
      <c r="PSR39" s="119"/>
      <c r="PSS39" s="119"/>
      <c r="PST39" s="119"/>
      <c r="PSU39" s="119"/>
      <c r="PSV39" s="119"/>
      <c r="PSW39" s="119"/>
      <c r="PSX39" s="119"/>
      <c r="PSY39" s="119"/>
      <c r="PSZ39" s="119"/>
      <c r="PTA39" s="119"/>
      <c r="PTB39" s="119"/>
      <c r="PTC39" s="119"/>
      <c r="PTD39" s="119"/>
      <c r="PTE39" s="119"/>
      <c r="PTF39" s="119"/>
      <c r="PTG39" s="119"/>
      <c r="PTH39" s="119"/>
      <c r="PTI39" s="119"/>
      <c r="PTJ39" s="119"/>
      <c r="PTK39" s="119"/>
      <c r="PTL39" s="119"/>
      <c r="PTM39" s="119"/>
      <c r="PTN39" s="119"/>
      <c r="PTO39" s="119"/>
      <c r="PTP39" s="119"/>
      <c r="PTQ39" s="119"/>
      <c r="PTR39" s="119"/>
      <c r="PTS39" s="119"/>
      <c r="PTT39" s="119"/>
      <c r="PTU39" s="119"/>
      <c r="PTV39" s="119"/>
      <c r="PTW39" s="119"/>
      <c r="PTX39" s="119"/>
      <c r="PTY39" s="119"/>
      <c r="PTZ39" s="119"/>
      <c r="PUA39" s="119"/>
      <c r="PUB39" s="119"/>
      <c r="PUC39" s="119"/>
      <c r="PUD39" s="119"/>
      <c r="PUE39" s="119"/>
      <c r="PUF39" s="119"/>
      <c r="PUG39" s="119"/>
      <c r="PUH39" s="119"/>
      <c r="PUI39" s="119"/>
      <c r="PUJ39" s="119"/>
      <c r="PUK39" s="119"/>
      <c r="PUL39" s="119"/>
      <c r="PUM39" s="119"/>
      <c r="PUN39" s="119"/>
      <c r="PUO39" s="119"/>
      <c r="PUP39" s="119"/>
      <c r="PUQ39" s="119"/>
      <c r="PUR39" s="119"/>
      <c r="PUS39" s="119"/>
      <c r="PUT39" s="119"/>
      <c r="PUU39" s="119"/>
      <c r="PUV39" s="119"/>
      <c r="PUW39" s="119"/>
      <c r="PUX39" s="119"/>
      <c r="PUY39" s="119"/>
      <c r="PUZ39" s="119"/>
      <c r="PVA39" s="119"/>
      <c r="PVB39" s="119"/>
      <c r="PVC39" s="119"/>
      <c r="PVD39" s="119"/>
      <c r="PVE39" s="119"/>
      <c r="PVF39" s="119"/>
      <c r="PVG39" s="119"/>
      <c r="PVH39" s="119"/>
      <c r="PVI39" s="119"/>
      <c r="PVJ39" s="119"/>
      <c r="PVK39" s="119"/>
      <c r="PVL39" s="119"/>
      <c r="PVM39" s="119"/>
      <c r="PVN39" s="119"/>
      <c r="PVO39" s="119"/>
      <c r="PVP39" s="119"/>
      <c r="PVQ39" s="119"/>
      <c r="PVR39" s="119"/>
      <c r="PVS39" s="119"/>
      <c r="PVT39" s="119"/>
      <c r="PVU39" s="119"/>
      <c r="PVV39" s="119"/>
      <c r="PVW39" s="119"/>
      <c r="PVX39" s="119"/>
      <c r="PVY39" s="119"/>
      <c r="PVZ39" s="119"/>
      <c r="PWA39" s="119"/>
      <c r="PWB39" s="119"/>
      <c r="PWC39" s="119"/>
      <c r="PWD39" s="119"/>
      <c r="PWE39" s="119"/>
      <c r="PWF39" s="119"/>
      <c r="PWG39" s="119"/>
      <c r="PWH39" s="119"/>
      <c r="PWI39" s="119"/>
      <c r="PWJ39" s="119"/>
      <c r="PWK39" s="119"/>
      <c r="PWL39" s="119"/>
      <c r="PWM39" s="119"/>
      <c r="PWN39" s="119"/>
      <c r="PWO39" s="119"/>
      <c r="PWP39" s="119"/>
      <c r="PWQ39" s="119"/>
      <c r="PWR39" s="119"/>
      <c r="PWS39" s="119"/>
      <c r="PWT39" s="119"/>
      <c r="PWU39" s="119"/>
      <c r="PWV39" s="119"/>
      <c r="PWW39" s="119"/>
      <c r="PWX39" s="119"/>
      <c r="PWY39" s="119"/>
      <c r="PWZ39" s="119"/>
      <c r="PXA39" s="119"/>
      <c r="PXB39" s="119"/>
      <c r="PXC39" s="119"/>
      <c r="PXD39" s="119"/>
      <c r="PXE39" s="119"/>
      <c r="PXF39" s="119"/>
      <c r="PXG39" s="119"/>
      <c r="PXH39" s="119"/>
      <c r="PXI39" s="119"/>
      <c r="PXJ39" s="119"/>
      <c r="PXK39" s="119"/>
      <c r="PXL39" s="119"/>
      <c r="PXM39" s="119"/>
      <c r="PXN39" s="119"/>
      <c r="PXO39" s="119"/>
      <c r="PXP39" s="119"/>
      <c r="PXQ39" s="119"/>
      <c r="PXR39" s="119"/>
      <c r="PXS39" s="119"/>
      <c r="PXT39" s="119"/>
      <c r="PXU39" s="119"/>
      <c r="PXV39" s="119"/>
      <c r="PXW39" s="119"/>
      <c r="PXX39" s="119"/>
      <c r="PXY39" s="119"/>
      <c r="PXZ39" s="119"/>
      <c r="PYA39" s="119"/>
      <c r="PYB39" s="119"/>
      <c r="PYC39" s="119"/>
      <c r="PYD39" s="119"/>
      <c r="PYE39" s="119"/>
      <c r="PYF39" s="119"/>
      <c r="PYG39" s="119"/>
      <c r="PYH39" s="119"/>
      <c r="PYI39" s="119"/>
      <c r="PYJ39" s="119"/>
      <c r="PYK39" s="119"/>
      <c r="PYL39" s="119"/>
      <c r="PYM39" s="119"/>
      <c r="PYN39" s="119"/>
      <c r="PYO39" s="119"/>
      <c r="PYP39" s="119"/>
      <c r="PYQ39" s="119"/>
      <c r="PYR39" s="119"/>
      <c r="PYS39" s="119"/>
      <c r="PYT39" s="119"/>
      <c r="PYU39" s="119"/>
      <c r="PYV39" s="119"/>
      <c r="PYW39" s="119"/>
      <c r="PYX39" s="119"/>
      <c r="PYY39" s="119"/>
      <c r="PYZ39" s="119"/>
      <c r="PZA39" s="119"/>
      <c r="PZB39" s="119"/>
      <c r="PZC39" s="119"/>
      <c r="PZD39" s="119"/>
      <c r="PZE39" s="119"/>
      <c r="PZF39" s="119"/>
      <c r="PZG39" s="119"/>
      <c r="PZH39" s="119"/>
      <c r="PZI39" s="119"/>
      <c r="PZJ39" s="119"/>
      <c r="PZK39" s="119"/>
      <c r="PZL39" s="119"/>
      <c r="PZM39" s="119"/>
      <c r="PZN39" s="119"/>
      <c r="PZO39" s="119"/>
      <c r="PZP39" s="119"/>
      <c r="PZQ39" s="119"/>
      <c r="PZR39" s="119"/>
      <c r="PZS39" s="119"/>
      <c r="PZT39" s="119"/>
      <c r="PZU39" s="119"/>
      <c r="PZV39" s="119"/>
      <c r="PZW39" s="119"/>
      <c r="PZX39" s="119"/>
      <c r="PZY39" s="119"/>
      <c r="PZZ39" s="119"/>
      <c r="QAA39" s="119"/>
      <c r="QAB39" s="119"/>
      <c r="QAC39" s="119"/>
      <c r="QAD39" s="119"/>
      <c r="QAE39" s="119"/>
      <c r="QAF39" s="119"/>
      <c r="QAG39" s="119"/>
      <c r="QAH39" s="119"/>
      <c r="QAI39" s="119"/>
      <c r="QAJ39" s="119"/>
      <c r="QAK39" s="119"/>
      <c r="QAL39" s="119"/>
      <c r="QAM39" s="119"/>
      <c r="QAN39" s="119"/>
      <c r="QAO39" s="119"/>
      <c r="QAP39" s="119"/>
      <c r="QAQ39" s="119"/>
      <c r="QAR39" s="119"/>
      <c r="QAS39" s="119"/>
      <c r="QAT39" s="119"/>
      <c r="QAU39" s="119"/>
      <c r="QAV39" s="119"/>
      <c r="QAW39" s="119"/>
      <c r="QAX39" s="119"/>
      <c r="QAY39" s="119"/>
      <c r="QAZ39" s="119"/>
      <c r="QBA39" s="119"/>
      <c r="QBB39" s="119"/>
      <c r="QBC39" s="119"/>
      <c r="QBD39" s="119"/>
      <c r="QBE39" s="119"/>
      <c r="QBF39" s="119"/>
      <c r="QBG39" s="119"/>
      <c r="QBH39" s="119"/>
      <c r="QBI39" s="119"/>
      <c r="QBJ39" s="119"/>
      <c r="QBK39" s="119"/>
      <c r="QBL39" s="119"/>
      <c r="QBM39" s="119"/>
      <c r="QBN39" s="119"/>
      <c r="QBO39" s="119"/>
      <c r="QBP39" s="119"/>
      <c r="QBQ39" s="119"/>
      <c r="QBR39" s="119"/>
      <c r="QBS39" s="119"/>
      <c r="QBT39" s="119"/>
      <c r="QBU39" s="119"/>
      <c r="QBV39" s="119"/>
      <c r="QBW39" s="119"/>
      <c r="QBX39" s="119"/>
      <c r="QBY39" s="119"/>
      <c r="QBZ39" s="119"/>
      <c r="QCA39" s="119"/>
      <c r="QCB39" s="119"/>
      <c r="QCC39" s="119"/>
      <c r="QCD39" s="119"/>
      <c r="QCE39" s="119"/>
      <c r="QCF39" s="119"/>
      <c r="QCG39" s="119"/>
      <c r="QCH39" s="119"/>
      <c r="QCI39" s="119"/>
      <c r="QCJ39" s="119"/>
      <c r="QCK39" s="119"/>
      <c r="QCL39" s="119"/>
      <c r="QCM39" s="119"/>
      <c r="QCN39" s="119"/>
      <c r="QCO39" s="119"/>
      <c r="QCP39" s="119"/>
      <c r="QCQ39" s="119"/>
      <c r="QCR39" s="119"/>
      <c r="QCS39" s="119"/>
      <c r="QCT39" s="119"/>
      <c r="QCU39" s="119"/>
      <c r="QCV39" s="119"/>
      <c r="QCW39" s="119"/>
      <c r="QCX39" s="119"/>
      <c r="QCY39" s="119"/>
      <c r="QCZ39" s="119"/>
      <c r="QDA39" s="119"/>
      <c r="QDB39" s="119"/>
      <c r="QDC39" s="119"/>
      <c r="QDD39" s="119"/>
      <c r="QDE39" s="119"/>
      <c r="QDF39" s="119"/>
      <c r="QDG39" s="119"/>
      <c r="QDH39" s="119"/>
      <c r="QDI39" s="119"/>
      <c r="QDJ39" s="119"/>
      <c r="QDK39" s="119"/>
      <c r="QDL39" s="119"/>
      <c r="QDM39" s="119"/>
      <c r="QDN39" s="119"/>
      <c r="QDO39" s="119"/>
      <c r="QDP39" s="119"/>
      <c r="QDQ39" s="119"/>
      <c r="QDR39" s="119"/>
      <c r="QDS39" s="119"/>
      <c r="QDT39" s="119"/>
      <c r="QDU39" s="119"/>
      <c r="QDV39" s="119"/>
      <c r="QDW39" s="119"/>
      <c r="QDX39" s="119"/>
      <c r="QDY39" s="119"/>
      <c r="QDZ39" s="119"/>
      <c r="QEA39" s="119"/>
      <c r="QEB39" s="119"/>
      <c r="QEC39" s="119"/>
      <c r="QED39" s="119"/>
      <c r="QEE39" s="119"/>
      <c r="QEF39" s="119"/>
      <c r="QEG39" s="119"/>
      <c r="QEH39" s="119"/>
      <c r="QEI39" s="119"/>
      <c r="QEJ39" s="119"/>
      <c r="QEK39" s="119"/>
      <c r="QEL39" s="119"/>
      <c r="QEM39" s="119"/>
      <c r="QEN39" s="119"/>
      <c r="QEO39" s="119"/>
      <c r="QEP39" s="119"/>
      <c r="QEQ39" s="119"/>
      <c r="QER39" s="119"/>
      <c r="QES39" s="119"/>
      <c r="QET39" s="119"/>
      <c r="QEU39" s="119"/>
      <c r="QEV39" s="119"/>
      <c r="QEW39" s="119"/>
      <c r="QEX39" s="119"/>
      <c r="QEY39" s="119"/>
      <c r="QEZ39" s="119"/>
      <c r="QFA39" s="119"/>
      <c r="QFB39" s="119"/>
      <c r="QFC39" s="119"/>
      <c r="QFD39" s="119"/>
      <c r="QFE39" s="119"/>
      <c r="QFF39" s="119"/>
      <c r="QFG39" s="119"/>
      <c r="QFH39" s="119"/>
      <c r="QFI39" s="119"/>
      <c r="QFJ39" s="119"/>
      <c r="QFK39" s="119"/>
      <c r="QFL39" s="119"/>
      <c r="QFM39" s="119"/>
      <c r="QFN39" s="119"/>
      <c r="QFO39" s="119"/>
      <c r="QFP39" s="119"/>
      <c r="QFQ39" s="119"/>
      <c r="QFR39" s="119"/>
      <c r="QFS39" s="119"/>
      <c r="QFT39" s="119"/>
      <c r="QFU39" s="119"/>
      <c r="QFV39" s="119"/>
      <c r="QFW39" s="119"/>
      <c r="QFX39" s="119"/>
      <c r="QFY39" s="119"/>
      <c r="QFZ39" s="119"/>
      <c r="QGA39" s="119"/>
      <c r="QGB39" s="119"/>
      <c r="QGC39" s="119"/>
      <c r="QGD39" s="119"/>
      <c r="QGE39" s="119"/>
      <c r="QGF39" s="119"/>
      <c r="QGG39" s="119"/>
      <c r="QGH39" s="119"/>
      <c r="QGI39" s="119"/>
      <c r="QGJ39" s="119"/>
      <c r="QGK39" s="119"/>
      <c r="QGL39" s="119"/>
      <c r="QGM39" s="119"/>
      <c r="QGN39" s="119"/>
      <c r="QGO39" s="119"/>
      <c r="QGP39" s="119"/>
      <c r="QGQ39" s="119"/>
      <c r="QGR39" s="119"/>
      <c r="QGS39" s="119"/>
      <c r="QGT39" s="119"/>
      <c r="QGU39" s="119"/>
      <c r="QGV39" s="119"/>
      <c r="QGW39" s="119"/>
      <c r="QGX39" s="119"/>
      <c r="QGY39" s="119"/>
      <c r="QGZ39" s="119"/>
      <c r="QHA39" s="119"/>
      <c r="QHB39" s="119"/>
      <c r="QHC39" s="119"/>
      <c r="QHD39" s="119"/>
      <c r="QHE39" s="119"/>
      <c r="QHF39" s="119"/>
      <c r="QHG39" s="119"/>
      <c r="QHH39" s="119"/>
      <c r="QHI39" s="119"/>
      <c r="QHJ39" s="119"/>
      <c r="QHK39" s="119"/>
      <c r="QHL39" s="119"/>
      <c r="QHM39" s="119"/>
      <c r="QHN39" s="119"/>
      <c r="QHO39" s="119"/>
      <c r="QHP39" s="119"/>
      <c r="QHQ39" s="119"/>
      <c r="QHR39" s="119"/>
      <c r="QHS39" s="119"/>
      <c r="QHT39" s="119"/>
      <c r="QHU39" s="119"/>
      <c r="QHV39" s="119"/>
      <c r="QHW39" s="119"/>
      <c r="QHX39" s="119"/>
      <c r="QHY39" s="119"/>
      <c r="QHZ39" s="119"/>
      <c r="QIA39" s="119"/>
      <c r="QIB39" s="119"/>
      <c r="QIC39" s="119"/>
      <c r="QID39" s="119"/>
      <c r="QIE39" s="119"/>
      <c r="QIF39" s="119"/>
      <c r="QIG39" s="119"/>
      <c r="QIH39" s="119"/>
      <c r="QII39" s="119"/>
      <c r="QIJ39" s="119"/>
      <c r="QIK39" s="119"/>
      <c r="QIL39" s="119"/>
      <c r="QIM39" s="119"/>
      <c r="QIN39" s="119"/>
      <c r="QIO39" s="119"/>
      <c r="QIP39" s="119"/>
      <c r="QIQ39" s="119"/>
      <c r="QIR39" s="119"/>
      <c r="QIS39" s="119"/>
      <c r="QIT39" s="119"/>
      <c r="QIU39" s="119"/>
      <c r="QIV39" s="119"/>
      <c r="QIW39" s="119"/>
      <c r="QIX39" s="119"/>
      <c r="QIY39" s="119"/>
      <c r="QIZ39" s="119"/>
      <c r="QJA39" s="119"/>
      <c r="QJB39" s="119"/>
      <c r="QJC39" s="119"/>
      <c r="QJD39" s="119"/>
      <c r="QJE39" s="119"/>
      <c r="QJF39" s="119"/>
      <c r="QJG39" s="119"/>
      <c r="QJH39" s="119"/>
      <c r="QJI39" s="119"/>
      <c r="QJJ39" s="119"/>
      <c r="QJK39" s="119"/>
      <c r="QJL39" s="119"/>
      <c r="QJM39" s="119"/>
      <c r="QJN39" s="119"/>
      <c r="QJO39" s="119"/>
      <c r="QJP39" s="119"/>
      <c r="QJQ39" s="119"/>
      <c r="QJR39" s="119"/>
      <c r="QJS39" s="119"/>
      <c r="QJT39" s="119"/>
      <c r="QJU39" s="119"/>
      <c r="QJV39" s="119"/>
      <c r="QJW39" s="119"/>
      <c r="QJX39" s="119"/>
      <c r="QJY39" s="119"/>
      <c r="QJZ39" s="119"/>
      <c r="QKA39" s="119"/>
      <c r="QKB39" s="119"/>
      <c r="QKC39" s="119"/>
      <c r="QKD39" s="119"/>
      <c r="QKE39" s="119"/>
      <c r="QKF39" s="119"/>
      <c r="QKG39" s="119"/>
      <c r="QKH39" s="119"/>
      <c r="QKI39" s="119"/>
      <c r="QKJ39" s="119"/>
      <c r="QKK39" s="119"/>
      <c r="QKL39" s="119"/>
      <c r="QKM39" s="119"/>
      <c r="QKN39" s="119"/>
      <c r="QKO39" s="119"/>
      <c r="QKP39" s="119"/>
      <c r="QKQ39" s="119"/>
      <c r="QKR39" s="119"/>
      <c r="QKS39" s="119"/>
      <c r="QKT39" s="119"/>
      <c r="QKU39" s="119"/>
      <c r="QKV39" s="119"/>
      <c r="QKW39" s="119"/>
      <c r="QKX39" s="119"/>
      <c r="QKY39" s="119"/>
      <c r="QKZ39" s="119"/>
      <c r="QLA39" s="119"/>
      <c r="QLB39" s="119"/>
      <c r="QLC39" s="119"/>
      <c r="QLD39" s="119"/>
      <c r="QLE39" s="119"/>
      <c r="QLF39" s="119"/>
      <c r="QLG39" s="119"/>
      <c r="QLH39" s="119"/>
      <c r="QLI39" s="119"/>
      <c r="QLJ39" s="119"/>
      <c r="QLK39" s="119"/>
      <c r="QLL39" s="119"/>
      <c r="QLM39" s="119"/>
      <c r="QLN39" s="119"/>
      <c r="QLO39" s="119"/>
      <c r="QLP39" s="119"/>
      <c r="QLQ39" s="119"/>
      <c r="QLR39" s="119"/>
      <c r="QLS39" s="119"/>
      <c r="QLT39" s="119"/>
      <c r="QLU39" s="119"/>
      <c r="QLV39" s="119"/>
      <c r="QLW39" s="119"/>
      <c r="QLX39" s="119"/>
      <c r="QLY39" s="119"/>
      <c r="QLZ39" s="119"/>
      <c r="QMA39" s="119"/>
      <c r="QMB39" s="119"/>
      <c r="QMC39" s="119"/>
      <c r="QMD39" s="119"/>
      <c r="QME39" s="119"/>
      <c r="QMF39" s="119"/>
      <c r="QMG39" s="119"/>
      <c r="QMH39" s="119"/>
      <c r="QMI39" s="119"/>
      <c r="QMJ39" s="119"/>
      <c r="QMK39" s="119"/>
      <c r="QML39" s="119"/>
      <c r="QMM39" s="119"/>
      <c r="QMN39" s="119"/>
      <c r="QMO39" s="119"/>
      <c r="QMP39" s="119"/>
      <c r="QMQ39" s="119"/>
      <c r="QMR39" s="119"/>
      <c r="QMS39" s="119"/>
      <c r="QMT39" s="119"/>
      <c r="QMU39" s="119"/>
      <c r="QMV39" s="119"/>
      <c r="QMW39" s="119"/>
      <c r="QMX39" s="119"/>
      <c r="QMY39" s="119"/>
      <c r="QMZ39" s="119"/>
      <c r="QNA39" s="119"/>
      <c r="QNB39" s="119"/>
      <c r="QNC39" s="119"/>
      <c r="QND39" s="119"/>
      <c r="QNE39" s="119"/>
      <c r="QNF39" s="119"/>
      <c r="QNG39" s="119"/>
      <c r="QNH39" s="119"/>
      <c r="QNI39" s="119"/>
      <c r="QNJ39" s="119"/>
      <c r="QNK39" s="119"/>
      <c r="QNL39" s="119"/>
      <c r="QNM39" s="119"/>
      <c r="QNN39" s="119"/>
      <c r="QNO39" s="119"/>
      <c r="QNP39" s="119"/>
      <c r="QNQ39" s="119"/>
      <c r="QNR39" s="119"/>
      <c r="QNS39" s="119"/>
      <c r="QNT39" s="119"/>
      <c r="QNU39" s="119"/>
      <c r="QNV39" s="119"/>
      <c r="QNW39" s="119"/>
      <c r="QNX39" s="119"/>
      <c r="QNY39" s="119"/>
      <c r="QNZ39" s="119"/>
      <c r="QOA39" s="119"/>
      <c r="QOB39" s="119"/>
      <c r="QOC39" s="119"/>
      <c r="QOD39" s="119"/>
      <c r="QOE39" s="119"/>
      <c r="QOF39" s="119"/>
      <c r="QOG39" s="119"/>
      <c r="QOH39" s="119"/>
      <c r="QOI39" s="119"/>
      <c r="QOJ39" s="119"/>
      <c r="QOK39" s="119"/>
      <c r="QOL39" s="119"/>
      <c r="QOM39" s="119"/>
      <c r="QON39" s="119"/>
      <c r="QOO39" s="119"/>
      <c r="QOP39" s="119"/>
      <c r="QOQ39" s="119"/>
      <c r="QOR39" s="119"/>
      <c r="QOS39" s="119"/>
      <c r="QOT39" s="119"/>
      <c r="QOU39" s="119"/>
      <c r="QOV39" s="119"/>
      <c r="QOW39" s="119"/>
      <c r="QOX39" s="119"/>
      <c r="QOY39" s="119"/>
      <c r="QOZ39" s="119"/>
      <c r="QPA39" s="119"/>
      <c r="QPB39" s="119"/>
      <c r="QPC39" s="119"/>
      <c r="QPD39" s="119"/>
      <c r="QPE39" s="119"/>
      <c r="QPF39" s="119"/>
      <c r="QPG39" s="119"/>
      <c r="QPH39" s="119"/>
      <c r="QPI39" s="119"/>
      <c r="QPJ39" s="119"/>
      <c r="QPK39" s="119"/>
      <c r="QPL39" s="119"/>
      <c r="QPM39" s="119"/>
      <c r="QPN39" s="119"/>
      <c r="QPO39" s="119"/>
      <c r="QPP39" s="119"/>
      <c r="QPQ39" s="119"/>
      <c r="QPR39" s="119"/>
      <c r="QPS39" s="119"/>
      <c r="QPT39" s="119"/>
      <c r="QPU39" s="119"/>
      <c r="QPV39" s="119"/>
      <c r="QPW39" s="119"/>
      <c r="QPX39" s="119"/>
      <c r="QPY39" s="119"/>
      <c r="QPZ39" s="119"/>
      <c r="QQA39" s="119"/>
      <c r="QQB39" s="119"/>
      <c r="QQC39" s="119"/>
      <c r="QQD39" s="119"/>
      <c r="QQE39" s="119"/>
      <c r="QQF39" s="119"/>
      <c r="QQG39" s="119"/>
      <c r="QQH39" s="119"/>
      <c r="QQI39" s="119"/>
      <c r="QQJ39" s="119"/>
      <c r="QQK39" s="119"/>
      <c r="QQL39" s="119"/>
      <c r="QQM39" s="119"/>
      <c r="QQN39" s="119"/>
      <c r="QQO39" s="119"/>
      <c r="QQP39" s="119"/>
      <c r="QQQ39" s="119"/>
      <c r="QQR39" s="119"/>
      <c r="QQS39" s="119"/>
      <c r="QQT39" s="119"/>
      <c r="QQU39" s="119"/>
      <c r="QQV39" s="119"/>
      <c r="QQW39" s="119"/>
      <c r="QQX39" s="119"/>
      <c r="QQY39" s="119"/>
      <c r="QQZ39" s="119"/>
      <c r="QRA39" s="119"/>
      <c r="QRB39" s="119"/>
      <c r="QRC39" s="119"/>
      <c r="QRD39" s="119"/>
      <c r="QRE39" s="119"/>
      <c r="QRF39" s="119"/>
      <c r="QRG39" s="119"/>
      <c r="QRH39" s="119"/>
      <c r="QRI39" s="119"/>
      <c r="QRJ39" s="119"/>
      <c r="QRK39" s="119"/>
      <c r="QRL39" s="119"/>
      <c r="QRM39" s="119"/>
      <c r="QRN39" s="119"/>
      <c r="QRO39" s="119"/>
      <c r="QRP39" s="119"/>
      <c r="QRQ39" s="119"/>
      <c r="QRR39" s="119"/>
      <c r="QRS39" s="119"/>
      <c r="QRT39" s="119"/>
      <c r="QRU39" s="119"/>
      <c r="QRV39" s="119"/>
      <c r="QRW39" s="119"/>
      <c r="QRX39" s="119"/>
      <c r="QRY39" s="119"/>
      <c r="QRZ39" s="119"/>
      <c r="QSA39" s="119"/>
      <c r="QSB39" s="119"/>
      <c r="QSC39" s="119"/>
      <c r="QSD39" s="119"/>
      <c r="QSE39" s="119"/>
      <c r="QSF39" s="119"/>
      <c r="QSG39" s="119"/>
      <c r="QSH39" s="119"/>
      <c r="QSI39" s="119"/>
      <c r="QSJ39" s="119"/>
      <c r="QSK39" s="119"/>
      <c r="QSL39" s="119"/>
      <c r="QSM39" s="119"/>
      <c r="QSN39" s="119"/>
      <c r="QSO39" s="119"/>
      <c r="QSP39" s="119"/>
      <c r="QSQ39" s="119"/>
      <c r="QSR39" s="119"/>
      <c r="QSS39" s="119"/>
      <c r="QST39" s="119"/>
      <c r="QSU39" s="119"/>
      <c r="QSV39" s="119"/>
      <c r="QSW39" s="119"/>
      <c r="QSX39" s="119"/>
      <c r="QSY39" s="119"/>
      <c r="QSZ39" s="119"/>
      <c r="QTA39" s="119"/>
      <c r="QTB39" s="119"/>
      <c r="QTC39" s="119"/>
      <c r="QTD39" s="119"/>
      <c r="QTE39" s="119"/>
      <c r="QTF39" s="119"/>
      <c r="QTG39" s="119"/>
      <c r="QTH39" s="119"/>
      <c r="QTI39" s="119"/>
      <c r="QTJ39" s="119"/>
      <c r="QTK39" s="119"/>
      <c r="QTL39" s="119"/>
      <c r="QTM39" s="119"/>
      <c r="QTN39" s="119"/>
      <c r="QTO39" s="119"/>
      <c r="QTP39" s="119"/>
      <c r="QTQ39" s="119"/>
      <c r="QTR39" s="119"/>
      <c r="QTS39" s="119"/>
      <c r="QTT39" s="119"/>
      <c r="QTU39" s="119"/>
      <c r="QTV39" s="119"/>
      <c r="QTW39" s="119"/>
      <c r="QTX39" s="119"/>
      <c r="QTY39" s="119"/>
      <c r="QTZ39" s="119"/>
      <c r="QUA39" s="119"/>
      <c r="QUB39" s="119"/>
      <c r="QUC39" s="119"/>
      <c r="QUD39" s="119"/>
      <c r="QUE39" s="119"/>
      <c r="QUF39" s="119"/>
      <c r="QUG39" s="119"/>
      <c r="QUH39" s="119"/>
      <c r="QUI39" s="119"/>
      <c r="QUJ39" s="119"/>
      <c r="QUK39" s="119"/>
      <c r="QUL39" s="119"/>
      <c r="QUM39" s="119"/>
      <c r="QUN39" s="119"/>
      <c r="QUO39" s="119"/>
      <c r="QUP39" s="119"/>
      <c r="QUQ39" s="119"/>
      <c r="QUR39" s="119"/>
      <c r="QUS39" s="119"/>
      <c r="QUT39" s="119"/>
      <c r="QUU39" s="119"/>
      <c r="QUV39" s="119"/>
      <c r="QUW39" s="119"/>
      <c r="QUX39" s="119"/>
      <c r="QUY39" s="119"/>
      <c r="QUZ39" s="119"/>
      <c r="QVA39" s="119"/>
      <c r="QVB39" s="119"/>
      <c r="QVC39" s="119"/>
      <c r="QVD39" s="119"/>
      <c r="QVE39" s="119"/>
      <c r="QVF39" s="119"/>
      <c r="QVG39" s="119"/>
      <c r="QVH39" s="119"/>
      <c r="QVI39" s="119"/>
      <c r="QVJ39" s="119"/>
      <c r="QVK39" s="119"/>
      <c r="QVL39" s="119"/>
      <c r="QVM39" s="119"/>
      <c r="QVN39" s="119"/>
      <c r="QVO39" s="119"/>
      <c r="QVP39" s="119"/>
      <c r="QVQ39" s="119"/>
      <c r="QVR39" s="119"/>
      <c r="QVS39" s="119"/>
      <c r="QVT39" s="119"/>
      <c r="QVU39" s="119"/>
      <c r="QVV39" s="119"/>
      <c r="QVW39" s="119"/>
      <c r="QVX39" s="119"/>
      <c r="QVY39" s="119"/>
      <c r="QVZ39" s="119"/>
      <c r="QWA39" s="119"/>
      <c r="QWB39" s="119"/>
      <c r="QWC39" s="119"/>
      <c r="QWD39" s="119"/>
      <c r="QWE39" s="119"/>
      <c r="QWF39" s="119"/>
      <c r="QWG39" s="119"/>
      <c r="QWH39" s="119"/>
      <c r="QWI39" s="119"/>
      <c r="QWJ39" s="119"/>
      <c r="QWK39" s="119"/>
      <c r="QWL39" s="119"/>
      <c r="QWM39" s="119"/>
      <c r="QWN39" s="119"/>
      <c r="QWO39" s="119"/>
      <c r="QWP39" s="119"/>
      <c r="QWQ39" s="119"/>
      <c r="QWR39" s="119"/>
      <c r="QWS39" s="119"/>
      <c r="QWT39" s="119"/>
      <c r="QWU39" s="119"/>
      <c r="QWV39" s="119"/>
      <c r="QWW39" s="119"/>
      <c r="QWX39" s="119"/>
      <c r="QWY39" s="119"/>
      <c r="QWZ39" s="119"/>
      <c r="QXA39" s="119"/>
      <c r="QXB39" s="119"/>
      <c r="QXC39" s="119"/>
      <c r="QXD39" s="119"/>
      <c r="QXE39" s="119"/>
      <c r="QXF39" s="119"/>
      <c r="QXG39" s="119"/>
      <c r="QXH39" s="119"/>
      <c r="QXI39" s="119"/>
      <c r="QXJ39" s="119"/>
      <c r="QXK39" s="119"/>
      <c r="QXL39" s="119"/>
      <c r="QXM39" s="119"/>
      <c r="QXN39" s="119"/>
      <c r="QXO39" s="119"/>
      <c r="QXP39" s="119"/>
      <c r="QXQ39" s="119"/>
      <c r="QXR39" s="119"/>
      <c r="QXS39" s="119"/>
      <c r="QXT39" s="119"/>
      <c r="QXU39" s="119"/>
      <c r="QXV39" s="119"/>
      <c r="QXW39" s="119"/>
      <c r="QXX39" s="119"/>
      <c r="QXY39" s="119"/>
      <c r="QXZ39" s="119"/>
      <c r="QYA39" s="119"/>
      <c r="QYB39" s="119"/>
      <c r="QYC39" s="119"/>
      <c r="QYD39" s="119"/>
      <c r="QYE39" s="119"/>
      <c r="QYF39" s="119"/>
      <c r="QYG39" s="119"/>
      <c r="QYH39" s="119"/>
      <c r="QYI39" s="119"/>
      <c r="QYJ39" s="119"/>
      <c r="QYK39" s="119"/>
      <c r="QYL39" s="119"/>
      <c r="QYM39" s="119"/>
      <c r="QYN39" s="119"/>
      <c r="QYO39" s="119"/>
      <c r="QYP39" s="119"/>
      <c r="QYQ39" s="119"/>
      <c r="QYR39" s="119"/>
      <c r="QYS39" s="119"/>
      <c r="QYT39" s="119"/>
      <c r="QYU39" s="119"/>
      <c r="QYV39" s="119"/>
      <c r="QYW39" s="119"/>
      <c r="QYX39" s="119"/>
      <c r="QYY39" s="119"/>
      <c r="QYZ39" s="119"/>
      <c r="QZA39" s="119"/>
      <c r="QZB39" s="119"/>
      <c r="QZC39" s="119"/>
      <c r="QZD39" s="119"/>
      <c r="QZE39" s="119"/>
      <c r="QZF39" s="119"/>
      <c r="QZG39" s="119"/>
      <c r="QZH39" s="119"/>
      <c r="QZI39" s="119"/>
      <c r="QZJ39" s="119"/>
      <c r="QZK39" s="119"/>
      <c r="QZL39" s="119"/>
      <c r="QZM39" s="119"/>
      <c r="QZN39" s="119"/>
      <c r="QZO39" s="119"/>
      <c r="QZP39" s="119"/>
      <c r="QZQ39" s="119"/>
      <c r="QZR39" s="119"/>
      <c r="QZS39" s="119"/>
      <c r="QZT39" s="119"/>
      <c r="QZU39" s="119"/>
      <c r="QZV39" s="119"/>
      <c r="QZW39" s="119"/>
      <c r="QZX39" s="119"/>
      <c r="QZY39" s="119"/>
      <c r="QZZ39" s="119"/>
      <c r="RAA39" s="119"/>
      <c r="RAB39" s="119"/>
      <c r="RAC39" s="119"/>
      <c r="RAD39" s="119"/>
      <c r="RAE39" s="119"/>
      <c r="RAF39" s="119"/>
      <c r="RAG39" s="119"/>
      <c r="RAH39" s="119"/>
      <c r="RAI39" s="119"/>
      <c r="RAJ39" s="119"/>
      <c r="RAK39" s="119"/>
      <c r="RAL39" s="119"/>
      <c r="RAM39" s="119"/>
      <c r="RAN39" s="119"/>
      <c r="RAO39" s="119"/>
      <c r="RAP39" s="119"/>
      <c r="RAQ39" s="119"/>
      <c r="RAR39" s="119"/>
      <c r="RAS39" s="119"/>
      <c r="RAT39" s="119"/>
      <c r="RAU39" s="119"/>
      <c r="RAV39" s="119"/>
      <c r="RAW39" s="119"/>
      <c r="RAX39" s="119"/>
      <c r="RAY39" s="119"/>
      <c r="RAZ39" s="119"/>
      <c r="RBA39" s="119"/>
      <c r="RBB39" s="119"/>
      <c r="RBC39" s="119"/>
      <c r="RBD39" s="119"/>
      <c r="RBE39" s="119"/>
      <c r="RBF39" s="119"/>
      <c r="RBG39" s="119"/>
      <c r="RBH39" s="119"/>
      <c r="RBI39" s="119"/>
      <c r="RBJ39" s="119"/>
      <c r="RBK39" s="119"/>
      <c r="RBL39" s="119"/>
      <c r="RBM39" s="119"/>
      <c r="RBN39" s="119"/>
      <c r="RBO39" s="119"/>
      <c r="RBP39" s="119"/>
      <c r="RBQ39" s="119"/>
      <c r="RBR39" s="119"/>
      <c r="RBS39" s="119"/>
      <c r="RBT39" s="119"/>
      <c r="RBU39" s="119"/>
      <c r="RBV39" s="119"/>
      <c r="RBW39" s="119"/>
      <c r="RBX39" s="119"/>
      <c r="RBY39" s="119"/>
      <c r="RBZ39" s="119"/>
      <c r="RCA39" s="119"/>
      <c r="RCB39" s="119"/>
      <c r="RCC39" s="119"/>
      <c r="RCD39" s="119"/>
      <c r="RCE39" s="119"/>
      <c r="RCF39" s="119"/>
      <c r="RCG39" s="119"/>
      <c r="RCH39" s="119"/>
      <c r="RCI39" s="119"/>
      <c r="RCJ39" s="119"/>
      <c r="RCK39" s="119"/>
      <c r="RCL39" s="119"/>
      <c r="RCM39" s="119"/>
      <c r="RCN39" s="119"/>
      <c r="RCO39" s="119"/>
      <c r="RCP39" s="119"/>
      <c r="RCQ39" s="119"/>
      <c r="RCR39" s="119"/>
      <c r="RCS39" s="119"/>
      <c r="RCT39" s="119"/>
      <c r="RCU39" s="119"/>
      <c r="RCV39" s="119"/>
      <c r="RCW39" s="119"/>
      <c r="RCX39" s="119"/>
      <c r="RCY39" s="119"/>
      <c r="RCZ39" s="119"/>
      <c r="RDA39" s="119"/>
      <c r="RDB39" s="119"/>
      <c r="RDC39" s="119"/>
      <c r="RDD39" s="119"/>
      <c r="RDE39" s="119"/>
      <c r="RDF39" s="119"/>
      <c r="RDG39" s="119"/>
      <c r="RDH39" s="119"/>
      <c r="RDI39" s="119"/>
      <c r="RDJ39" s="119"/>
      <c r="RDK39" s="119"/>
      <c r="RDL39" s="119"/>
      <c r="RDM39" s="119"/>
      <c r="RDN39" s="119"/>
      <c r="RDO39" s="119"/>
      <c r="RDP39" s="119"/>
      <c r="RDQ39" s="119"/>
      <c r="RDR39" s="119"/>
      <c r="RDS39" s="119"/>
      <c r="RDT39" s="119"/>
      <c r="RDU39" s="119"/>
      <c r="RDV39" s="119"/>
      <c r="RDW39" s="119"/>
      <c r="RDX39" s="119"/>
      <c r="RDY39" s="119"/>
      <c r="RDZ39" s="119"/>
      <c r="REA39" s="119"/>
      <c r="REB39" s="119"/>
      <c r="REC39" s="119"/>
      <c r="RED39" s="119"/>
      <c r="REE39" s="119"/>
      <c r="REF39" s="119"/>
      <c r="REG39" s="119"/>
      <c r="REH39" s="119"/>
      <c r="REI39" s="119"/>
      <c r="REJ39" s="119"/>
      <c r="REK39" s="119"/>
      <c r="REL39" s="119"/>
      <c r="REM39" s="119"/>
      <c r="REN39" s="119"/>
      <c r="REO39" s="119"/>
      <c r="REP39" s="119"/>
      <c r="REQ39" s="119"/>
      <c r="RER39" s="119"/>
      <c r="RES39" s="119"/>
      <c r="RET39" s="119"/>
      <c r="REU39" s="119"/>
      <c r="REV39" s="119"/>
      <c r="REW39" s="119"/>
      <c r="REX39" s="119"/>
      <c r="REY39" s="119"/>
      <c r="REZ39" s="119"/>
      <c r="RFA39" s="119"/>
      <c r="RFB39" s="119"/>
      <c r="RFC39" s="119"/>
      <c r="RFD39" s="119"/>
      <c r="RFE39" s="119"/>
      <c r="RFF39" s="119"/>
      <c r="RFG39" s="119"/>
      <c r="RFH39" s="119"/>
      <c r="RFI39" s="119"/>
      <c r="RFJ39" s="119"/>
      <c r="RFK39" s="119"/>
      <c r="RFL39" s="119"/>
      <c r="RFM39" s="119"/>
      <c r="RFN39" s="119"/>
      <c r="RFO39" s="119"/>
      <c r="RFP39" s="119"/>
      <c r="RFQ39" s="119"/>
      <c r="RFR39" s="119"/>
      <c r="RFS39" s="119"/>
      <c r="RFT39" s="119"/>
      <c r="RFU39" s="119"/>
      <c r="RFV39" s="119"/>
      <c r="RFW39" s="119"/>
      <c r="RFX39" s="119"/>
      <c r="RFY39" s="119"/>
      <c r="RFZ39" s="119"/>
      <c r="RGA39" s="119"/>
      <c r="RGB39" s="119"/>
      <c r="RGC39" s="119"/>
      <c r="RGD39" s="119"/>
      <c r="RGE39" s="119"/>
      <c r="RGF39" s="119"/>
      <c r="RGG39" s="119"/>
      <c r="RGH39" s="119"/>
      <c r="RGI39" s="119"/>
      <c r="RGJ39" s="119"/>
      <c r="RGK39" s="119"/>
      <c r="RGL39" s="119"/>
      <c r="RGM39" s="119"/>
      <c r="RGN39" s="119"/>
      <c r="RGO39" s="119"/>
      <c r="RGP39" s="119"/>
      <c r="RGQ39" s="119"/>
      <c r="RGR39" s="119"/>
      <c r="RGS39" s="119"/>
      <c r="RGT39" s="119"/>
      <c r="RGU39" s="119"/>
      <c r="RGV39" s="119"/>
      <c r="RGW39" s="119"/>
      <c r="RGX39" s="119"/>
      <c r="RGY39" s="119"/>
      <c r="RGZ39" s="119"/>
      <c r="RHA39" s="119"/>
      <c r="RHB39" s="119"/>
      <c r="RHC39" s="119"/>
      <c r="RHD39" s="119"/>
      <c r="RHE39" s="119"/>
      <c r="RHF39" s="119"/>
      <c r="RHG39" s="119"/>
      <c r="RHH39" s="119"/>
      <c r="RHI39" s="119"/>
      <c r="RHJ39" s="119"/>
      <c r="RHK39" s="119"/>
      <c r="RHL39" s="119"/>
      <c r="RHM39" s="119"/>
      <c r="RHN39" s="119"/>
      <c r="RHO39" s="119"/>
      <c r="RHP39" s="119"/>
      <c r="RHQ39" s="119"/>
      <c r="RHR39" s="119"/>
      <c r="RHS39" s="119"/>
      <c r="RHT39" s="119"/>
      <c r="RHU39" s="119"/>
      <c r="RHV39" s="119"/>
      <c r="RHW39" s="119"/>
      <c r="RHX39" s="119"/>
      <c r="RHY39" s="119"/>
      <c r="RHZ39" s="119"/>
      <c r="RIA39" s="119"/>
      <c r="RIB39" s="119"/>
      <c r="RIC39" s="119"/>
      <c r="RID39" s="119"/>
      <c r="RIE39" s="119"/>
      <c r="RIF39" s="119"/>
      <c r="RIG39" s="119"/>
      <c r="RIH39" s="119"/>
      <c r="RII39" s="119"/>
      <c r="RIJ39" s="119"/>
      <c r="RIK39" s="119"/>
      <c r="RIL39" s="119"/>
      <c r="RIM39" s="119"/>
      <c r="RIN39" s="119"/>
      <c r="RIO39" s="119"/>
      <c r="RIP39" s="119"/>
      <c r="RIQ39" s="119"/>
      <c r="RIR39" s="119"/>
      <c r="RIS39" s="119"/>
      <c r="RIT39" s="119"/>
      <c r="RIU39" s="119"/>
      <c r="RIV39" s="119"/>
      <c r="RIW39" s="119"/>
      <c r="RIX39" s="119"/>
      <c r="RIY39" s="119"/>
      <c r="RIZ39" s="119"/>
      <c r="RJA39" s="119"/>
      <c r="RJB39" s="119"/>
      <c r="RJC39" s="119"/>
      <c r="RJD39" s="119"/>
      <c r="RJE39" s="119"/>
      <c r="RJF39" s="119"/>
      <c r="RJG39" s="119"/>
      <c r="RJH39" s="119"/>
      <c r="RJI39" s="119"/>
      <c r="RJJ39" s="119"/>
      <c r="RJK39" s="119"/>
      <c r="RJL39" s="119"/>
      <c r="RJM39" s="119"/>
      <c r="RJN39" s="119"/>
      <c r="RJO39" s="119"/>
      <c r="RJP39" s="119"/>
      <c r="RJQ39" s="119"/>
      <c r="RJR39" s="119"/>
      <c r="RJS39" s="119"/>
      <c r="RJT39" s="119"/>
      <c r="RJU39" s="119"/>
      <c r="RJV39" s="119"/>
      <c r="RJW39" s="119"/>
      <c r="RJX39" s="119"/>
      <c r="RJY39" s="119"/>
      <c r="RJZ39" s="119"/>
      <c r="RKA39" s="119"/>
      <c r="RKB39" s="119"/>
      <c r="RKC39" s="119"/>
      <c r="RKD39" s="119"/>
      <c r="RKE39" s="119"/>
      <c r="RKF39" s="119"/>
      <c r="RKG39" s="119"/>
      <c r="RKH39" s="119"/>
      <c r="RKI39" s="119"/>
      <c r="RKJ39" s="119"/>
      <c r="RKK39" s="119"/>
      <c r="RKL39" s="119"/>
      <c r="RKM39" s="119"/>
      <c r="RKN39" s="119"/>
      <c r="RKO39" s="119"/>
      <c r="RKP39" s="119"/>
      <c r="RKQ39" s="119"/>
      <c r="RKR39" s="119"/>
      <c r="RKS39" s="119"/>
      <c r="RKT39" s="119"/>
      <c r="RKU39" s="119"/>
      <c r="RKV39" s="119"/>
      <c r="RKW39" s="119"/>
      <c r="RKX39" s="119"/>
      <c r="RKY39" s="119"/>
      <c r="RKZ39" s="119"/>
      <c r="RLA39" s="119"/>
      <c r="RLB39" s="119"/>
      <c r="RLC39" s="119"/>
      <c r="RLD39" s="119"/>
      <c r="RLE39" s="119"/>
      <c r="RLF39" s="119"/>
      <c r="RLG39" s="119"/>
      <c r="RLH39" s="119"/>
      <c r="RLI39" s="119"/>
      <c r="RLJ39" s="119"/>
      <c r="RLK39" s="119"/>
      <c r="RLL39" s="119"/>
      <c r="RLM39" s="119"/>
      <c r="RLN39" s="119"/>
      <c r="RLO39" s="119"/>
      <c r="RLP39" s="119"/>
      <c r="RLQ39" s="119"/>
      <c r="RLR39" s="119"/>
      <c r="RLS39" s="119"/>
      <c r="RLT39" s="119"/>
      <c r="RLU39" s="119"/>
      <c r="RLV39" s="119"/>
      <c r="RLW39" s="119"/>
      <c r="RLX39" s="119"/>
      <c r="RLY39" s="119"/>
      <c r="RLZ39" s="119"/>
      <c r="RMA39" s="119"/>
      <c r="RMB39" s="119"/>
      <c r="RMC39" s="119"/>
      <c r="RMD39" s="119"/>
      <c r="RME39" s="119"/>
      <c r="RMF39" s="119"/>
      <c r="RMG39" s="119"/>
      <c r="RMH39" s="119"/>
      <c r="RMI39" s="119"/>
      <c r="RMJ39" s="119"/>
      <c r="RMK39" s="119"/>
      <c r="RML39" s="119"/>
      <c r="RMM39" s="119"/>
      <c r="RMN39" s="119"/>
      <c r="RMO39" s="119"/>
      <c r="RMP39" s="119"/>
      <c r="RMQ39" s="119"/>
      <c r="RMR39" s="119"/>
      <c r="RMS39" s="119"/>
      <c r="RMT39" s="119"/>
      <c r="RMU39" s="119"/>
      <c r="RMV39" s="119"/>
      <c r="RMW39" s="119"/>
      <c r="RMX39" s="119"/>
      <c r="RMY39" s="119"/>
      <c r="RMZ39" s="119"/>
      <c r="RNA39" s="119"/>
      <c r="RNB39" s="119"/>
      <c r="RNC39" s="119"/>
      <c r="RND39" s="119"/>
      <c r="RNE39" s="119"/>
      <c r="RNF39" s="119"/>
      <c r="RNG39" s="119"/>
      <c r="RNH39" s="119"/>
      <c r="RNI39" s="119"/>
      <c r="RNJ39" s="119"/>
      <c r="RNK39" s="119"/>
      <c r="RNL39" s="119"/>
      <c r="RNM39" s="119"/>
      <c r="RNN39" s="119"/>
      <c r="RNO39" s="119"/>
      <c r="RNP39" s="119"/>
      <c r="RNQ39" s="119"/>
      <c r="RNR39" s="119"/>
      <c r="RNS39" s="119"/>
      <c r="RNT39" s="119"/>
      <c r="RNU39" s="119"/>
      <c r="RNV39" s="119"/>
      <c r="RNW39" s="119"/>
      <c r="RNX39" s="119"/>
      <c r="RNY39" s="119"/>
      <c r="RNZ39" s="119"/>
      <c r="ROA39" s="119"/>
      <c r="ROB39" s="119"/>
      <c r="ROC39" s="119"/>
      <c r="ROD39" s="119"/>
      <c r="ROE39" s="119"/>
      <c r="ROF39" s="119"/>
      <c r="ROG39" s="119"/>
      <c r="ROH39" s="119"/>
      <c r="ROI39" s="119"/>
      <c r="ROJ39" s="119"/>
      <c r="ROK39" s="119"/>
      <c r="ROL39" s="119"/>
      <c r="ROM39" s="119"/>
      <c r="RON39" s="119"/>
      <c r="ROO39" s="119"/>
      <c r="ROP39" s="119"/>
      <c r="ROQ39" s="119"/>
      <c r="ROR39" s="119"/>
      <c r="ROS39" s="119"/>
      <c r="ROT39" s="119"/>
      <c r="ROU39" s="119"/>
      <c r="ROV39" s="119"/>
      <c r="ROW39" s="119"/>
      <c r="ROX39" s="119"/>
      <c r="ROY39" s="119"/>
      <c r="ROZ39" s="119"/>
      <c r="RPA39" s="119"/>
      <c r="RPB39" s="119"/>
      <c r="RPC39" s="119"/>
      <c r="RPD39" s="119"/>
      <c r="RPE39" s="119"/>
      <c r="RPF39" s="119"/>
      <c r="RPG39" s="119"/>
      <c r="RPH39" s="119"/>
      <c r="RPI39" s="119"/>
      <c r="RPJ39" s="119"/>
      <c r="RPK39" s="119"/>
      <c r="RPL39" s="119"/>
      <c r="RPM39" s="119"/>
      <c r="RPN39" s="119"/>
      <c r="RPO39" s="119"/>
      <c r="RPP39" s="119"/>
      <c r="RPQ39" s="119"/>
      <c r="RPR39" s="119"/>
      <c r="RPS39" s="119"/>
      <c r="RPT39" s="119"/>
      <c r="RPU39" s="119"/>
      <c r="RPV39" s="119"/>
      <c r="RPW39" s="119"/>
      <c r="RPX39" s="119"/>
      <c r="RPY39" s="119"/>
      <c r="RPZ39" s="119"/>
      <c r="RQA39" s="119"/>
      <c r="RQB39" s="119"/>
      <c r="RQC39" s="119"/>
      <c r="RQD39" s="119"/>
      <c r="RQE39" s="119"/>
      <c r="RQF39" s="119"/>
      <c r="RQG39" s="119"/>
      <c r="RQH39" s="119"/>
      <c r="RQI39" s="119"/>
      <c r="RQJ39" s="119"/>
      <c r="RQK39" s="119"/>
      <c r="RQL39" s="119"/>
      <c r="RQM39" s="119"/>
      <c r="RQN39" s="119"/>
      <c r="RQO39" s="119"/>
      <c r="RQP39" s="119"/>
      <c r="RQQ39" s="119"/>
      <c r="RQR39" s="119"/>
      <c r="RQS39" s="119"/>
      <c r="RQT39" s="119"/>
      <c r="RQU39" s="119"/>
      <c r="RQV39" s="119"/>
      <c r="RQW39" s="119"/>
      <c r="RQX39" s="119"/>
      <c r="RQY39" s="119"/>
      <c r="RQZ39" s="119"/>
      <c r="RRA39" s="119"/>
      <c r="RRB39" s="119"/>
      <c r="RRC39" s="119"/>
      <c r="RRD39" s="119"/>
      <c r="RRE39" s="119"/>
      <c r="RRF39" s="119"/>
      <c r="RRG39" s="119"/>
      <c r="RRH39" s="119"/>
      <c r="RRI39" s="119"/>
      <c r="RRJ39" s="119"/>
      <c r="RRK39" s="119"/>
      <c r="RRL39" s="119"/>
      <c r="RRM39" s="119"/>
      <c r="RRN39" s="119"/>
      <c r="RRO39" s="119"/>
      <c r="RRP39" s="119"/>
      <c r="RRQ39" s="119"/>
      <c r="RRR39" s="119"/>
      <c r="RRS39" s="119"/>
      <c r="RRT39" s="119"/>
      <c r="RRU39" s="119"/>
      <c r="RRV39" s="119"/>
      <c r="RRW39" s="119"/>
      <c r="RRX39" s="119"/>
      <c r="RRY39" s="119"/>
      <c r="RRZ39" s="119"/>
      <c r="RSA39" s="119"/>
      <c r="RSB39" s="119"/>
      <c r="RSC39" s="119"/>
      <c r="RSD39" s="119"/>
      <c r="RSE39" s="119"/>
      <c r="RSF39" s="119"/>
      <c r="RSG39" s="119"/>
      <c r="RSH39" s="119"/>
      <c r="RSI39" s="119"/>
      <c r="RSJ39" s="119"/>
      <c r="RSK39" s="119"/>
      <c r="RSL39" s="119"/>
      <c r="RSM39" s="119"/>
      <c r="RSN39" s="119"/>
      <c r="RSO39" s="119"/>
      <c r="RSP39" s="119"/>
      <c r="RSQ39" s="119"/>
      <c r="RSR39" s="119"/>
      <c r="RSS39" s="119"/>
      <c r="RST39" s="119"/>
      <c r="RSU39" s="119"/>
      <c r="RSV39" s="119"/>
      <c r="RSW39" s="119"/>
      <c r="RSX39" s="119"/>
      <c r="RSY39" s="119"/>
      <c r="RSZ39" s="119"/>
      <c r="RTA39" s="119"/>
      <c r="RTB39" s="119"/>
      <c r="RTC39" s="119"/>
      <c r="RTD39" s="119"/>
      <c r="RTE39" s="119"/>
      <c r="RTF39" s="119"/>
      <c r="RTG39" s="119"/>
      <c r="RTH39" s="119"/>
      <c r="RTI39" s="119"/>
      <c r="RTJ39" s="119"/>
      <c r="RTK39" s="119"/>
      <c r="RTL39" s="119"/>
      <c r="RTM39" s="119"/>
      <c r="RTN39" s="119"/>
      <c r="RTO39" s="119"/>
      <c r="RTP39" s="119"/>
      <c r="RTQ39" s="119"/>
      <c r="RTR39" s="119"/>
      <c r="RTS39" s="119"/>
      <c r="RTT39" s="119"/>
      <c r="RTU39" s="119"/>
      <c r="RTV39" s="119"/>
      <c r="RTW39" s="119"/>
      <c r="RTX39" s="119"/>
      <c r="RTY39" s="119"/>
      <c r="RTZ39" s="119"/>
      <c r="RUA39" s="119"/>
      <c r="RUB39" s="119"/>
      <c r="RUC39" s="119"/>
      <c r="RUD39" s="119"/>
      <c r="RUE39" s="119"/>
      <c r="RUF39" s="119"/>
      <c r="RUG39" s="119"/>
      <c r="RUH39" s="119"/>
      <c r="RUI39" s="119"/>
      <c r="RUJ39" s="119"/>
      <c r="RUK39" s="119"/>
      <c r="RUL39" s="119"/>
      <c r="RUM39" s="119"/>
      <c r="RUN39" s="119"/>
      <c r="RUO39" s="119"/>
      <c r="RUP39" s="119"/>
      <c r="RUQ39" s="119"/>
      <c r="RUR39" s="119"/>
      <c r="RUS39" s="119"/>
      <c r="RUT39" s="119"/>
      <c r="RUU39" s="119"/>
      <c r="RUV39" s="119"/>
      <c r="RUW39" s="119"/>
      <c r="RUX39" s="119"/>
      <c r="RUY39" s="119"/>
      <c r="RUZ39" s="119"/>
      <c r="RVA39" s="119"/>
      <c r="RVB39" s="119"/>
      <c r="RVC39" s="119"/>
      <c r="RVD39" s="119"/>
      <c r="RVE39" s="119"/>
      <c r="RVF39" s="119"/>
      <c r="RVG39" s="119"/>
      <c r="RVH39" s="119"/>
      <c r="RVI39" s="119"/>
      <c r="RVJ39" s="119"/>
      <c r="RVK39" s="119"/>
      <c r="RVL39" s="119"/>
      <c r="RVM39" s="119"/>
      <c r="RVN39" s="119"/>
      <c r="RVO39" s="119"/>
      <c r="RVP39" s="119"/>
      <c r="RVQ39" s="119"/>
      <c r="RVR39" s="119"/>
      <c r="RVS39" s="119"/>
      <c r="RVT39" s="119"/>
      <c r="RVU39" s="119"/>
      <c r="RVV39" s="119"/>
      <c r="RVW39" s="119"/>
      <c r="RVX39" s="119"/>
      <c r="RVY39" s="119"/>
      <c r="RVZ39" s="119"/>
      <c r="RWA39" s="119"/>
      <c r="RWB39" s="119"/>
      <c r="RWC39" s="119"/>
      <c r="RWD39" s="119"/>
      <c r="RWE39" s="119"/>
      <c r="RWF39" s="119"/>
      <c r="RWG39" s="119"/>
      <c r="RWH39" s="119"/>
      <c r="RWI39" s="119"/>
      <c r="RWJ39" s="119"/>
      <c r="RWK39" s="119"/>
      <c r="RWL39" s="119"/>
      <c r="RWM39" s="119"/>
      <c r="RWN39" s="119"/>
      <c r="RWO39" s="119"/>
      <c r="RWP39" s="119"/>
      <c r="RWQ39" s="119"/>
      <c r="RWR39" s="119"/>
      <c r="RWS39" s="119"/>
      <c r="RWT39" s="119"/>
      <c r="RWU39" s="119"/>
      <c r="RWV39" s="119"/>
      <c r="RWW39" s="119"/>
      <c r="RWX39" s="119"/>
      <c r="RWY39" s="119"/>
      <c r="RWZ39" s="119"/>
      <c r="RXA39" s="119"/>
      <c r="RXB39" s="119"/>
      <c r="RXC39" s="119"/>
      <c r="RXD39" s="119"/>
      <c r="RXE39" s="119"/>
      <c r="RXF39" s="119"/>
      <c r="RXG39" s="119"/>
      <c r="RXH39" s="119"/>
      <c r="RXI39" s="119"/>
      <c r="RXJ39" s="119"/>
      <c r="RXK39" s="119"/>
      <c r="RXL39" s="119"/>
      <c r="RXM39" s="119"/>
      <c r="RXN39" s="119"/>
      <c r="RXO39" s="119"/>
      <c r="RXP39" s="119"/>
      <c r="RXQ39" s="119"/>
      <c r="RXR39" s="119"/>
      <c r="RXS39" s="119"/>
      <c r="RXT39" s="119"/>
      <c r="RXU39" s="119"/>
      <c r="RXV39" s="119"/>
      <c r="RXW39" s="119"/>
      <c r="RXX39" s="119"/>
      <c r="RXY39" s="119"/>
      <c r="RXZ39" s="119"/>
      <c r="RYA39" s="119"/>
      <c r="RYB39" s="119"/>
      <c r="RYC39" s="119"/>
      <c r="RYD39" s="119"/>
      <c r="RYE39" s="119"/>
      <c r="RYF39" s="119"/>
      <c r="RYG39" s="119"/>
      <c r="RYH39" s="119"/>
      <c r="RYI39" s="119"/>
      <c r="RYJ39" s="119"/>
      <c r="RYK39" s="119"/>
      <c r="RYL39" s="119"/>
      <c r="RYM39" s="119"/>
      <c r="RYN39" s="119"/>
      <c r="RYO39" s="119"/>
      <c r="RYP39" s="119"/>
      <c r="RYQ39" s="119"/>
      <c r="RYR39" s="119"/>
      <c r="RYS39" s="119"/>
      <c r="RYT39" s="119"/>
      <c r="RYU39" s="119"/>
      <c r="RYV39" s="119"/>
      <c r="RYW39" s="119"/>
      <c r="RYX39" s="119"/>
      <c r="RYY39" s="119"/>
      <c r="RYZ39" s="119"/>
      <c r="RZA39" s="119"/>
      <c r="RZB39" s="119"/>
      <c r="RZC39" s="119"/>
      <c r="RZD39" s="119"/>
      <c r="RZE39" s="119"/>
      <c r="RZF39" s="119"/>
      <c r="RZG39" s="119"/>
      <c r="RZH39" s="119"/>
      <c r="RZI39" s="119"/>
      <c r="RZJ39" s="119"/>
      <c r="RZK39" s="119"/>
      <c r="RZL39" s="119"/>
      <c r="RZM39" s="119"/>
      <c r="RZN39" s="119"/>
      <c r="RZO39" s="119"/>
      <c r="RZP39" s="119"/>
      <c r="RZQ39" s="119"/>
      <c r="RZR39" s="119"/>
      <c r="RZS39" s="119"/>
      <c r="RZT39" s="119"/>
      <c r="RZU39" s="119"/>
      <c r="RZV39" s="119"/>
      <c r="RZW39" s="119"/>
      <c r="RZX39" s="119"/>
      <c r="RZY39" s="119"/>
      <c r="RZZ39" s="119"/>
      <c r="SAA39" s="119"/>
      <c r="SAB39" s="119"/>
      <c r="SAC39" s="119"/>
      <c r="SAD39" s="119"/>
      <c r="SAE39" s="119"/>
      <c r="SAF39" s="119"/>
      <c r="SAG39" s="119"/>
      <c r="SAH39" s="119"/>
      <c r="SAI39" s="119"/>
      <c r="SAJ39" s="119"/>
      <c r="SAK39" s="119"/>
      <c r="SAL39" s="119"/>
      <c r="SAM39" s="119"/>
      <c r="SAN39" s="119"/>
      <c r="SAO39" s="119"/>
      <c r="SAP39" s="119"/>
      <c r="SAQ39" s="119"/>
      <c r="SAR39" s="119"/>
      <c r="SAS39" s="119"/>
      <c r="SAT39" s="119"/>
      <c r="SAU39" s="119"/>
      <c r="SAV39" s="119"/>
      <c r="SAW39" s="119"/>
      <c r="SAX39" s="119"/>
      <c r="SAY39" s="119"/>
      <c r="SAZ39" s="119"/>
      <c r="SBA39" s="119"/>
      <c r="SBB39" s="119"/>
      <c r="SBC39" s="119"/>
      <c r="SBD39" s="119"/>
      <c r="SBE39" s="119"/>
      <c r="SBF39" s="119"/>
      <c r="SBG39" s="119"/>
      <c r="SBH39" s="119"/>
      <c r="SBI39" s="119"/>
      <c r="SBJ39" s="119"/>
      <c r="SBK39" s="119"/>
      <c r="SBL39" s="119"/>
      <c r="SBM39" s="119"/>
      <c r="SBN39" s="119"/>
      <c r="SBO39" s="119"/>
      <c r="SBP39" s="119"/>
      <c r="SBQ39" s="119"/>
      <c r="SBR39" s="119"/>
      <c r="SBS39" s="119"/>
      <c r="SBT39" s="119"/>
      <c r="SBU39" s="119"/>
      <c r="SBV39" s="119"/>
      <c r="SBW39" s="119"/>
      <c r="SBX39" s="119"/>
      <c r="SBY39" s="119"/>
      <c r="SBZ39" s="119"/>
      <c r="SCA39" s="119"/>
      <c r="SCB39" s="119"/>
      <c r="SCC39" s="119"/>
      <c r="SCD39" s="119"/>
      <c r="SCE39" s="119"/>
      <c r="SCF39" s="119"/>
      <c r="SCG39" s="119"/>
      <c r="SCH39" s="119"/>
      <c r="SCI39" s="119"/>
      <c r="SCJ39" s="119"/>
      <c r="SCK39" s="119"/>
      <c r="SCL39" s="119"/>
      <c r="SCM39" s="119"/>
      <c r="SCN39" s="119"/>
      <c r="SCO39" s="119"/>
      <c r="SCP39" s="119"/>
      <c r="SCQ39" s="119"/>
      <c r="SCR39" s="119"/>
      <c r="SCS39" s="119"/>
      <c r="SCT39" s="119"/>
      <c r="SCU39" s="119"/>
      <c r="SCV39" s="119"/>
      <c r="SCW39" s="119"/>
      <c r="SCX39" s="119"/>
      <c r="SCY39" s="119"/>
      <c r="SCZ39" s="119"/>
      <c r="SDA39" s="119"/>
      <c r="SDB39" s="119"/>
      <c r="SDC39" s="119"/>
      <c r="SDD39" s="119"/>
      <c r="SDE39" s="119"/>
      <c r="SDF39" s="119"/>
      <c r="SDG39" s="119"/>
      <c r="SDH39" s="119"/>
      <c r="SDI39" s="119"/>
      <c r="SDJ39" s="119"/>
      <c r="SDK39" s="119"/>
      <c r="SDL39" s="119"/>
      <c r="SDM39" s="119"/>
      <c r="SDN39" s="119"/>
      <c r="SDO39" s="119"/>
      <c r="SDP39" s="119"/>
      <c r="SDQ39" s="119"/>
      <c r="SDR39" s="119"/>
      <c r="SDS39" s="119"/>
      <c r="SDT39" s="119"/>
      <c r="SDU39" s="119"/>
      <c r="SDV39" s="119"/>
      <c r="SDW39" s="119"/>
      <c r="SDX39" s="119"/>
      <c r="SDY39" s="119"/>
      <c r="SDZ39" s="119"/>
      <c r="SEA39" s="119"/>
      <c r="SEB39" s="119"/>
      <c r="SEC39" s="119"/>
      <c r="SED39" s="119"/>
      <c r="SEE39" s="119"/>
      <c r="SEF39" s="119"/>
      <c r="SEG39" s="119"/>
      <c r="SEH39" s="119"/>
      <c r="SEI39" s="119"/>
      <c r="SEJ39" s="119"/>
      <c r="SEK39" s="119"/>
      <c r="SEL39" s="119"/>
      <c r="SEM39" s="119"/>
      <c r="SEN39" s="119"/>
      <c r="SEO39" s="119"/>
      <c r="SEP39" s="119"/>
      <c r="SEQ39" s="119"/>
      <c r="SER39" s="119"/>
      <c r="SES39" s="119"/>
      <c r="SET39" s="119"/>
      <c r="SEU39" s="119"/>
      <c r="SEV39" s="119"/>
      <c r="SEW39" s="119"/>
      <c r="SEX39" s="119"/>
      <c r="SEY39" s="119"/>
      <c r="SEZ39" s="119"/>
      <c r="SFA39" s="119"/>
      <c r="SFB39" s="119"/>
      <c r="SFC39" s="119"/>
      <c r="SFD39" s="119"/>
      <c r="SFE39" s="119"/>
      <c r="SFF39" s="119"/>
      <c r="SFG39" s="119"/>
      <c r="SFH39" s="119"/>
      <c r="SFI39" s="119"/>
      <c r="SFJ39" s="119"/>
      <c r="SFK39" s="119"/>
      <c r="SFL39" s="119"/>
      <c r="SFM39" s="119"/>
      <c r="SFN39" s="119"/>
      <c r="SFO39" s="119"/>
      <c r="SFP39" s="119"/>
      <c r="SFQ39" s="119"/>
      <c r="SFR39" s="119"/>
      <c r="SFS39" s="119"/>
      <c r="SFT39" s="119"/>
      <c r="SFU39" s="119"/>
      <c r="SFV39" s="119"/>
      <c r="SFW39" s="119"/>
      <c r="SFX39" s="119"/>
      <c r="SFY39" s="119"/>
      <c r="SFZ39" s="119"/>
      <c r="SGA39" s="119"/>
      <c r="SGB39" s="119"/>
      <c r="SGC39" s="119"/>
      <c r="SGD39" s="119"/>
      <c r="SGE39" s="119"/>
      <c r="SGF39" s="119"/>
      <c r="SGG39" s="119"/>
      <c r="SGH39" s="119"/>
      <c r="SGI39" s="119"/>
      <c r="SGJ39" s="119"/>
      <c r="SGK39" s="119"/>
      <c r="SGL39" s="119"/>
      <c r="SGM39" s="119"/>
      <c r="SGN39" s="119"/>
      <c r="SGO39" s="119"/>
      <c r="SGP39" s="119"/>
      <c r="SGQ39" s="119"/>
      <c r="SGR39" s="119"/>
      <c r="SGS39" s="119"/>
      <c r="SGT39" s="119"/>
      <c r="SGU39" s="119"/>
      <c r="SGV39" s="119"/>
      <c r="SGW39" s="119"/>
      <c r="SGX39" s="119"/>
      <c r="SGY39" s="119"/>
      <c r="SGZ39" s="119"/>
      <c r="SHA39" s="119"/>
      <c r="SHB39" s="119"/>
      <c r="SHC39" s="119"/>
      <c r="SHD39" s="119"/>
      <c r="SHE39" s="119"/>
      <c r="SHF39" s="119"/>
      <c r="SHG39" s="119"/>
      <c r="SHH39" s="119"/>
      <c r="SHI39" s="119"/>
      <c r="SHJ39" s="119"/>
      <c r="SHK39" s="119"/>
      <c r="SHL39" s="119"/>
      <c r="SHM39" s="119"/>
      <c r="SHN39" s="119"/>
      <c r="SHO39" s="119"/>
      <c r="SHP39" s="119"/>
      <c r="SHQ39" s="119"/>
      <c r="SHR39" s="119"/>
      <c r="SHS39" s="119"/>
      <c r="SHT39" s="119"/>
      <c r="SHU39" s="119"/>
      <c r="SHV39" s="119"/>
      <c r="SHW39" s="119"/>
      <c r="SHX39" s="119"/>
      <c r="SHY39" s="119"/>
      <c r="SHZ39" s="119"/>
      <c r="SIA39" s="119"/>
      <c r="SIB39" s="119"/>
      <c r="SIC39" s="119"/>
      <c r="SID39" s="119"/>
      <c r="SIE39" s="119"/>
      <c r="SIF39" s="119"/>
      <c r="SIG39" s="119"/>
      <c r="SIH39" s="119"/>
      <c r="SII39" s="119"/>
      <c r="SIJ39" s="119"/>
      <c r="SIK39" s="119"/>
      <c r="SIL39" s="119"/>
      <c r="SIM39" s="119"/>
      <c r="SIN39" s="119"/>
      <c r="SIO39" s="119"/>
      <c r="SIP39" s="119"/>
      <c r="SIQ39" s="119"/>
      <c r="SIR39" s="119"/>
      <c r="SIS39" s="119"/>
      <c r="SIT39" s="119"/>
      <c r="SIU39" s="119"/>
      <c r="SIV39" s="119"/>
      <c r="SIW39" s="119"/>
      <c r="SIX39" s="119"/>
      <c r="SIY39" s="119"/>
      <c r="SIZ39" s="119"/>
      <c r="SJA39" s="119"/>
      <c r="SJB39" s="119"/>
      <c r="SJC39" s="119"/>
      <c r="SJD39" s="119"/>
      <c r="SJE39" s="119"/>
      <c r="SJF39" s="119"/>
      <c r="SJG39" s="119"/>
      <c r="SJH39" s="119"/>
      <c r="SJI39" s="119"/>
      <c r="SJJ39" s="119"/>
      <c r="SJK39" s="119"/>
      <c r="SJL39" s="119"/>
      <c r="SJM39" s="119"/>
      <c r="SJN39" s="119"/>
      <c r="SJO39" s="119"/>
      <c r="SJP39" s="119"/>
      <c r="SJQ39" s="119"/>
      <c r="SJR39" s="119"/>
      <c r="SJS39" s="119"/>
      <c r="SJT39" s="119"/>
      <c r="SJU39" s="119"/>
      <c r="SJV39" s="119"/>
      <c r="SJW39" s="119"/>
      <c r="SJX39" s="119"/>
      <c r="SJY39" s="119"/>
      <c r="SJZ39" s="119"/>
      <c r="SKA39" s="119"/>
      <c r="SKB39" s="119"/>
      <c r="SKC39" s="119"/>
      <c r="SKD39" s="119"/>
      <c r="SKE39" s="119"/>
      <c r="SKF39" s="119"/>
      <c r="SKG39" s="119"/>
      <c r="SKH39" s="119"/>
      <c r="SKI39" s="119"/>
      <c r="SKJ39" s="119"/>
      <c r="SKK39" s="119"/>
      <c r="SKL39" s="119"/>
      <c r="SKM39" s="119"/>
      <c r="SKN39" s="119"/>
      <c r="SKO39" s="119"/>
      <c r="SKP39" s="119"/>
      <c r="SKQ39" s="119"/>
      <c r="SKR39" s="119"/>
      <c r="SKS39" s="119"/>
      <c r="SKT39" s="119"/>
      <c r="SKU39" s="119"/>
      <c r="SKV39" s="119"/>
      <c r="SKW39" s="119"/>
      <c r="SKX39" s="119"/>
      <c r="SKY39" s="119"/>
      <c r="SKZ39" s="119"/>
      <c r="SLA39" s="119"/>
      <c r="SLB39" s="119"/>
      <c r="SLC39" s="119"/>
      <c r="SLD39" s="119"/>
      <c r="SLE39" s="119"/>
      <c r="SLF39" s="119"/>
      <c r="SLG39" s="119"/>
      <c r="SLH39" s="119"/>
      <c r="SLI39" s="119"/>
      <c r="SLJ39" s="119"/>
      <c r="SLK39" s="119"/>
      <c r="SLL39" s="119"/>
      <c r="SLM39" s="119"/>
      <c r="SLN39" s="119"/>
      <c r="SLO39" s="119"/>
      <c r="SLP39" s="119"/>
      <c r="SLQ39" s="119"/>
      <c r="SLR39" s="119"/>
      <c r="SLS39" s="119"/>
      <c r="SLT39" s="119"/>
      <c r="SLU39" s="119"/>
      <c r="SLV39" s="119"/>
      <c r="SLW39" s="119"/>
      <c r="SLX39" s="119"/>
      <c r="SLY39" s="119"/>
      <c r="SLZ39" s="119"/>
      <c r="SMA39" s="119"/>
      <c r="SMB39" s="119"/>
      <c r="SMC39" s="119"/>
      <c r="SMD39" s="119"/>
      <c r="SME39" s="119"/>
      <c r="SMF39" s="119"/>
      <c r="SMG39" s="119"/>
      <c r="SMH39" s="119"/>
      <c r="SMI39" s="119"/>
      <c r="SMJ39" s="119"/>
      <c r="SMK39" s="119"/>
      <c r="SML39" s="119"/>
      <c r="SMM39" s="119"/>
      <c r="SMN39" s="119"/>
      <c r="SMO39" s="119"/>
      <c r="SMP39" s="119"/>
      <c r="SMQ39" s="119"/>
      <c r="SMR39" s="119"/>
      <c r="SMS39" s="119"/>
      <c r="SMT39" s="119"/>
      <c r="SMU39" s="119"/>
      <c r="SMV39" s="119"/>
      <c r="SMW39" s="119"/>
      <c r="SMX39" s="119"/>
      <c r="SMY39" s="119"/>
      <c r="SMZ39" s="119"/>
      <c r="SNA39" s="119"/>
      <c r="SNB39" s="119"/>
      <c r="SNC39" s="119"/>
      <c r="SND39" s="119"/>
      <c r="SNE39" s="119"/>
      <c r="SNF39" s="119"/>
      <c r="SNG39" s="119"/>
      <c r="SNH39" s="119"/>
      <c r="SNI39" s="119"/>
      <c r="SNJ39" s="119"/>
      <c r="SNK39" s="119"/>
      <c r="SNL39" s="119"/>
      <c r="SNM39" s="119"/>
      <c r="SNN39" s="119"/>
      <c r="SNO39" s="119"/>
      <c r="SNP39" s="119"/>
      <c r="SNQ39" s="119"/>
      <c r="SNR39" s="119"/>
      <c r="SNS39" s="119"/>
      <c r="SNT39" s="119"/>
      <c r="SNU39" s="119"/>
      <c r="SNV39" s="119"/>
      <c r="SNW39" s="119"/>
      <c r="SNX39" s="119"/>
      <c r="SNY39" s="119"/>
      <c r="SNZ39" s="119"/>
      <c r="SOA39" s="119"/>
      <c r="SOB39" s="119"/>
      <c r="SOC39" s="119"/>
      <c r="SOD39" s="119"/>
      <c r="SOE39" s="119"/>
      <c r="SOF39" s="119"/>
      <c r="SOG39" s="119"/>
      <c r="SOH39" s="119"/>
      <c r="SOI39" s="119"/>
      <c r="SOJ39" s="119"/>
      <c r="SOK39" s="119"/>
      <c r="SOL39" s="119"/>
      <c r="SOM39" s="119"/>
      <c r="SON39" s="119"/>
      <c r="SOO39" s="119"/>
      <c r="SOP39" s="119"/>
      <c r="SOQ39" s="119"/>
      <c r="SOR39" s="119"/>
      <c r="SOS39" s="119"/>
      <c r="SOT39" s="119"/>
      <c r="SOU39" s="119"/>
      <c r="SOV39" s="119"/>
      <c r="SOW39" s="119"/>
      <c r="SOX39" s="119"/>
      <c r="SOY39" s="119"/>
      <c r="SOZ39" s="119"/>
      <c r="SPA39" s="119"/>
      <c r="SPB39" s="119"/>
      <c r="SPC39" s="119"/>
      <c r="SPD39" s="119"/>
      <c r="SPE39" s="119"/>
      <c r="SPF39" s="119"/>
      <c r="SPG39" s="119"/>
      <c r="SPH39" s="119"/>
      <c r="SPI39" s="119"/>
      <c r="SPJ39" s="119"/>
      <c r="SPK39" s="119"/>
      <c r="SPL39" s="119"/>
      <c r="SPM39" s="119"/>
      <c r="SPN39" s="119"/>
      <c r="SPO39" s="119"/>
      <c r="SPP39" s="119"/>
      <c r="SPQ39" s="119"/>
      <c r="SPR39" s="119"/>
      <c r="SPS39" s="119"/>
      <c r="SPT39" s="119"/>
      <c r="SPU39" s="119"/>
      <c r="SPV39" s="119"/>
      <c r="SPW39" s="119"/>
      <c r="SPX39" s="119"/>
      <c r="SPY39" s="119"/>
      <c r="SPZ39" s="119"/>
      <c r="SQA39" s="119"/>
      <c r="SQB39" s="119"/>
      <c r="SQC39" s="119"/>
      <c r="SQD39" s="119"/>
      <c r="SQE39" s="119"/>
      <c r="SQF39" s="119"/>
      <c r="SQG39" s="119"/>
      <c r="SQH39" s="119"/>
      <c r="SQI39" s="119"/>
      <c r="SQJ39" s="119"/>
      <c r="SQK39" s="119"/>
      <c r="SQL39" s="119"/>
      <c r="SQM39" s="119"/>
      <c r="SQN39" s="119"/>
      <c r="SQO39" s="119"/>
      <c r="SQP39" s="119"/>
      <c r="SQQ39" s="119"/>
      <c r="SQR39" s="119"/>
      <c r="SQS39" s="119"/>
      <c r="SQT39" s="119"/>
      <c r="SQU39" s="119"/>
      <c r="SQV39" s="119"/>
      <c r="SQW39" s="119"/>
      <c r="SQX39" s="119"/>
      <c r="SQY39" s="119"/>
      <c r="SQZ39" s="119"/>
      <c r="SRA39" s="119"/>
      <c r="SRB39" s="119"/>
      <c r="SRC39" s="119"/>
      <c r="SRD39" s="119"/>
      <c r="SRE39" s="119"/>
      <c r="SRF39" s="119"/>
      <c r="SRG39" s="119"/>
      <c r="SRH39" s="119"/>
      <c r="SRI39" s="119"/>
      <c r="SRJ39" s="119"/>
      <c r="SRK39" s="119"/>
      <c r="SRL39" s="119"/>
      <c r="SRM39" s="119"/>
      <c r="SRN39" s="119"/>
      <c r="SRO39" s="119"/>
      <c r="SRP39" s="119"/>
      <c r="SRQ39" s="119"/>
      <c r="SRR39" s="119"/>
      <c r="SRS39" s="119"/>
      <c r="SRT39" s="119"/>
      <c r="SRU39" s="119"/>
      <c r="SRV39" s="119"/>
      <c r="SRW39" s="119"/>
      <c r="SRX39" s="119"/>
      <c r="SRY39" s="119"/>
      <c r="SRZ39" s="119"/>
      <c r="SSA39" s="119"/>
      <c r="SSB39" s="119"/>
      <c r="SSC39" s="119"/>
      <c r="SSD39" s="119"/>
      <c r="SSE39" s="119"/>
      <c r="SSF39" s="119"/>
      <c r="SSG39" s="119"/>
      <c r="SSH39" s="119"/>
      <c r="SSI39" s="119"/>
      <c r="SSJ39" s="119"/>
      <c r="SSK39" s="119"/>
      <c r="SSL39" s="119"/>
      <c r="SSM39" s="119"/>
      <c r="SSN39" s="119"/>
      <c r="SSO39" s="119"/>
      <c r="SSP39" s="119"/>
      <c r="SSQ39" s="119"/>
      <c r="SSR39" s="119"/>
      <c r="SSS39" s="119"/>
      <c r="SST39" s="119"/>
      <c r="SSU39" s="119"/>
      <c r="SSV39" s="119"/>
      <c r="SSW39" s="119"/>
      <c r="SSX39" s="119"/>
      <c r="SSY39" s="119"/>
      <c r="SSZ39" s="119"/>
      <c r="STA39" s="119"/>
      <c r="STB39" s="119"/>
      <c r="STC39" s="119"/>
      <c r="STD39" s="119"/>
      <c r="STE39" s="119"/>
      <c r="STF39" s="119"/>
      <c r="STG39" s="119"/>
      <c r="STH39" s="119"/>
      <c r="STI39" s="119"/>
      <c r="STJ39" s="119"/>
      <c r="STK39" s="119"/>
      <c r="STL39" s="119"/>
      <c r="STM39" s="119"/>
      <c r="STN39" s="119"/>
      <c r="STO39" s="119"/>
      <c r="STP39" s="119"/>
      <c r="STQ39" s="119"/>
      <c r="STR39" s="119"/>
      <c r="STS39" s="119"/>
      <c r="STT39" s="119"/>
      <c r="STU39" s="119"/>
      <c r="STV39" s="119"/>
      <c r="STW39" s="119"/>
      <c r="STX39" s="119"/>
      <c r="STY39" s="119"/>
      <c r="STZ39" s="119"/>
      <c r="SUA39" s="119"/>
      <c r="SUB39" s="119"/>
      <c r="SUC39" s="119"/>
      <c r="SUD39" s="119"/>
      <c r="SUE39" s="119"/>
      <c r="SUF39" s="119"/>
      <c r="SUG39" s="119"/>
      <c r="SUH39" s="119"/>
      <c r="SUI39" s="119"/>
      <c r="SUJ39" s="119"/>
      <c r="SUK39" s="119"/>
      <c r="SUL39" s="119"/>
      <c r="SUM39" s="119"/>
      <c r="SUN39" s="119"/>
      <c r="SUO39" s="119"/>
      <c r="SUP39" s="119"/>
      <c r="SUQ39" s="119"/>
      <c r="SUR39" s="119"/>
      <c r="SUS39" s="119"/>
      <c r="SUT39" s="119"/>
      <c r="SUU39" s="119"/>
      <c r="SUV39" s="119"/>
      <c r="SUW39" s="119"/>
      <c r="SUX39" s="119"/>
      <c r="SUY39" s="119"/>
      <c r="SUZ39" s="119"/>
      <c r="SVA39" s="119"/>
      <c r="SVB39" s="119"/>
      <c r="SVC39" s="119"/>
      <c r="SVD39" s="119"/>
      <c r="SVE39" s="119"/>
      <c r="SVF39" s="119"/>
      <c r="SVG39" s="119"/>
      <c r="SVH39" s="119"/>
      <c r="SVI39" s="119"/>
      <c r="SVJ39" s="119"/>
      <c r="SVK39" s="119"/>
      <c r="SVL39" s="119"/>
      <c r="SVM39" s="119"/>
      <c r="SVN39" s="119"/>
      <c r="SVO39" s="119"/>
      <c r="SVP39" s="119"/>
      <c r="SVQ39" s="119"/>
      <c r="SVR39" s="119"/>
      <c r="SVS39" s="119"/>
      <c r="SVT39" s="119"/>
      <c r="SVU39" s="119"/>
      <c r="SVV39" s="119"/>
      <c r="SVW39" s="119"/>
      <c r="SVX39" s="119"/>
      <c r="SVY39" s="119"/>
      <c r="SVZ39" s="119"/>
      <c r="SWA39" s="119"/>
      <c r="SWB39" s="119"/>
      <c r="SWC39" s="119"/>
      <c r="SWD39" s="119"/>
      <c r="SWE39" s="119"/>
      <c r="SWF39" s="119"/>
      <c r="SWG39" s="119"/>
      <c r="SWH39" s="119"/>
      <c r="SWI39" s="119"/>
      <c r="SWJ39" s="119"/>
      <c r="SWK39" s="119"/>
      <c r="SWL39" s="119"/>
      <c r="SWM39" s="119"/>
      <c r="SWN39" s="119"/>
      <c r="SWO39" s="119"/>
      <c r="SWP39" s="119"/>
      <c r="SWQ39" s="119"/>
      <c r="SWR39" s="119"/>
      <c r="SWS39" s="119"/>
      <c r="SWT39" s="119"/>
      <c r="SWU39" s="119"/>
      <c r="SWV39" s="119"/>
      <c r="SWW39" s="119"/>
      <c r="SWX39" s="119"/>
      <c r="SWY39" s="119"/>
      <c r="SWZ39" s="119"/>
      <c r="SXA39" s="119"/>
      <c r="SXB39" s="119"/>
      <c r="SXC39" s="119"/>
      <c r="SXD39" s="119"/>
      <c r="SXE39" s="119"/>
      <c r="SXF39" s="119"/>
      <c r="SXG39" s="119"/>
      <c r="SXH39" s="119"/>
      <c r="SXI39" s="119"/>
      <c r="SXJ39" s="119"/>
      <c r="SXK39" s="119"/>
      <c r="SXL39" s="119"/>
      <c r="SXM39" s="119"/>
      <c r="SXN39" s="119"/>
      <c r="SXO39" s="119"/>
      <c r="SXP39" s="119"/>
      <c r="SXQ39" s="119"/>
      <c r="SXR39" s="119"/>
      <c r="SXS39" s="119"/>
      <c r="SXT39" s="119"/>
      <c r="SXU39" s="119"/>
      <c r="SXV39" s="119"/>
      <c r="SXW39" s="119"/>
      <c r="SXX39" s="119"/>
      <c r="SXY39" s="119"/>
      <c r="SXZ39" s="119"/>
      <c r="SYA39" s="119"/>
      <c r="SYB39" s="119"/>
      <c r="SYC39" s="119"/>
      <c r="SYD39" s="119"/>
      <c r="SYE39" s="119"/>
      <c r="SYF39" s="119"/>
      <c r="SYG39" s="119"/>
      <c r="SYH39" s="119"/>
      <c r="SYI39" s="119"/>
      <c r="SYJ39" s="119"/>
      <c r="SYK39" s="119"/>
      <c r="SYL39" s="119"/>
      <c r="SYM39" s="119"/>
      <c r="SYN39" s="119"/>
      <c r="SYO39" s="119"/>
      <c r="SYP39" s="119"/>
      <c r="SYQ39" s="119"/>
      <c r="SYR39" s="119"/>
      <c r="SYS39" s="119"/>
      <c r="SYT39" s="119"/>
      <c r="SYU39" s="119"/>
      <c r="SYV39" s="119"/>
      <c r="SYW39" s="119"/>
      <c r="SYX39" s="119"/>
      <c r="SYY39" s="119"/>
      <c r="SYZ39" s="119"/>
      <c r="SZA39" s="119"/>
      <c r="SZB39" s="119"/>
      <c r="SZC39" s="119"/>
      <c r="SZD39" s="119"/>
      <c r="SZE39" s="119"/>
      <c r="SZF39" s="119"/>
      <c r="SZG39" s="119"/>
      <c r="SZH39" s="119"/>
      <c r="SZI39" s="119"/>
      <c r="SZJ39" s="119"/>
      <c r="SZK39" s="119"/>
      <c r="SZL39" s="119"/>
      <c r="SZM39" s="119"/>
      <c r="SZN39" s="119"/>
      <c r="SZO39" s="119"/>
      <c r="SZP39" s="119"/>
      <c r="SZQ39" s="119"/>
      <c r="SZR39" s="119"/>
      <c r="SZS39" s="119"/>
      <c r="SZT39" s="119"/>
      <c r="SZU39" s="119"/>
      <c r="SZV39" s="119"/>
      <c r="SZW39" s="119"/>
      <c r="SZX39" s="119"/>
      <c r="SZY39" s="119"/>
      <c r="SZZ39" s="119"/>
      <c r="TAA39" s="119"/>
      <c r="TAB39" s="119"/>
      <c r="TAC39" s="119"/>
      <c r="TAD39" s="119"/>
      <c r="TAE39" s="119"/>
      <c r="TAF39" s="119"/>
      <c r="TAG39" s="119"/>
      <c r="TAH39" s="119"/>
      <c r="TAI39" s="119"/>
      <c r="TAJ39" s="119"/>
      <c r="TAK39" s="119"/>
      <c r="TAL39" s="119"/>
      <c r="TAM39" s="119"/>
      <c r="TAN39" s="119"/>
      <c r="TAO39" s="119"/>
      <c r="TAP39" s="119"/>
      <c r="TAQ39" s="119"/>
      <c r="TAR39" s="119"/>
      <c r="TAS39" s="119"/>
      <c r="TAT39" s="119"/>
      <c r="TAU39" s="119"/>
      <c r="TAV39" s="119"/>
      <c r="TAW39" s="119"/>
      <c r="TAX39" s="119"/>
      <c r="TAY39" s="119"/>
      <c r="TAZ39" s="119"/>
      <c r="TBA39" s="119"/>
      <c r="TBB39" s="119"/>
      <c r="TBC39" s="119"/>
      <c r="TBD39" s="119"/>
      <c r="TBE39" s="119"/>
      <c r="TBF39" s="119"/>
      <c r="TBG39" s="119"/>
      <c r="TBH39" s="119"/>
      <c r="TBI39" s="119"/>
      <c r="TBJ39" s="119"/>
      <c r="TBK39" s="119"/>
      <c r="TBL39" s="119"/>
      <c r="TBM39" s="119"/>
      <c r="TBN39" s="119"/>
      <c r="TBO39" s="119"/>
      <c r="TBP39" s="119"/>
      <c r="TBQ39" s="119"/>
      <c r="TBR39" s="119"/>
      <c r="TBS39" s="119"/>
      <c r="TBT39" s="119"/>
      <c r="TBU39" s="119"/>
      <c r="TBV39" s="119"/>
      <c r="TBW39" s="119"/>
      <c r="TBX39" s="119"/>
      <c r="TBY39" s="119"/>
      <c r="TBZ39" s="119"/>
      <c r="TCA39" s="119"/>
      <c r="TCB39" s="119"/>
      <c r="TCC39" s="119"/>
      <c r="TCD39" s="119"/>
      <c r="TCE39" s="119"/>
      <c r="TCF39" s="119"/>
      <c r="TCG39" s="119"/>
      <c r="TCH39" s="119"/>
      <c r="TCI39" s="119"/>
      <c r="TCJ39" s="119"/>
      <c r="TCK39" s="119"/>
      <c r="TCL39" s="119"/>
      <c r="TCM39" s="119"/>
      <c r="TCN39" s="119"/>
      <c r="TCO39" s="119"/>
      <c r="TCP39" s="119"/>
      <c r="TCQ39" s="119"/>
      <c r="TCR39" s="119"/>
      <c r="TCS39" s="119"/>
      <c r="TCT39" s="119"/>
      <c r="TCU39" s="119"/>
      <c r="TCV39" s="119"/>
      <c r="TCW39" s="119"/>
      <c r="TCX39" s="119"/>
      <c r="TCY39" s="119"/>
      <c r="TCZ39" s="119"/>
      <c r="TDA39" s="119"/>
      <c r="TDB39" s="119"/>
      <c r="TDC39" s="119"/>
      <c r="TDD39" s="119"/>
      <c r="TDE39" s="119"/>
      <c r="TDF39" s="119"/>
      <c r="TDG39" s="119"/>
      <c r="TDH39" s="119"/>
      <c r="TDI39" s="119"/>
      <c r="TDJ39" s="119"/>
      <c r="TDK39" s="119"/>
      <c r="TDL39" s="119"/>
      <c r="TDM39" s="119"/>
      <c r="TDN39" s="119"/>
      <c r="TDO39" s="119"/>
      <c r="TDP39" s="119"/>
      <c r="TDQ39" s="119"/>
      <c r="TDR39" s="119"/>
      <c r="TDS39" s="119"/>
      <c r="TDT39" s="119"/>
      <c r="TDU39" s="119"/>
      <c r="TDV39" s="119"/>
      <c r="TDW39" s="119"/>
      <c r="TDX39" s="119"/>
      <c r="TDY39" s="119"/>
      <c r="TDZ39" s="119"/>
      <c r="TEA39" s="119"/>
      <c r="TEB39" s="119"/>
      <c r="TEC39" s="119"/>
      <c r="TED39" s="119"/>
      <c r="TEE39" s="119"/>
      <c r="TEF39" s="119"/>
      <c r="TEG39" s="119"/>
      <c r="TEH39" s="119"/>
      <c r="TEI39" s="119"/>
      <c r="TEJ39" s="119"/>
      <c r="TEK39" s="119"/>
      <c r="TEL39" s="119"/>
      <c r="TEM39" s="119"/>
      <c r="TEN39" s="119"/>
      <c r="TEO39" s="119"/>
      <c r="TEP39" s="119"/>
      <c r="TEQ39" s="119"/>
      <c r="TER39" s="119"/>
      <c r="TES39" s="119"/>
      <c r="TET39" s="119"/>
      <c r="TEU39" s="119"/>
      <c r="TEV39" s="119"/>
      <c r="TEW39" s="119"/>
      <c r="TEX39" s="119"/>
      <c r="TEY39" s="119"/>
      <c r="TEZ39" s="119"/>
      <c r="TFA39" s="119"/>
      <c r="TFB39" s="119"/>
      <c r="TFC39" s="119"/>
      <c r="TFD39" s="119"/>
      <c r="TFE39" s="119"/>
      <c r="TFF39" s="119"/>
      <c r="TFG39" s="119"/>
      <c r="TFH39" s="119"/>
      <c r="TFI39" s="119"/>
      <c r="TFJ39" s="119"/>
      <c r="TFK39" s="119"/>
      <c r="TFL39" s="119"/>
      <c r="TFM39" s="119"/>
      <c r="TFN39" s="119"/>
      <c r="TFO39" s="119"/>
      <c r="TFP39" s="119"/>
      <c r="TFQ39" s="119"/>
      <c r="TFR39" s="119"/>
      <c r="TFS39" s="119"/>
      <c r="TFT39" s="119"/>
      <c r="TFU39" s="119"/>
      <c r="TFV39" s="119"/>
      <c r="TFW39" s="119"/>
      <c r="TFX39" s="119"/>
      <c r="TFY39" s="119"/>
      <c r="TFZ39" s="119"/>
      <c r="TGA39" s="119"/>
      <c r="TGB39" s="119"/>
      <c r="TGC39" s="119"/>
      <c r="TGD39" s="119"/>
      <c r="TGE39" s="119"/>
      <c r="TGF39" s="119"/>
      <c r="TGG39" s="119"/>
      <c r="TGH39" s="119"/>
      <c r="TGI39" s="119"/>
      <c r="TGJ39" s="119"/>
      <c r="TGK39" s="119"/>
      <c r="TGL39" s="119"/>
      <c r="TGM39" s="119"/>
      <c r="TGN39" s="119"/>
      <c r="TGO39" s="119"/>
      <c r="TGP39" s="119"/>
      <c r="TGQ39" s="119"/>
      <c r="TGR39" s="119"/>
      <c r="TGS39" s="119"/>
      <c r="TGT39" s="119"/>
      <c r="TGU39" s="119"/>
      <c r="TGV39" s="119"/>
      <c r="TGW39" s="119"/>
      <c r="TGX39" s="119"/>
      <c r="TGY39" s="119"/>
      <c r="TGZ39" s="119"/>
      <c r="THA39" s="119"/>
      <c r="THB39" s="119"/>
      <c r="THC39" s="119"/>
      <c r="THD39" s="119"/>
      <c r="THE39" s="119"/>
      <c r="THF39" s="119"/>
      <c r="THG39" s="119"/>
      <c r="THH39" s="119"/>
      <c r="THI39" s="119"/>
      <c r="THJ39" s="119"/>
      <c r="THK39" s="119"/>
      <c r="THL39" s="119"/>
      <c r="THM39" s="119"/>
      <c r="THN39" s="119"/>
      <c r="THO39" s="119"/>
      <c r="THP39" s="119"/>
      <c r="THQ39" s="119"/>
      <c r="THR39" s="119"/>
      <c r="THS39" s="119"/>
      <c r="THT39" s="119"/>
      <c r="THU39" s="119"/>
      <c r="THV39" s="119"/>
      <c r="THW39" s="119"/>
      <c r="THX39" s="119"/>
      <c r="THY39" s="119"/>
      <c r="THZ39" s="119"/>
      <c r="TIA39" s="119"/>
      <c r="TIB39" s="119"/>
      <c r="TIC39" s="119"/>
      <c r="TID39" s="119"/>
      <c r="TIE39" s="119"/>
      <c r="TIF39" s="119"/>
      <c r="TIG39" s="119"/>
      <c r="TIH39" s="119"/>
      <c r="TII39" s="119"/>
      <c r="TIJ39" s="119"/>
      <c r="TIK39" s="119"/>
      <c r="TIL39" s="119"/>
      <c r="TIM39" s="119"/>
      <c r="TIN39" s="119"/>
      <c r="TIO39" s="119"/>
      <c r="TIP39" s="119"/>
      <c r="TIQ39" s="119"/>
      <c r="TIR39" s="119"/>
      <c r="TIS39" s="119"/>
      <c r="TIT39" s="119"/>
      <c r="TIU39" s="119"/>
      <c r="TIV39" s="119"/>
      <c r="TIW39" s="119"/>
      <c r="TIX39" s="119"/>
      <c r="TIY39" s="119"/>
      <c r="TIZ39" s="119"/>
      <c r="TJA39" s="119"/>
      <c r="TJB39" s="119"/>
      <c r="TJC39" s="119"/>
      <c r="TJD39" s="119"/>
      <c r="TJE39" s="119"/>
      <c r="TJF39" s="119"/>
      <c r="TJG39" s="119"/>
      <c r="TJH39" s="119"/>
      <c r="TJI39" s="119"/>
      <c r="TJJ39" s="119"/>
      <c r="TJK39" s="119"/>
      <c r="TJL39" s="119"/>
      <c r="TJM39" s="119"/>
      <c r="TJN39" s="119"/>
      <c r="TJO39" s="119"/>
      <c r="TJP39" s="119"/>
      <c r="TJQ39" s="119"/>
      <c r="TJR39" s="119"/>
      <c r="TJS39" s="119"/>
      <c r="TJT39" s="119"/>
      <c r="TJU39" s="119"/>
      <c r="TJV39" s="119"/>
      <c r="TJW39" s="119"/>
      <c r="TJX39" s="119"/>
      <c r="TJY39" s="119"/>
      <c r="TJZ39" s="119"/>
      <c r="TKA39" s="119"/>
      <c r="TKB39" s="119"/>
      <c r="TKC39" s="119"/>
      <c r="TKD39" s="119"/>
      <c r="TKE39" s="119"/>
      <c r="TKF39" s="119"/>
      <c r="TKG39" s="119"/>
      <c r="TKH39" s="119"/>
      <c r="TKI39" s="119"/>
      <c r="TKJ39" s="119"/>
      <c r="TKK39" s="119"/>
      <c r="TKL39" s="119"/>
      <c r="TKM39" s="119"/>
      <c r="TKN39" s="119"/>
      <c r="TKO39" s="119"/>
      <c r="TKP39" s="119"/>
      <c r="TKQ39" s="119"/>
      <c r="TKR39" s="119"/>
      <c r="TKS39" s="119"/>
      <c r="TKT39" s="119"/>
      <c r="TKU39" s="119"/>
      <c r="TKV39" s="119"/>
      <c r="TKW39" s="119"/>
      <c r="TKX39" s="119"/>
      <c r="TKY39" s="119"/>
      <c r="TKZ39" s="119"/>
      <c r="TLA39" s="119"/>
      <c r="TLB39" s="119"/>
      <c r="TLC39" s="119"/>
      <c r="TLD39" s="119"/>
      <c r="TLE39" s="119"/>
      <c r="TLF39" s="119"/>
      <c r="TLG39" s="119"/>
      <c r="TLH39" s="119"/>
      <c r="TLI39" s="119"/>
      <c r="TLJ39" s="119"/>
      <c r="TLK39" s="119"/>
      <c r="TLL39" s="119"/>
      <c r="TLM39" s="119"/>
      <c r="TLN39" s="119"/>
      <c r="TLO39" s="119"/>
      <c r="TLP39" s="119"/>
      <c r="TLQ39" s="119"/>
      <c r="TLR39" s="119"/>
      <c r="TLS39" s="119"/>
      <c r="TLT39" s="119"/>
      <c r="TLU39" s="119"/>
      <c r="TLV39" s="119"/>
      <c r="TLW39" s="119"/>
      <c r="TLX39" s="119"/>
      <c r="TLY39" s="119"/>
      <c r="TLZ39" s="119"/>
      <c r="TMA39" s="119"/>
      <c r="TMB39" s="119"/>
      <c r="TMC39" s="119"/>
      <c r="TMD39" s="119"/>
      <c r="TME39" s="119"/>
      <c r="TMF39" s="119"/>
      <c r="TMG39" s="119"/>
      <c r="TMH39" s="119"/>
      <c r="TMI39" s="119"/>
      <c r="TMJ39" s="119"/>
      <c r="TMK39" s="119"/>
      <c r="TML39" s="119"/>
      <c r="TMM39" s="119"/>
      <c r="TMN39" s="119"/>
      <c r="TMO39" s="119"/>
      <c r="TMP39" s="119"/>
      <c r="TMQ39" s="119"/>
      <c r="TMR39" s="119"/>
      <c r="TMS39" s="119"/>
      <c r="TMT39" s="119"/>
      <c r="TMU39" s="119"/>
      <c r="TMV39" s="119"/>
      <c r="TMW39" s="119"/>
      <c r="TMX39" s="119"/>
      <c r="TMY39" s="119"/>
      <c r="TMZ39" s="119"/>
      <c r="TNA39" s="119"/>
      <c r="TNB39" s="119"/>
      <c r="TNC39" s="119"/>
      <c r="TND39" s="119"/>
      <c r="TNE39" s="119"/>
      <c r="TNF39" s="119"/>
      <c r="TNG39" s="119"/>
      <c r="TNH39" s="119"/>
      <c r="TNI39" s="119"/>
      <c r="TNJ39" s="119"/>
      <c r="TNK39" s="119"/>
      <c r="TNL39" s="119"/>
      <c r="TNM39" s="119"/>
      <c r="TNN39" s="119"/>
      <c r="TNO39" s="119"/>
      <c r="TNP39" s="119"/>
      <c r="TNQ39" s="119"/>
      <c r="TNR39" s="119"/>
      <c r="TNS39" s="119"/>
      <c r="TNT39" s="119"/>
      <c r="TNU39" s="119"/>
      <c r="TNV39" s="119"/>
      <c r="TNW39" s="119"/>
      <c r="TNX39" s="119"/>
      <c r="TNY39" s="119"/>
      <c r="TNZ39" s="119"/>
      <c r="TOA39" s="119"/>
      <c r="TOB39" s="119"/>
      <c r="TOC39" s="119"/>
      <c r="TOD39" s="119"/>
      <c r="TOE39" s="119"/>
      <c r="TOF39" s="119"/>
      <c r="TOG39" s="119"/>
      <c r="TOH39" s="119"/>
      <c r="TOI39" s="119"/>
      <c r="TOJ39" s="119"/>
      <c r="TOK39" s="119"/>
      <c r="TOL39" s="119"/>
      <c r="TOM39" s="119"/>
      <c r="TON39" s="119"/>
      <c r="TOO39" s="119"/>
      <c r="TOP39" s="119"/>
      <c r="TOQ39" s="119"/>
      <c r="TOR39" s="119"/>
      <c r="TOS39" s="119"/>
      <c r="TOT39" s="119"/>
      <c r="TOU39" s="119"/>
      <c r="TOV39" s="119"/>
      <c r="TOW39" s="119"/>
      <c r="TOX39" s="119"/>
      <c r="TOY39" s="119"/>
      <c r="TOZ39" s="119"/>
      <c r="TPA39" s="119"/>
      <c r="TPB39" s="119"/>
      <c r="TPC39" s="119"/>
      <c r="TPD39" s="119"/>
      <c r="TPE39" s="119"/>
      <c r="TPF39" s="119"/>
      <c r="TPG39" s="119"/>
      <c r="TPH39" s="119"/>
      <c r="TPI39" s="119"/>
      <c r="TPJ39" s="119"/>
      <c r="TPK39" s="119"/>
      <c r="TPL39" s="119"/>
      <c r="TPM39" s="119"/>
      <c r="TPN39" s="119"/>
      <c r="TPO39" s="119"/>
      <c r="TPP39" s="119"/>
      <c r="TPQ39" s="119"/>
      <c r="TPR39" s="119"/>
      <c r="TPS39" s="119"/>
      <c r="TPT39" s="119"/>
      <c r="TPU39" s="119"/>
      <c r="TPV39" s="119"/>
      <c r="TPW39" s="119"/>
      <c r="TPX39" s="119"/>
      <c r="TPY39" s="119"/>
      <c r="TPZ39" s="119"/>
      <c r="TQA39" s="119"/>
      <c r="TQB39" s="119"/>
      <c r="TQC39" s="119"/>
      <c r="TQD39" s="119"/>
      <c r="TQE39" s="119"/>
      <c r="TQF39" s="119"/>
      <c r="TQG39" s="119"/>
      <c r="TQH39" s="119"/>
      <c r="TQI39" s="119"/>
      <c r="TQJ39" s="119"/>
      <c r="TQK39" s="119"/>
      <c r="TQL39" s="119"/>
      <c r="TQM39" s="119"/>
      <c r="TQN39" s="119"/>
      <c r="TQO39" s="119"/>
      <c r="TQP39" s="119"/>
      <c r="TQQ39" s="119"/>
      <c r="TQR39" s="119"/>
      <c r="TQS39" s="119"/>
      <c r="TQT39" s="119"/>
      <c r="TQU39" s="119"/>
      <c r="TQV39" s="119"/>
      <c r="TQW39" s="119"/>
      <c r="TQX39" s="119"/>
      <c r="TQY39" s="119"/>
      <c r="TQZ39" s="119"/>
      <c r="TRA39" s="119"/>
      <c r="TRB39" s="119"/>
      <c r="TRC39" s="119"/>
      <c r="TRD39" s="119"/>
      <c r="TRE39" s="119"/>
      <c r="TRF39" s="119"/>
      <c r="TRG39" s="119"/>
      <c r="TRH39" s="119"/>
      <c r="TRI39" s="119"/>
      <c r="TRJ39" s="119"/>
      <c r="TRK39" s="119"/>
      <c r="TRL39" s="119"/>
      <c r="TRM39" s="119"/>
      <c r="TRN39" s="119"/>
      <c r="TRO39" s="119"/>
      <c r="TRP39" s="119"/>
      <c r="TRQ39" s="119"/>
      <c r="TRR39" s="119"/>
      <c r="TRS39" s="119"/>
      <c r="TRT39" s="119"/>
      <c r="TRU39" s="119"/>
      <c r="TRV39" s="119"/>
      <c r="TRW39" s="119"/>
      <c r="TRX39" s="119"/>
      <c r="TRY39" s="119"/>
      <c r="TRZ39" s="119"/>
      <c r="TSA39" s="119"/>
      <c r="TSB39" s="119"/>
      <c r="TSC39" s="119"/>
      <c r="TSD39" s="119"/>
      <c r="TSE39" s="119"/>
      <c r="TSF39" s="119"/>
      <c r="TSG39" s="119"/>
      <c r="TSH39" s="119"/>
      <c r="TSI39" s="119"/>
      <c r="TSJ39" s="119"/>
      <c r="TSK39" s="119"/>
      <c r="TSL39" s="119"/>
      <c r="TSM39" s="119"/>
      <c r="TSN39" s="119"/>
      <c r="TSO39" s="119"/>
      <c r="TSP39" s="119"/>
      <c r="TSQ39" s="119"/>
      <c r="TSR39" s="119"/>
      <c r="TSS39" s="119"/>
      <c r="TST39" s="119"/>
      <c r="TSU39" s="119"/>
      <c r="TSV39" s="119"/>
      <c r="TSW39" s="119"/>
      <c r="TSX39" s="119"/>
      <c r="TSY39" s="119"/>
      <c r="TSZ39" s="119"/>
      <c r="TTA39" s="119"/>
      <c r="TTB39" s="119"/>
      <c r="TTC39" s="119"/>
      <c r="TTD39" s="119"/>
      <c r="TTE39" s="119"/>
      <c r="TTF39" s="119"/>
      <c r="TTG39" s="119"/>
      <c r="TTH39" s="119"/>
      <c r="TTI39" s="119"/>
      <c r="TTJ39" s="119"/>
      <c r="TTK39" s="119"/>
      <c r="TTL39" s="119"/>
      <c r="TTM39" s="119"/>
      <c r="TTN39" s="119"/>
      <c r="TTO39" s="119"/>
      <c r="TTP39" s="119"/>
      <c r="TTQ39" s="119"/>
      <c r="TTR39" s="119"/>
      <c r="TTS39" s="119"/>
      <c r="TTT39" s="119"/>
      <c r="TTU39" s="119"/>
      <c r="TTV39" s="119"/>
      <c r="TTW39" s="119"/>
      <c r="TTX39" s="119"/>
      <c r="TTY39" s="119"/>
      <c r="TTZ39" s="119"/>
      <c r="TUA39" s="119"/>
      <c r="TUB39" s="119"/>
      <c r="TUC39" s="119"/>
      <c r="TUD39" s="119"/>
      <c r="TUE39" s="119"/>
      <c r="TUF39" s="119"/>
      <c r="TUG39" s="119"/>
      <c r="TUH39" s="119"/>
      <c r="TUI39" s="119"/>
      <c r="TUJ39" s="119"/>
      <c r="TUK39" s="119"/>
      <c r="TUL39" s="119"/>
      <c r="TUM39" s="119"/>
      <c r="TUN39" s="119"/>
      <c r="TUO39" s="119"/>
      <c r="TUP39" s="119"/>
      <c r="TUQ39" s="119"/>
      <c r="TUR39" s="119"/>
      <c r="TUS39" s="119"/>
      <c r="TUT39" s="119"/>
      <c r="TUU39" s="119"/>
      <c r="TUV39" s="119"/>
      <c r="TUW39" s="119"/>
      <c r="TUX39" s="119"/>
      <c r="TUY39" s="119"/>
      <c r="TUZ39" s="119"/>
      <c r="TVA39" s="119"/>
      <c r="TVB39" s="119"/>
      <c r="TVC39" s="119"/>
      <c r="TVD39" s="119"/>
      <c r="TVE39" s="119"/>
      <c r="TVF39" s="119"/>
      <c r="TVG39" s="119"/>
      <c r="TVH39" s="119"/>
      <c r="TVI39" s="119"/>
      <c r="TVJ39" s="119"/>
      <c r="TVK39" s="119"/>
      <c r="TVL39" s="119"/>
      <c r="TVM39" s="119"/>
      <c r="TVN39" s="119"/>
      <c r="TVO39" s="119"/>
      <c r="TVP39" s="119"/>
      <c r="TVQ39" s="119"/>
      <c r="TVR39" s="119"/>
      <c r="TVS39" s="119"/>
      <c r="TVT39" s="119"/>
      <c r="TVU39" s="119"/>
      <c r="TVV39" s="119"/>
      <c r="TVW39" s="119"/>
      <c r="TVX39" s="119"/>
      <c r="TVY39" s="119"/>
      <c r="TVZ39" s="119"/>
      <c r="TWA39" s="119"/>
      <c r="TWB39" s="119"/>
      <c r="TWC39" s="119"/>
      <c r="TWD39" s="119"/>
      <c r="TWE39" s="119"/>
      <c r="TWF39" s="119"/>
      <c r="TWG39" s="119"/>
      <c r="TWH39" s="119"/>
      <c r="TWI39" s="119"/>
      <c r="TWJ39" s="119"/>
      <c r="TWK39" s="119"/>
      <c r="TWL39" s="119"/>
      <c r="TWM39" s="119"/>
      <c r="TWN39" s="119"/>
      <c r="TWO39" s="119"/>
      <c r="TWP39" s="119"/>
      <c r="TWQ39" s="119"/>
      <c r="TWR39" s="119"/>
      <c r="TWS39" s="119"/>
      <c r="TWT39" s="119"/>
      <c r="TWU39" s="119"/>
      <c r="TWV39" s="119"/>
      <c r="TWW39" s="119"/>
      <c r="TWX39" s="119"/>
      <c r="TWY39" s="119"/>
      <c r="TWZ39" s="119"/>
      <c r="TXA39" s="119"/>
      <c r="TXB39" s="119"/>
      <c r="TXC39" s="119"/>
      <c r="TXD39" s="119"/>
      <c r="TXE39" s="119"/>
      <c r="TXF39" s="119"/>
      <c r="TXG39" s="119"/>
      <c r="TXH39" s="119"/>
      <c r="TXI39" s="119"/>
      <c r="TXJ39" s="119"/>
      <c r="TXK39" s="119"/>
      <c r="TXL39" s="119"/>
      <c r="TXM39" s="119"/>
      <c r="TXN39" s="119"/>
      <c r="TXO39" s="119"/>
      <c r="TXP39" s="119"/>
      <c r="TXQ39" s="119"/>
      <c r="TXR39" s="119"/>
      <c r="TXS39" s="119"/>
      <c r="TXT39" s="119"/>
      <c r="TXU39" s="119"/>
      <c r="TXV39" s="119"/>
      <c r="TXW39" s="119"/>
      <c r="TXX39" s="119"/>
      <c r="TXY39" s="119"/>
      <c r="TXZ39" s="119"/>
      <c r="TYA39" s="119"/>
      <c r="TYB39" s="119"/>
      <c r="TYC39" s="119"/>
      <c r="TYD39" s="119"/>
      <c r="TYE39" s="119"/>
      <c r="TYF39" s="119"/>
      <c r="TYG39" s="119"/>
      <c r="TYH39" s="119"/>
      <c r="TYI39" s="119"/>
      <c r="TYJ39" s="119"/>
      <c r="TYK39" s="119"/>
      <c r="TYL39" s="119"/>
      <c r="TYM39" s="119"/>
      <c r="TYN39" s="119"/>
      <c r="TYO39" s="119"/>
      <c r="TYP39" s="119"/>
      <c r="TYQ39" s="119"/>
      <c r="TYR39" s="119"/>
      <c r="TYS39" s="119"/>
      <c r="TYT39" s="119"/>
      <c r="TYU39" s="119"/>
      <c r="TYV39" s="119"/>
      <c r="TYW39" s="119"/>
      <c r="TYX39" s="119"/>
      <c r="TYY39" s="119"/>
      <c r="TYZ39" s="119"/>
      <c r="TZA39" s="119"/>
      <c r="TZB39" s="119"/>
      <c r="TZC39" s="119"/>
      <c r="TZD39" s="119"/>
      <c r="TZE39" s="119"/>
      <c r="TZF39" s="119"/>
      <c r="TZG39" s="119"/>
      <c r="TZH39" s="119"/>
      <c r="TZI39" s="119"/>
      <c r="TZJ39" s="119"/>
      <c r="TZK39" s="119"/>
      <c r="TZL39" s="119"/>
      <c r="TZM39" s="119"/>
      <c r="TZN39" s="119"/>
      <c r="TZO39" s="119"/>
      <c r="TZP39" s="119"/>
      <c r="TZQ39" s="119"/>
      <c r="TZR39" s="119"/>
      <c r="TZS39" s="119"/>
      <c r="TZT39" s="119"/>
      <c r="TZU39" s="119"/>
      <c r="TZV39" s="119"/>
      <c r="TZW39" s="119"/>
      <c r="TZX39" s="119"/>
      <c r="TZY39" s="119"/>
      <c r="TZZ39" s="119"/>
      <c r="UAA39" s="119"/>
      <c r="UAB39" s="119"/>
      <c r="UAC39" s="119"/>
      <c r="UAD39" s="119"/>
      <c r="UAE39" s="119"/>
      <c r="UAF39" s="119"/>
      <c r="UAG39" s="119"/>
      <c r="UAH39" s="119"/>
      <c r="UAI39" s="119"/>
      <c r="UAJ39" s="119"/>
      <c r="UAK39" s="119"/>
      <c r="UAL39" s="119"/>
      <c r="UAM39" s="119"/>
      <c r="UAN39" s="119"/>
      <c r="UAO39" s="119"/>
      <c r="UAP39" s="119"/>
      <c r="UAQ39" s="119"/>
      <c r="UAR39" s="119"/>
      <c r="UAS39" s="119"/>
      <c r="UAT39" s="119"/>
      <c r="UAU39" s="119"/>
      <c r="UAV39" s="119"/>
      <c r="UAW39" s="119"/>
      <c r="UAX39" s="119"/>
      <c r="UAY39" s="119"/>
      <c r="UAZ39" s="119"/>
      <c r="UBA39" s="119"/>
      <c r="UBB39" s="119"/>
      <c r="UBC39" s="119"/>
      <c r="UBD39" s="119"/>
      <c r="UBE39" s="119"/>
      <c r="UBF39" s="119"/>
      <c r="UBG39" s="119"/>
      <c r="UBH39" s="119"/>
      <c r="UBI39" s="119"/>
      <c r="UBJ39" s="119"/>
      <c r="UBK39" s="119"/>
      <c r="UBL39" s="119"/>
      <c r="UBM39" s="119"/>
      <c r="UBN39" s="119"/>
      <c r="UBO39" s="119"/>
      <c r="UBP39" s="119"/>
      <c r="UBQ39" s="119"/>
      <c r="UBR39" s="119"/>
      <c r="UBS39" s="119"/>
      <c r="UBT39" s="119"/>
      <c r="UBU39" s="119"/>
      <c r="UBV39" s="119"/>
      <c r="UBW39" s="119"/>
      <c r="UBX39" s="119"/>
      <c r="UBY39" s="119"/>
      <c r="UBZ39" s="119"/>
      <c r="UCA39" s="119"/>
      <c r="UCB39" s="119"/>
      <c r="UCC39" s="119"/>
      <c r="UCD39" s="119"/>
      <c r="UCE39" s="119"/>
      <c r="UCF39" s="119"/>
      <c r="UCG39" s="119"/>
      <c r="UCH39" s="119"/>
      <c r="UCI39" s="119"/>
      <c r="UCJ39" s="119"/>
      <c r="UCK39" s="119"/>
      <c r="UCL39" s="119"/>
      <c r="UCM39" s="119"/>
      <c r="UCN39" s="119"/>
      <c r="UCO39" s="119"/>
      <c r="UCP39" s="119"/>
      <c r="UCQ39" s="119"/>
      <c r="UCR39" s="119"/>
      <c r="UCS39" s="119"/>
      <c r="UCT39" s="119"/>
      <c r="UCU39" s="119"/>
      <c r="UCV39" s="119"/>
      <c r="UCW39" s="119"/>
      <c r="UCX39" s="119"/>
      <c r="UCY39" s="119"/>
      <c r="UCZ39" s="119"/>
      <c r="UDA39" s="119"/>
      <c r="UDB39" s="119"/>
      <c r="UDC39" s="119"/>
      <c r="UDD39" s="119"/>
      <c r="UDE39" s="119"/>
      <c r="UDF39" s="119"/>
      <c r="UDG39" s="119"/>
      <c r="UDH39" s="119"/>
      <c r="UDI39" s="119"/>
      <c r="UDJ39" s="119"/>
      <c r="UDK39" s="119"/>
      <c r="UDL39" s="119"/>
      <c r="UDM39" s="119"/>
      <c r="UDN39" s="119"/>
      <c r="UDO39" s="119"/>
      <c r="UDP39" s="119"/>
      <c r="UDQ39" s="119"/>
      <c r="UDR39" s="119"/>
      <c r="UDS39" s="119"/>
      <c r="UDT39" s="119"/>
      <c r="UDU39" s="119"/>
      <c r="UDV39" s="119"/>
      <c r="UDW39" s="119"/>
      <c r="UDX39" s="119"/>
      <c r="UDY39" s="119"/>
      <c r="UDZ39" s="119"/>
      <c r="UEA39" s="119"/>
      <c r="UEB39" s="119"/>
      <c r="UEC39" s="119"/>
      <c r="UED39" s="119"/>
      <c r="UEE39" s="119"/>
      <c r="UEF39" s="119"/>
      <c r="UEG39" s="119"/>
      <c r="UEH39" s="119"/>
      <c r="UEI39" s="119"/>
      <c r="UEJ39" s="119"/>
      <c r="UEK39" s="119"/>
      <c r="UEL39" s="119"/>
      <c r="UEM39" s="119"/>
      <c r="UEN39" s="119"/>
      <c r="UEO39" s="119"/>
      <c r="UEP39" s="119"/>
      <c r="UEQ39" s="119"/>
      <c r="UER39" s="119"/>
      <c r="UES39" s="119"/>
      <c r="UET39" s="119"/>
      <c r="UEU39" s="119"/>
      <c r="UEV39" s="119"/>
      <c r="UEW39" s="119"/>
      <c r="UEX39" s="119"/>
      <c r="UEY39" s="119"/>
      <c r="UEZ39" s="119"/>
      <c r="UFA39" s="119"/>
      <c r="UFB39" s="119"/>
      <c r="UFC39" s="119"/>
      <c r="UFD39" s="119"/>
      <c r="UFE39" s="119"/>
      <c r="UFF39" s="119"/>
      <c r="UFG39" s="119"/>
      <c r="UFH39" s="119"/>
      <c r="UFI39" s="119"/>
      <c r="UFJ39" s="119"/>
      <c r="UFK39" s="119"/>
      <c r="UFL39" s="119"/>
      <c r="UFM39" s="119"/>
      <c r="UFN39" s="119"/>
      <c r="UFO39" s="119"/>
      <c r="UFP39" s="119"/>
      <c r="UFQ39" s="119"/>
      <c r="UFR39" s="119"/>
      <c r="UFS39" s="119"/>
      <c r="UFT39" s="119"/>
      <c r="UFU39" s="119"/>
      <c r="UFV39" s="119"/>
      <c r="UFW39" s="119"/>
      <c r="UFX39" s="119"/>
      <c r="UFY39" s="119"/>
      <c r="UFZ39" s="119"/>
      <c r="UGA39" s="119"/>
      <c r="UGB39" s="119"/>
      <c r="UGC39" s="119"/>
      <c r="UGD39" s="119"/>
      <c r="UGE39" s="119"/>
      <c r="UGF39" s="119"/>
      <c r="UGG39" s="119"/>
      <c r="UGH39" s="119"/>
      <c r="UGI39" s="119"/>
      <c r="UGJ39" s="119"/>
      <c r="UGK39" s="119"/>
      <c r="UGL39" s="119"/>
      <c r="UGM39" s="119"/>
      <c r="UGN39" s="119"/>
      <c r="UGO39" s="119"/>
      <c r="UGP39" s="119"/>
      <c r="UGQ39" s="119"/>
      <c r="UGR39" s="119"/>
      <c r="UGS39" s="119"/>
      <c r="UGT39" s="119"/>
      <c r="UGU39" s="119"/>
      <c r="UGV39" s="119"/>
      <c r="UGW39" s="119"/>
      <c r="UGX39" s="119"/>
      <c r="UGY39" s="119"/>
      <c r="UGZ39" s="119"/>
      <c r="UHA39" s="119"/>
      <c r="UHB39" s="119"/>
      <c r="UHC39" s="119"/>
      <c r="UHD39" s="119"/>
      <c r="UHE39" s="119"/>
      <c r="UHF39" s="119"/>
      <c r="UHG39" s="119"/>
      <c r="UHH39" s="119"/>
      <c r="UHI39" s="119"/>
      <c r="UHJ39" s="119"/>
      <c r="UHK39" s="119"/>
      <c r="UHL39" s="119"/>
      <c r="UHM39" s="119"/>
      <c r="UHN39" s="119"/>
      <c r="UHO39" s="119"/>
      <c r="UHP39" s="119"/>
      <c r="UHQ39" s="119"/>
      <c r="UHR39" s="119"/>
      <c r="UHS39" s="119"/>
      <c r="UHT39" s="119"/>
      <c r="UHU39" s="119"/>
      <c r="UHV39" s="119"/>
      <c r="UHW39" s="119"/>
      <c r="UHX39" s="119"/>
      <c r="UHY39" s="119"/>
      <c r="UHZ39" s="119"/>
      <c r="UIA39" s="119"/>
      <c r="UIB39" s="119"/>
      <c r="UIC39" s="119"/>
      <c r="UID39" s="119"/>
      <c r="UIE39" s="119"/>
      <c r="UIF39" s="119"/>
      <c r="UIG39" s="119"/>
      <c r="UIH39" s="119"/>
      <c r="UII39" s="119"/>
      <c r="UIJ39" s="119"/>
      <c r="UIK39" s="119"/>
      <c r="UIL39" s="119"/>
      <c r="UIM39" s="119"/>
      <c r="UIN39" s="119"/>
      <c r="UIO39" s="119"/>
      <c r="UIP39" s="119"/>
      <c r="UIQ39" s="119"/>
      <c r="UIR39" s="119"/>
      <c r="UIS39" s="119"/>
      <c r="UIT39" s="119"/>
      <c r="UIU39" s="119"/>
      <c r="UIV39" s="119"/>
      <c r="UIW39" s="119"/>
      <c r="UIX39" s="119"/>
      <c r="UIY39" s="119"/>
      <c r="UIZ39" s="119"/>
      <c r="UJA39" s="119"/>
      <c r="UJB39" s="119"/>
      <c r="UJC39" s="119"/>
      <c r="UJD39" s="119"/>
      <c r="UJE39" s="119"/>
      <c r="UJF39" s="119"/>
      <c r="UJG39" s="119"/>
      <c r="UJH39" s="119"/>
      <c r="UJI39" s="119"/>
      <c r="UJJ39" s="119"/>
      <c r="UJK39" s="119"/>
      <c r="UJL39" s="119"/>
      <c r="UJM39" s="119"/>
      <c r="UJN39" s="119"/>
      <c r="UJO39" s="119"/>
      <c r="UJP39" s="119"/>
      <c r="UJQ39" s="119"/>
      <c r="UJR39" s="119"/>
      <c r="UJS39" s="119"/>
      <c r="UJT39" s="119"/>
      <c r="UJU39" s="119"/>
      <c r="UJV39" s="119"/>
      <c r="UJW39" s="119"/>
      <c r="UJX39" s="119"/>
      <c r="UJY39" s="119"/>
      <c r="UJZ39" s="119"/>
      <c r="UKA39" s="119"/>
      <c r="UKB39" s="119"/>
      <c r="UKC39" s="119"/>
      <c r="UKD39" s="119"/>
      <c r="UKE39" s="119"/>
      <c r="UKF39" s="119"/>
      <c r="UKG39" s="119"/>
      <c r="UKH39" s="119"/>
      <c r="UKI39" s="119"/>
      <c r="UKJ39" s="119"/>
      <c r="UKK39" s="119"/>
      <c r="UKL39" s="119"/>
      <c r="UKM39" s="119"/>
      <c r="UKN39" s="119"/>
      <c r="UKO39" s="119"/>
      <c r="UKP39" s="119"/>
      <c r="UKQ39" s="119"/>
      <c r="UKR39" s="119"/>
      <c r="UKS39" s="119"/>
      <c r="UKT39" s="119"/>
      <c r="UKU39" s="119"/>
      <c r="UKV39" s="119"/>
      <c r="UKW39" s="119"/>
      <c r="UKX39" s="119"/>
      <c r="UKY39" s="119"/>
      <c r="UKZ39" s="119"/>
      <c r="ULA39" s="119"/>
      <c r="ULB39" s="119"/>
      <c r="ULC39" s="119"/>
      <c r="ULD39" s="119"/>
      <c r="ULE39" s="119"/>
      <c r="ULF39" s="119"/>
      <c r="ULG39" s="119"/>
      <c r="ULH39" s="119"/>
      <c r="ULI39" s="119"/>
      <c r="ULJ39" s="119"/>
      <c r="ULK39" s="119"/>
      <c r="ULL39" s="119"/>
      <c r="ULM39" s="119"/>
      <c r="ULN39" s="119"/>
      <c r="ULO39" s="119"/>
      <c r="ULP39" s="119"/>
      <c r="ULQ39" s="119"/>
      <c r="ULR39" s="119"/>
      <c r="ULS39" s="119"/>
      <c r="ULT39" s="119"/>
      <c r="ULU39" s="119"/>
      <c r="ULV39" s="119"/>
      <c r="ULW39" s="119"/>
      <c r="ULX39" s="119"/>
      <c r="ULY39" s="119"/>
      <c r="ULZ39" s="119"/>
      <c r="UMA39" s="119"/>
      <c r="UMB39" s="119"/>
      <c r="UMC39" s="119"/>
      <c r="UMD39" s="119"/>
      <c r="UME39" s="119"/>
      <c r="UMF39" s="119"/>
      <c r="UMG39" s="119"/>
      <c r="UMH39" s="119"/>
      <c r="UMI39" s="119"/>
      <c r="UMJ39" s="119"/>
      <c r="UMK39" s="119"/>
      <c r="UML39" s="119"/>
      <c r="UMM39" s="119"/>
      <c r="UMN39" s="119"/>
      <c r="UMO39" s="119"/>
      <c r="UMP39" s="119"/>
      <c r="UMQ39" s="119"/>
      <c r="UMR39" s="119"/>
      <c r="UMS39" s="119"/>
      <c r="UMT39" s="119"/>
      <c r="UMU39" s="119"/>
      <c r="UMV39" s="119"/>
      <c r="UMW39" s="119"/>
      <c r="UMX39" s="119"/>
      <c r="UMY39" s="119"/>
      <c r="UMZ39" s="119"/>
      <c r="UNA39" s="119"/>
      <c r="UNB39" s="119"/>
      <c r="UNC39" s="119"/>
      <c r="UND39" s="119"/>
      <c r="UNE39" s="119"/>
      <c r="UNF39" s="119"/>
      <c r="UNG39" s="119"/>
      <c r="UNH39" s="119"/>
      <c r="UNI39" s="119"/>
      <c r="UNJ39" s="119"/>
      <c r="UNK39" s="119"/>
      <c r="UNL39" s="119"/>
      <c r="UNM39" s="119"/>
      <c r="UNN39" s="119"/>
      <c r="UNO39" s="119"/>
      <c r="UNP39" s="119"/>
      <c r="UNQ39" s="119"/>
      <c r="UNR39" s="119"/>
      <c r="UNS39" s="119"/>
      <c r="UNT39" s="119"/>
      <c r="UNU39" s="119"/>
      <c r="UNV39" s="119"/>
      <c r="UNW39" s="119"/>
      <c r="UNX39" s="119"/>
      <c r="UNY39" s="119"/>
      <c r="UNZ39" s="119"/>
      <c r="UOA39" s="119"/>
      <c r="UOB39" s="119"/>
      <c r="UOC39" s="119"/>
      <c r="UOD39" s="119"/>
      <c r="UOE39" s="119"/>
      <c r="UOF39" s="119"/>
      <c r="UOG39" s="119"/>
      <c r="UOH39" s="119"/>
      <c r="UOI39" s="119"/>
      <c r="UOJ39" s="119"/>
      <c r="UOK39" s="119"/>
      <c r="UOL39" s="119"/>
      <c r="UOM39" s="119"/>
      <c r="UON39" s="119"/>
      <c r="UOO39" s="119"/>
      <c r="UOP39" s="119"/>
      <c r="UOQ39" s="119"/>
      <c r="UOR39" s="119"/>
      <c r="UOS39" s="119"/>
      <c r="UOT39" s="119"/>
      <c r="UOU39" s="119"/>
      <c r="UOV39" s="119"/>
      <c r="UOW39" s="119"/>
      <c r="UOX39" s="119"/>
      <c r="UOY39" s="119"/>
      <c r="UOZ39" s="119"/>
      <c r="UPA39" s="119"/>
      <c r="UPB39" s="119"/>
      <c r="UPC39" s="119"/>
      <c r="UPD39" s="119"/>
      <c r="UPE39" s="119"/>
      <c r="UPF39" s="119"/>
      <c r="UPG39" s="119"/>
      <c r="UPH39" s="119"/>
      <c r="UPI39" s="119"/>
      <c r="UPJ39" s="119"/>
      <c r="UPK39" s="119"/>
      <c r="UPL39" s="119"/>
      <c r="UPM39" s="119"/>
      <c r="UPN39" s="119"/>
      <c r="UPO39" s="119"/>
      <c r="UPP39" s="119"/>
      <c r="UPQ39" s="119"/>
      <c r="UPR39" s="119"/>
      <c r="UPS39" s="119"/>
      <c r="UPT39" s="119"/>
      <c r="UPU39" s="119"/>
      <c r="UPV39" s="119"/>
      <c r="UPW39" s="119"/>
      <c r="UPX39" s="119"/>
      <c r="UPY39" s="119"/>
      <c r="UPZ39" s="119"/>
      <c r="UQA39" s="119"/>
      <c r="UQB39" s="119"/>
      <c r="UQC39" s="119"/>
      <c r="UQD39" s="119"/>
      <c r="UQE39" s="119"/>
      <c r="UQF39" s="119"/>
      <c r="UQG39" s="119"/>
      <c r="UQH39" s="119"/>
      <c r="UQI39" s="119"/>
      <c r="UQJ39" s="119"/>
      <c r="UQK39" s="119"/>
      <c r="UQL39" s="119"/>
      <c r="UQM39" s="119"/>
      <c r="UQN39" s="119"/>
      <c r="UQO39" s="119"/>
      <c r="UQP39" s="119"/>
      <c r="UQQ39" s="119"/>
      <c r="UQR39" s="119"/>
      <c r="UQS39" s="119"/>
      <c r="UQT39" s="119"/>
      <c r="UQU39" s="119"/>
      <c r="UQV39" s="119"/>
      <c r="UQW39" s="119"/>
      <c r="UQX39" s="119"/>
      <c r="UQY39" s="119"/>
      <c r="UQZ39" s="119"/>
      <c r="URA39" s="119"/>
      <c r="URB39" s="119"/>
      <c r="URC39" s="119"/>
      <c r="URD39" s="119"/>
      <c r="URE39" s="119"/>
      <c r="URF39" s="119"/>
      <c r="URG39" s="119"/>
      <c r="URH39" s="119"/>
      <c r="URI39" s="119"/>
      <c r="URJ39" s="119"/>
      <c r="URK39" s="119"/>
      <c r="URL39" s="119"/>
      <c r="URM39" s="119"/>
      <c r="URN39" s="119"/>
      <c r="URO39" s="119"/>
      <c r="URP39" s="119"/>
      <c r="URQ39" s="119"/>
      <c r="URR39" s="119"/>
      <c r="URS39" s="119"/>
      <c r="URT39" s="119"/>
      <c r="URU39" s="119"/>
      <c r="URV39" s="119"/>
      <c r="URW39" s="119"/>
      <c r="URX39" s="119"/>
      <c r="URY39" s="119"/>
      <c r="URZ39" s="119"/>
      <c r="USA39" s="119"/>
      <c r="USB39" s="119"/>
      <c r="USC39" s="119"/>
      <c r="USD39" s="119"/>
      <c r="USE39" s="119"/>
      <c r="USF39" s="119"/>
      <c r="USG39" s="119"/>
      <c r="USH39" s="119"/>
      <c r="USI39" s="119"/>
      <c r="USJ39" s="119"/>
      <c r="USK39" s="119"/>
      <c r="USL39" s="119"/>
      <c r="USM39" s="119"/>
      <c r="USN39" s="119"/>
      <c r="USO39" s="119"/>
      <c r="USP39" s="119"/>
      <c r="USQ39" s="119"/>
      <c r="USR39" s="119"/>
      <c r="USS39" s="119"/>
      <c r="UST39" s="119"/>
      <c r="USU39" s="119"/>
      <c r="USV39" s="119"/>
      <c r="USW39" s="119"/>
      <c r="USX39" s="119"/>
      <c r="USY39" s="119"/>
      <c r="USZ39" s="119"/>
      <c r="UTA39" s="119"/>
      <c r="UTB39" s="119"/>
      <c r="UTC39" s="119"/>
      <c r="UTD39" s="119"/>
      <c r="UTE39" s="119"/>
      <c r="UTF39" s="119"/>
      <c r="UTG39" s="119"/>
      <c r="UTH39" s="119"/>
      <c r="UTI39" s="119"/>
      <c r="UTJ39" s="119"/>
      <c r="UTK39" s="119"/>
      <c r="UTL39" s="119"/>
      <c r="UTM39" s="119"/>
      <c r="UTN39" s="119"/>
      <c r="UTO39" s="119"/>
      <c r="UTP39" s="119"/>
      <c r="UTQ39" s="119"/>
      <c r="UTR39" s="119"/>
      <c r="UTS39" s="119"/>
      <c r="UTT39" s="119"/>
      <c r="UTU39" s="119"/>
      <c r="UTV39" s="119"/>
      <c r="UTW39" s="119"/>
      <c r="UTX39" s="119"/>
      <c r="UTY39" s="119"/>
      <c r="UTZ39" s="119"/>
      <c r="UUA39" s="119"/>
      <c r="UUB39" s="119"/>
      <c r="UUC39" s="119"/>
      <c r="UUD39" s="119"/>
      <c r="UUE39" s="119"/>
      <c r="UUF39" s="119"/>
      <c r="UUG39" s="119"/>
      <c r="UUH39" s="119"/>
      <c r="UUI39" s="119"/>
      <c r="UUJ39" s="119"/>
      <c r="UUK39" s="119"/>
      <c r="UUL39" s="119"/>
      <c r="UUM39" s="119"/>
      <c r="UUN39" s="119"/>
      <c r="UUO39" s="119"/>
      <c r="UUP39" s="119"/>
      <c r="UUQ39" s="119"/>
      <c r="UUR39" s="119"/>
      <c r="UUS39" s="119"/>
      <c r="UUT39" s="119"/>
      <c r="UUU39" s="119"/>
      <c r="UUV39" s="119"/>
      <c r="UUW39" s="119"/>
      <c r="UUX39" s="119"/>
      <c r="UUY39" s="119"/>
      <c r="UUZ39" s="119"/>
      <c r="UVA39" s="119"/>
      <c r="UVB39" s="119"/>
      <c r="UVC39" s="119"/>
      <c r="UVD39" s="119"/>
      <c r="UVE39" s="119"/>
      <c r="UVF39" s="119"/>
      <c r="UVG39" s="119"/>
      <c r="UVH39" s="119"/>
      <c r="UVI39" s="119"/>
      <c r="UVJ39" s="119"/>
      <c r="UVK39" s="119"/>
      <c r="UVL39" s="119"/>
      <c r="UVM39" s="119"/>
      <c r="UVN39" s="119"/>
      <c r="UVO39" s="119"/>
      <c r="UVP39" s="119"/>
      <c r="UVQ39" s="119"/>
      <c r="UVR39" s="119"/>
      <c r="UVS39" s="119"/>
      <c r="UVT39" s="119"/>
      <c r="UVU39" s="119"/>
      <c r="UVV39" s="119"/>
      <c r="UVW39" s="119"/>
      <c r="UVX39" s="119"/>
      <c r="UVY39" s="119"/>
      <c r="UVZ39" s="119"/>
      <c r="UWA39" s="119"/>
      <c r="UWB39" s="119"/>
      <c r="UWC39" s="119"/>
      <c r="UWD39" s="119"/>
      <c r="UWE39" s="119"/>
      <c r="UWF39" s="119"/>
      <c r="UWG39" s="119"/>
      <c r="UWH39" s="119"/>
      <c r="UWI39" s="119"/>
      <c r="UWJ39" s="119"/>
      <c r="UWK39" s="119"/>
      <c r="UWL39" s="119"/>
      <c r="UWM39" s="119"/>
      <c r="UWN39" s="119"/>
      <c r="UWO39" s="119"/>
      <c r="UWP39" s="119"/>
      <c r="UWQ39" s="119"/>
      <c r="UWR39" s="119"/>
      <c r="UWS39" s="119"/>
      <c r="UWT39" s="119"/>
      <c r="UWU39" s="119"/>
      <c r="UWV39" s="119"/>
      <c r="UWW39" s="119"/>
      <c r="UWX39" s="119"/>
      <c r="UWY39" s="119"/>
      <c r="UWZ39" s="119"/>
      <c r="UXA39" s="119"/>
      <c r="UXB39" s="119"/>
      <c r="UXC39" s="119"/>
      <c r="UXD39" s="119"/>
      <c r="UXE39" s="119"/>
      <c r="UXF39" s="119"/>
      <c r="UXG39" s="119"/>
      <c r="UXH39" s="119"/>
      <c r="UXI39" s="119"/>
      <c r="UXJ39" s="119"/>
      <c r="UXK39" s="119"/>
      <c r="UXL39" s="119"/>
      <c r="UXM39" s="119"/>
      <c r="UXN39" s="119"/>
      <c r="UXO39" s="119"/>
      <c r="UXP39" s="119"/>
      <c r="UXQ39" s="119"/>
      <c r="UXR39" s="119"/>
      <c r="UXS39" s="119"/>
      <c r="UXT39" s="119"/>
      <c r="UXU39" s="119"/>
      <c r="UXV39" s="119"/>
      <c r="UXW39" s="119"/>
      <c r="UXX39" s="119"/>
      <c r="UXY39" s="119"/>
      <c r="UXZ39" s="119"/>
      <c r="UYA39" s="119"/>
      <c r="UYB39" s="119"/>
      <c r="UYC39" s="119"/>
      <c r="UYD39" s="119"/>
      <c r="UYE39" s="119"/>
      <c r="UYF39" s="119"/>
      <c r="UYG39" s="119"/>
      <c r="UYH39" s="119"/>
      <c r="UYI39" s="119"/>
      <c r="UYJ39" s="119"/>
      <c r="UYK39" s="119"/>
      <c r="UYL39" s="119"/>
      <c r="UYM39" s="119"/>
      <c r="UYN39" s="119"/>
      <c r="UYO39" s="119"/>
      <c r="UYP39" s="119"/>
      <c r="UYQ39" s="119"/>
      <c r="UYR39" s="119"/>
      <c r="UYS39" s="119"/>
      <c r="UYT39" s="119"/>
      <c r="UYU39" s="119"/>
      <c r="UYV39" s="119"/>
      <c r="UYW39" s="119"/>
      <c r="UYX39" s="119"/>
      <c r="UYY39" s="119"/>
      <c r="UYZ39" s="119"/>
      <c r="UZA39" s="119"/>
      <c r="UZB39" s="119"/>
      <c r="UZC39" s="119"/>
      <c r="UZD39" s="119"/>
      <c r="UZE39" s="119"/>
      <c r="UZF39" s="119"/>
      <c r="UZG39" s="119"/>
      <c r="UZH39" s="119"/>
      <c r="UZI39" s="119"/>
      <c r="UZJ39" s="119"/>
      <c r="UZK39" s="119"/>
      <c r="UZL39" s="119"/>
      <c r="UZM39" s="119"/>
      <c r="UZN39" s="119"/>
      <c r="UZO39" s="119"/>
      <c r="UZP39" s="119"/>
      <c r="UZQ39" s="119"/>
      <c r="UZR39" s="119"/>
      <c r="UZS39" s="119"/>
      <c r="UZT39" s="119"/>
      <c r="UZU39" s="119"/>
      <c r="UZV39" s="119"/>
      <c r="UZW39" s="119"/>
      <c r="UZX39" s="119"/>
      <c r="UZY39" s="119"/>
      <c r="UZZ39" s="119"/>
      <c r="VAA39" s="119"/>
      <c r="VAB39" s="119"/>
      <c r="VAC39" s="119"/>
      <c r="VAD39" s="119"/>
      <c r="VAE39" s="119"/>
      <c r="VAF39" s="119"/>
      <c r="VAG39" s="119"/>
      <c r="VAH39" s="119"/>
      <c r="VAI39" s="119"/>
      <c r="VAJ39" s="119"/>
      <c r="VAK39" s="119"/>
      <c r="VAL39" s="119"/>
      <c r="VAM39" s="119"/>
      <c r="VAN39" s="119"/>
      <c r="VAO39" s="119"/>
      <c r="VAP39" s="119"/>
      <c r="VAQ39" s="119"/>
      <c r="VAR39" s="119"/>
      <c r="VAS39" s="119"/>
      <c r="VAT39" s="119"/>
      <c r="VAU39" s="119"/>
      <c r="VAV39" s="119"/>
      <c r="VAW39" s="119"/>
      <c r="VAX39" s="119"/>
      <c r="VAY39" s="119"/>
      <c r="VAZ39" s="119"/>
      <c r="VBA39" s="119"/>
      <c r="VBB39" s="119"/>
      <c r="VBC39" s="119"/>
      <c r="VBD39" s="119"/>
      <c r="VBE39" s="119"/>
      <c r="VBF39" s="119"/>
      <c r="VBG39" s="119"/>
      <c r="VBH39" s="119"/>
      <c r="VBI39" s="119"/>
      <c r="VBJ39" s="119"/>
      <c r="VBK39" s="119"/>
      <c r="VBL39" s="119"/>
      <c r="VBM39" s="119"/>
      <c r="VBN39" s="119"/>
      <c r="VBO39" s="119"/>
      <c r="VBP39" s="119"/>
      <c r="VBQ39" s="119"/>
      <c r="VBR39" s="119"/>
      <c r="VBS39" s="119"/>
      <c r="VBT39" s="119"/>
      <c r="VBU39" s="119"/>
      <c r="VBV39" s="119"/>
      <c r="VBW39" s="119"/>
      <c r="VBX39" s="119"/>
      <c r="VBY39" s="119"/>
      <c r="VBZ39" s="119"/>
      <c r="VCA39" s="119"/>
      <c r="VCB39" s="119"/>
      <c r="VCC39" s="119"/>
      <c r="VCD39" s="119"/>
      <c r="VCE39" s="119"/>
      <c r="VCF39" s="119"/>
      <c r="VCG39" s="119"/>
      <c r="VCH39" s="119"/>
      <c r="VCI39" s="119"/>
      <c r="VCJ39" s="119"/>
      <c r="VCK39" s="119"/>
      <c r="VCL39" s="119"/>
      <c r="VCM39" s="119"/>
      <c r="VCN39" s="119"/>
      <c r="VCO39" s="119"/>
      <c r="VCP39" s="119"/>
      <c r="VCQ39" s="119"/>
      <c r="VCR39" s="119"/>
      <c r="VCS39" s="119"/>
      <c r="VCT39" s="119"/>
      <c r="VCU39" s="119"/>
      <c r="VCV39" s="119"/>
      <c r="VCW39" s="119"/>
      <c r="VCX39" s="119"/>
      <c r="VCY39" s="119"/>
      <c r="VCZ39" s="119"/>
      <c r="VDA39" s="119"/>
      <c r="VDB39" s="119"/>
      <c r="VDC39" s="119"/>
      <c r="VDD39" s="119"/>
      <c r="VDE39" s="119"/>
      <c r="VDF39" s="119"/>
      <c r="VDG39" s="119"/>
      <c r="VDH39" s="119"/>
      <c r="VDI39" s="119"/>
      <c r="VDJ39" s="119"/>
      <c r="VDK39" s="119"/>
      <c r="VDL39" s="119"/>
      <c r="VDM39" s="119"/>
      <c r="VDN39" s="119"/>
      <c r="VDO39" s="119"/>
      <c r="VDP39" s="119"/>
      <c r="VDQ39" s="119"/>
      <c r="VDR39" s="119"/>
      <c r="VDS39" s="119"/>
      <c r="VDT39" s="119"/>
      <c r="VDU39" s="119"/>
      <c r="VDV39" s="119"/>
      <c r="VDW39" s="119"/>
      <c r="VDX39" s="119"/>
      <c r="VDY39" s="119"/>
      <c r="VDZ39" s="119"/>
      <c r="VEA39" s="119"/>
      <c r="VEB39" s="119"/>
      <c r="VEC39" s="119"/>
      <c r="VED39" s="119"/>
      <c r="VEE39" s="119"/>
      <c r="VEF39" s="119"/>
      <c r="VEG39" s="119"/>
      <c r="VEH39" s="119"/>
      <c r="VEI39" s="119"/>
      <c r="VEJ39" s="119"/>
      <c r="VEK39" s="119"/>
      <c r="VEL39" s="119"/>
      <c r="VEM39" s="119"/>
      <c r="VEN39" s="119"/>
      <c r="VEO39" s="119"/>
      <c r="VEP39" s="119"/>
      <c r="VEQ39" s="119"/>
      <c r="VER39" s="119"/>
      <c r="VES39" s="119"/>
      <c r="VET39" s="119"/>
      <c r="VEU39" s="119"/>
      <c r="VEV39" s="119"/>
      <c r="VEW39" s="119"/>
      <c r="VEX39" s="119"/>
      <c r="VEY39" s="119"/>
      <c r="VEZ39" s="119"/>
      <c r="VFA39" s="119"/>
      <c r="VFB39" s="119"/>
      <c r="VFC39" s="119"/>
      <c r="VFD39" s="119"/>
      <c r="VFE39" s="119"/>
      <c r="VFF39" s="119"/>
      <c r="VFG39" s="119"/>
      <c r="VFH39" s="119"/>
      <c r="VFI39" s="119"/>
      <c r="VFJ39" s="119"/>
      <c r="VFK39" s="119"/>
      <c r="VFL39" s="119"/>
      <c r="VFM39" s="119"/>
      <c r="VFN39" s="119"/>
      <c r="VFO39" s="119"/>
      <c r="VFP39" s="119"/>
      <c r="VFQ39" s="119"/>
      <c r="VFR39" s="119"/>
      <c r="VFS39" s="119"/>
      <c r="VFT39" s="119"/>
      <c r="VFU39" s="119"/>
      <c r="VFV39" s="119"/>
      <c r="VFW39" s="119"/>
      <c r="VFX39" s="119"/>
      <c r="VFY39" s="119"/>
      <c r="VFZ39" s="119"/>
      <c r="VGA39" s="119"/>
      <c r="VGB39" s="119"/>
      <c r="VGC39" s="119"/>
      <c r="VGD39" s="119"/>
      <c r="VGE39" s="119"/>
      <c r="VGF39" s="119"/>
      <c r="VGG39" s="119"/>
      <c r="VGH39" s="119"/>
      <c r="VGI39" s="119"/>
      <c r="VGJ39" s="119"/>
      <c r="VGK39" s="119"/>
      <c r="VGL39" s="119"/>
      <c r="VGM39" s="119"/>
      <c r="VGN39" s="119"/>
      <c r="VGO39" s="119"/>
      <c r="VGP39" s="119"/>
      <c r="VGQ39" s="119"/>
      <c r="VGR39" s="119"/>
      <c r="VGS39" s="119"/>
      <c r="VGT39" s="119"/>
      <c r="VGU39" s="119"/>
      <c r="VGV39" s="119"/>
      <c r="VGW39" s="119"/>
      <c r="VGX39" s="119"/>
      <c r="VGY39" s="119"/>
      <c r="VGZ39" s="119"/>
      <c r="VHA39" s="119"/>
      <c r="VHB39" s="119"/>
      <c r="VHC39" s="119"/>
      <c r="VHD39" s="119"/>
      <c r="VHE39" s="119"/>
      <c r="VHF39" s="119"/>
      <c r="VHG39" s="119"/>
      <c r="VHH39" s="119"/>
      <c r="VHI39" s="119"/>
      <c r="VHJ39" s="119"/>
      <c r="VHK39" s="119"/>
      <c r="VHL39" s="119"/>
      <c r="VHM39" s="119"/>
      <c r="VHN39" s="119"/>
      <c r="VHO39" s="119"/>
      <c r="VHP39" s="119"/>
      <c r="VHQ39" s="119"/>
      <c r="VHR39" s="119"/>
      <c r="VHS39" s="119"/>
      <c r="VHT39" s="119"/>
      <c r="VHU39" s="119"/>
      <c r="VHV39" s="119"/>
      <c r="VHW39" s="119"/>
      <c r="VHX39" s="119"/>
      <c r="VHY39" s="119"/>
      <c r="VHZ39" s="119"/>
      <c r="VIA39" s="119"/>
      <c r="VIB39" s="119"/>
      <c r="VIC39" s="119"/>
      <c r="VID39" s="119"/>
      <c r="VIE39" s="119"/>
      <c r="VIF39" s="119"/>
      <c r="VIG39" s="119"/>
      <c r="VIH39" s="119"/>
      <c r="VII39" s="119"/>
      <c r="VIJ39" s="119"/>
      <c r="VIK39" s="119"/>
      <c r="VIL39" s="119"/>
      <c r="VIM39" s="119"/>
      <c r="VIN39" s="119"/>
      <c r="VIO39" s="119"/>
      <c r="VIP39" s="119"/>
      <c r="VIQ39" s="119"/>
      <c r="VIR39" s="119"/>
      <c r="VIS39" s="119"/>
      <c r="VIT39" s="119"/>
      <c r="VIU39" s="119"/>
      <c r="VIV39" s="119"/>
      <c r="VIW39" s="119"/>
      <c r="VIX39" s="119"/>
      <c r="VIY39" s="119"/>
      <c r="VIZ39" s="119"/>
      <c r="VJA39" s="119"/>
      <c r="VJB39" s="119"/>
      <c r="VJC39" s="119"/>
      <c r="VJD39" s="119"/>
      <c r="VJE39" s="119"/>
      <c r="VJF39" s="119"/>
      <c r="VJG39" s="119"/>
      <c r="VJH39" s="119"/>
      <c r="VJI39" s="119"/>
      <c r="VJJ39" s="119"/>
      <c r="VJK39" s="119"/>
      <c r="VJL39" s="119"/>
      <c r="VJM39" s="119"/>
      <c r="VJN39" s="119"/>
      <c r="VJO39" s="119"/>
      <c r="VJP39" s="119"/>
      <c r="VJQ39" s="119"/>
      <c r="VJR39" s="119"/>
      <c r="VJS39" s="119"/>
      <c r="VJT39" s="119"/>
      <c r="VJU39" s="119"/>
      <c r="VJV39" s="119"/>
      <c r="VJW39" s="119"/>
      <c r="VJX39" s="119"/>
      <c r="VJY39" s="119"/>
      <c r="VJZ39" s="119"/>
      <c r="VKA39" s="119"/>
      <c r="VKB39" s="119"/>
      <c r="VKC39" s="119"/>
      <c r="VKD39" s="119"/>
      <c r="VKE39" s="119"/>
      <c r="VKF39" s="119"/>
      <c r="VKG39" s="119"/>
      <c r="VKH39" s="119"/>
      <c r="VKI39" s="119"/>
      <c r="VKJ39" s="119"/>
      <c r="VKK39" s="119"/>
      <c r="VKL39" s="119"/>
      <c r="VKM39" s="119"/>
      <c r="VKN39" s="119"/>
      <c r="VKO39" s="119"/>
      <c r="VKP39" s="119"/>
      <c r="VKQ39" s="119"/>
      <c r="VKR39" s="119"/>
      <c r="VKS39" s="119"/>
      <c r="VKT39" s="119"/>
      <c r="VKU39" s="119"/>
      <c r="VKV39" s="119"/>
      <c r="VKW39" s="119"/>
      <c r="VKX39" s="119"/>
      <c r="VKY39" s="119"/>
      <c r="VKZ39" s="119"/>
      <c r="VLA39" s="119"/>
      <c r="VLB39" s="119"/>
      <c r="VLC39" s="119"/>
      <c r="VLD39" s="119"/>
      <c r="VLE39" s="119"/>
      <c r="VLF39" s="119"/>
      <c r="VLG39" s="119"/>
      <c r="VLH39" s="119"/>
      <c r="VLI39" s="119"/>
      <c r="VLJ39" s="119"/>
      <c r="VLK39" s="119"/>
      <c r="VLL39" s="119"/>
      <c r="VLM39" s="119"/>
      <c r="VLN39" s="119"/>
      <c r="VLO39" s="119"/>
      <c r="VLP39" s="119"/>
      <c r="VLQ39" s="119"/>
      <c r="VLR39" s="119"/>
      <c r="VLS39" s="119"/>
      <c r="VLT39" s="119"/>
      <c r="VLU39" s="119"/>
      <c r="VLV39" s="119"/>
      <c r="VLW39" s="119"/>
      <c r="VLX39" s="119"/>
      <c r="VLY39" s="119"/>
      <c r="VLZ39" s="119"/>
      <c r="VMA39" s="119"/>
      <c r="VMB39" s="119"/>
      <c r="VMC39" s="119"/>
      <c r="VMD39" s="119"/>
      <c r="VME39" s="119"/>
      <c r="VMF39" s="119"/>
      <c r="VMG39" s="119"/>
      <c r="VMH39" s="119"/>
      <c r="VMI39" s="119"/>
      <c r="VMJ39" s="119"/>
      <c r="VMK39" s="119"/>
      <c r="VML39" s="119"/>
      <c r="VMM39" s="119"/>
      <c r="VMN39" s="119"/>
      <c r="VMO39" s="119"/>
      <c r="VMP39" s="119"/>
      <c r="VMQ39" s="119"/>
      <c r="VMR39" s="119"/>
      <c r="VMS39" s="119"/>
      <c r="VMT39" s="119"/>
      <c r="VMU39" s="119"/>
      <c r="VMV39" s="119"/>
      <c r="VMW39" s="119"/>
      <c r="VMX39" s="119"/>
      <c r="VMY39" s="119"/>
      <c r="VMZ39" s="119"/>
      <c r="VNA39" s="119"/>
      <c r="VNB39" s="119"/>
      <c r="VNC39" s="119"/>
      <c r="VND39" s="119"/>
      <c r="VNE39" s="119"/>
      <c r="VNF39" s="119"/>
      <c r="VNG39" s="119"/>
      <c r="VNH39" s="119"/>
      <c r="VNI39" s="119"/>
      <c r="VNJ39" s="119"/>
      <c r="VNK39" s="119"/>
      <c r="VNL39" s="119"/>
      <c r="VNM39" s="119"/>
      <c r="VNN39" s="119"/>
      <c r="VNO39" s="119"/>
      <c r="VNP39" s="119"/>
      <c r="VNQ39" s="119"/>
      <c r="VNR39" s="119"/>
      <c r="VNS39" s="119"/>
      <c r="VNT39" s="119"/>
      <c r="VNU39" s="119"/>
      <c r="VNV39" s="119"/>
      <c r="VNW39" s="119"/>
      <c r="VNX39" s="119"/>
      <c r="VNY39" s="119"/>
      <c r="VNZ39" s="119"/>
      <c r="VOA39" s="119"/>
      <c r="VOB39" s="119"/>
      <c r="VOC39" s="119"/>
      <c r="VOD39" s="119"/>
      <c r="VOE39" s="119"/>
      <c r="VOF39" s="119"/>
      <c r="VOG39" s="119"/>
      <c r="VOH39" s="119"/>
      <c r="VOI39" s="119"/>
      <c r="VOJ39" s="119"/>
      <c r="VOK39" s="119"/>
      <c r="VOL39" s="119"/>
      <c r="VOM39" s="119"/>
      <c r="VON39" s="119"/>
      <c r="VOO39" s="119"/>
      <c r="VOP39" s="119"/>
      <c r="VOQ39" s="119"/>
      <c r="VOR39" s="119"/>
      <c r="VOS39" s="119"/>
      <c r="VOT39" s="119"/>
      <c r="VOU39" s="119"/>
      <c r="VOV39" s="119"/>
      <c r="VOW39" s="119"/>
      <c r="VOX39" s="119"/>
      <c r="VOY39" s="119"/>
      <c r="VOZ39" s="119"/>
      <c r="VPA39" s="119"/>
      <c r="VPB39" s="119"/>
      <c r="VPC39" s="119"/>
      <c r="VPD39" s="119"/>
      <c r="VPE39" s="119"/>
      <c r="VPF39" s="119"/>
      <c r="VPG39" s="119"/>
      <c r="VPH39" s="119"/>
      <c r="VPI39" s="119"/>
      <c r="VPJ39" s="119"/>
      <c r="VPK39" s="119"/>
      <c r="VPL39" s="119"/>
      <c r="VPM39" s="119"/>
      <c r="VPN39" s="119"/>
      <c r="VPO39" s="119"/>
      <c r="VPP39" s="119"/>
      <c r="VPQ39" s="119"/>
      <c r="VPR39" s="119"/>
      <c r="VPS39" s="119"/>
      <c r="VPT39" s="119"/>
      <c r="VPU39" s="119"/>
      <c r="VPV39" s="119"/>
      <c r="VPW39" s="119"/>
      <c r="VPX39" s="119"/>
      <c r="VPY39" s="119"/>
      <c r="VPZ39" s="119"/>
      <c r="VQA39" s="119"/>
      <c r="VQB39" s="119"/>
      <c r="VQC39" s="119"/>
      <c r="VQD39" s="119"/>
      <c r="VQE39" s="119"/>
      <c r="VQF39" s="119"/>
      <c r="VQG39" s="119"/>
      <c r="VQH39" s="119"/>
      <c r="VQI39" s="119"/>
      <c r="VQJ39" s="119"/>
      <c r="VQK39" s="119"/>
      <c r="VQL39" s="119"/>
      <c r="VQM39" s="119"/>
      <c r="VQN39" s="119"/>
      <c r="VQO39" s="119"/>
      <c r="VQP39" s="119"/>
      <c r="VQQ39" s="119"/>
      <c r="VQR39" s="119"/>
      <c r="VQS39" s="119"/>
      <c r="VQT39" s="119"/>
      <c r="VQU39" s="119"/>
      <c r="VQV39" s="119"/>
      <c r="VQW39" s="119"/>
      <c r="VQX39" s="119"/>
      <c r="VQY39" s="119"/>
      <c r="VQZ39" s="119"/>
      <c r="VRA39" s="119"/>
      <c r="VRB39" s="119"/>
      <c r="VRC39" s="119"/>
      <c r="VRD39" s="119"/>
      <c r="VRE39" s="119"/>
      <c r="VRF39" s="119"/>
      <c r="VRG39" s="119"/>
      <c r="VRH39" s="119"/>
      <c r="VRI39" s="119"/>
      <c r="VRJ39" s="119"/>
      <c r="VRK39" s="119"/>
      <c r="VRL39" s="119"/>
      <c r="VRM39" s="119"/>
      <c r="VRN39" s="119"/>
      <c r="VRO39" s="119"/>
      <c r="VRP39" s="119"/>
      <c r="VRQ39" s="119"/>
      <c r="VRR39" s="119"/>
      <c r="VRS39" s="119"/>
      <c r="VRT39" s="119"/>
      <c r="VRU39" s="119"/>
      <c r="VRV39" s="119"/>
      <c r="VRW39" s="119"/>
      <c r="VRX39" s="119"/>
      <c r="VRY39" s="119"/>
      <c r="VRZ39" s="119"/>
      <c r="VSA39" s="119"/>
      <c r="VSB39" s="119"/>
      <c r="VSC39" s="119"/>
      <c r="VSD39" s="119"/>
      <c r="VSE39" s="119"/>
      <c r="VSF39" s="119"/>
      <c r="VSG39" s="119"/>
      <c r="VSH39" s="119"/>
      <c r="VSI39" s="119"/>
      <c r="VSJ39" s="119"/>
      <c r="VSK39" s="119"/>
      <c r="VSL39" s="119"/>
      <c r="VSM39" s="119"/>
      <c r="VSN39" s="119"/>
      <c r="VSO39" s="119"/>
      <c r="VSP39" s="119"/>
      <c r="VSQ39" s="119"/>
      <c r="VSR39" s="119"/>
      <c r="VSS39" s="119"/>
      <c r="VST39" s="119"/>
      <c r="VSU39" s="119"/>
      <c r="VSV39" s="119"/>
      <c r="VSW39" s="119"/>
      <c r="VSX39" s="119"/>
      <c r="VSY39" s="119"/>
      <c r="VSZ39" s="119"/>
      <c r="VTA39" s="119"/>
      <c r="VTB39" s="119"/>
      <c r="VTC39" s="119"/>
      <c r="VTD39" s="119"/>
      <c r="VTE39" s="119"/>
      <c r="VTF39" s="119"/>
      <c r="VTG39" s="119"/>
      <c r="VTH39" s="119"/>
      <c r="VTI39" s="119"/>
      <c r="VTJ39" s="119"/>
      <c r="VTK39" s="119"/>
      <c r="VTL39" s="119"/>
      <c r="VTM39" s="119"/>
      <c r="VTN39" s="119"/>
      <c r="VTO39" s="119"/>
      <c r="VTP39" s="119"/>
      <c r="VTQ39" s="119"/>
      <c r="VTR39" s="119"/>
      <c r="VTS39" s="119"/>
      <c r="VTT39" s="119"/>
      <c r="VTU39" s="119"/>
      <c r="VTV39" s="119"/>
      <c r="VTW39" s="119"/>
      <c r="VTX39" s="119"/>
      <c r="VTY39" s="119"/>
      <c r="VTZ39" s="119"/>
      <c r="VUA39" s="119"/>
      <c r="VUB39" s="119"/>
      <c r="VUC39" s="119"/>
      <c r="VUD39" s="119"/>
      <c r="VUE39" s="119"/>
      <c r="VUF39" s="119"/>
      <c r="VUG39" s="119"/>
      <c r="VUH39" s="119"/>
      <c r="VUI39" s="119"/>
      <c r="VUJ39" s="119"/>
      <c r="VUK39" s="119"/>
      <c r="VUL39" s="119"/>
      <c r="VUM39" s="119"/>
      <c r="VUN39" s="119"/>
      <c r="VUO39" s="119"/>
      <c r="VUP39" s="119"/>
      <c r="VUQ39" s="119"/>
      <c r="VUR39" s="119"/>
      <c r="VUS39" s="119"/>
      <c r="VUT39" s="119"/>
      <c r="VUU39" s="119"/>
      <c r="VUV39" s="119"/>
      <c r="VUW39" s="119"/>
      <c r="VUX39" s="119"/>
      <c r="VUY39" s="119"/>
      <c r="VUZ39" s="119"/>
      <c r="VVA39" s="119"/>
      <c r="VVB39" s="119"/>
      <c r="VVC39" s="119"/>
      <c r="VVD39" s="119"/>
      <c r="VVE39" s="119"/>
      <c r="VVF39" s="119"/>
      <c r="VVG39" s="119"/>
      <c r="VVH39" s="119"/>
      <c r="VVI39" s="119"/>
      <c r="VVJ39" s="119"/>
      <c r="VVK39" s="119"/>
      <c r="VVL39" s="119"/>
      <c r="VVM39" s="119"/>
      <c r="VVN39" s="119"/>
      <c r="VVO39" s="119"/>
      <c r="VVP39" s="119"/>
      <c r="VVQ39" s="119"/>
      <c r="VVR39" s="119"/>
      <c r="VVS39" s="119"/>
      <c r="VVT39" s="119"/>
      <c r="VVU39" s="119"/>
      <c r="VVV39" s="119"/>
      <c r="VVW39" s="119"/>
      <c r="VVX39" s="119"/>
      <c r="VVY39" s="119"/>
      <c r="VVZ39" s="119"/>
      <c r="VWA39" s="119"/>
      <c r="VWB39" s="119"/>
      <c r="VWC39" s="119"/>
      <c r="VWD39" s="119"/>
      <c r="VWE39" s="119"/>
      <c r="VWF39" s="119"/>
      <c r="VWG39" s="119"/>
      <c r="VWH39" s="119"/>
      <c r="VWI39" s="119"/>
      <c r="VWJ39" s="119"/>
      <c r="VWK39" s="119"/>
      <c r="VWL39" s="119"/>
      <c r="VWM39" s="119"/>
      <c r="VWN39" s="119"/>
      <c r="VWO39" s="119"/>
      <c r="VWP39" s="119"/>
      <c r="VWQ39" s="119"/>
      <c r="VWR39" s="119"/>
      <c r="VWS39" s="119"/>
      <c r="VWT39" s="119"/>
      <c r="VWU39" s="119"/>
      <c r="VWV39" s="119"/>
      <c r="VWW39" s="119"/>
      <c r="VWX39" s="119"/>
      <c r="VWY39" s="119"/>
      <c r="VWZ39" s="119"/>
      <c r="VXA39" s="119"/>
      <c r="VXB39" s="119"/>
      <c r="VXC39" s="119"/>
      <c r="VXD39" s="119"/>
      <c r="VXE39" s="119"/>
      <c r="VXF39" s="119"/>
      <c r="VXG39" s="119"/>
      <c r="VXH39" s="119"/>
      <c r="VXI39" s="119"/>
      <c r="VXJ39" s="119"/>
      <c r="VXK39" s="119"/>
      <c r="VXL39" s="119"/>
      <c r="VXM39" s="119"/>
      <c r="VXN39" s="119"/>
      <c r="VXO39" s="119"/>
      <c r="VXP39" s="119"/>
      <c r="VXQ39" s="119"/>
      <c r="VXR39" s="119"/>
      <c r="VXS39" s="119"/>
      <c r="VXT39" s="119"/>
      <c r="VXU39" s="119"/>
      <c r="VXV39" s="119"/>
      <c r="VXW39" s="119"/>
      <c r="VXX39" s="119"/>
      <c r="VXY39" s="119"/>
      <c r="VXZ39" s="119"/>
      <c r="VYA39" s="119"/>
      <c r="VYB39" s="119"/>
      <c r="VYC39" s="119"/>
      <c r="VYD39" s="119"/>
      <c r="VYE39" s="119"/>
      <c r="VYF39" s="119"/>
      <c r="VYG39" s="119"/>
      <c r="VYH39" s="119"/>
      <c r="VYI39" s="119"/>
      <c r="VYJ39" s="119"/>
      <c r="VYK39" s="119"/>
      <c r="VYL39" s="119"/>
      <c r="VYM39" s="119"/>
      <c r="VYN39" s="119"/>
      <c r="VYO39" s="119"/>
      <c r="VYP39" s="119"/>
      <c r="VYQ39" s="119"/>
      <c r="VYR39" s="119"/>
      <c r="VYS39" s="119"/>
      <c r="VYT39" s="119"/>
      <c r="VYU39" s="119"/>
      <c r="VYV39" s="119"/>
      <c r="VYW39" s="119"/>
      <c r="VYX39" s="119"/>
      <c r="VYY39" s="119"/>
      <c r="VYZ39" s="119"/>
      <c r="VZA39" s="119"/>
      <c r="VZB39" s="119"/>
      <c r="VZC39" s="119"/>
      <c r="VZD39" s="119"/>
      <c r="VZE39" s="119"/>
      <c r="VZF39" s="119"/>
      <c r="VZG39" s="119"/>
      <c r="VZH39" s="119"/>
      <c r="VZI39" s="119"/>
      <c r="VZJ39" s="119"/>
      <c r="VZK39" s="119"/>
      <c r="VZL39" s="119"/>
      <c r="VZM39" s="119"/>
      <c r="VZN39" s="119"/>
      <c r="VZO39" s="119"/>
      <c r="VZP39" s="119"/>
      <c r="VZQ39" s="119"/>
      <c r="VZR39" s="119"/>
      <c r="VZS39" s="119"/>
      <c r="VZT39" s="119"/>
      <c r="VZU39" s="119"/>
      <c r="VZV39" s="119"/>
      <c r="VZW39" s="119"/>
      <c r="VZX39" s="119"/>
      <c r="VZY39" s="119"/>
      <c r="VZZ39" s="119"/>
      <c r="WAA39" s="119"/>
      <c r="WAB39" s="119"/>
      <c r="WAC39" s="119"/>
      <c r="WAD39" s="119"/>
      <c r="WAE39" s="119"/>
      <c r="WAF39" s="119"/>
      <c r="WAG39" s="119"/>
      <c r="WAH39" s="119"/>
      <c r="WAI39" s="119"/>
      <c r="WAJ39" s="119"/>
      <c r="WAK39" s="119"/>
      <c r="WAL39" s="119"/>
      <c r="WAM39" s="119"/>
      <c r="WAN39" s="119"/>
      <c r="WAO39" s="119"/>
      <c r="WAP39" s="119"/>
      <c r="WAQ39" s="119"/>
      <c r="WAR39" s="119"/>
      <c r="WAS39" s="119"/>
      <c r="WAT39" s="119"/>
      <c r="WAU39" s="119"/>
      <c r="WAV39" s="119"/>
      <c r="WAW39" s="119"/>
      <c r="WAX39" s="119"/>
      <c r="WAY39" s="119"/>
      <c r="WAZ39" s="119"/>
      <c r="WBA39" s="119"/>
      <c r="WBB39" s="119"/>
      <c r="WBC39" s="119"/>
      <c r="WBD39" s="119"/>
      <c r="WBE39" s="119"/>
      <c r="WBF39" s="119"/>
      <c r="WBG39" s="119"/>
      <c r="WBH39" s="119"/>
      <c r="WBI39" s="119"/>
      <c r="WBJ39" s="119"/>
      <c r="WBK39" s="119"/>
      <c r="WBL39" s="119"/>
      <c r="WBM39" s="119"/>
      <c r="WBN39" s="119"/>
      <c r="WBO39" s="119"/>
      <c r="WBP39" s="119"/>
      <c r="WBQ39" s="119"/>
      <c r="WBR39" s="119"/>
      <c r="WBS39" s="119"/>
      <c r="WBT39" s="119"/>
      <c r="WBU39" s="119"/>
      <c r="WBV39" s="119"/>
      <c r="WBW39" s="119"/>
      <c r="WBX39" s="119"/>
      <c r="WBY39" s="119"/>
      <c r="WBZ39" s="119"/>
      <c r="WCA39" s="119"/>
      <c r="WCB39" s="119"/>
      <c r="WCC39" s="119"/>
      <c r="WCD39" s="119"/>
      <c r="WCE39" s="119"/>
      <c r="WCF39" s="119"/>
      <c r="WCG39" s="119"/>
      <c r="WCH39" s="119"/>
      <c r="WCI39" s="119"/>
      <c r="WCJ39" s="119"/>
      <c r="WCK39" s="119"/>
      <c r="WCL39" s="119"/>
      <c r="WCM39" s="119"/>
      <c r="WCN39" s="119"/>
      <c r="WCO39" s="119"/>
      <c r="WCP39" s="119"/>
      <c r="WCQ39" s="119"/>
      <c r="WCR39" s="119"/>
      <c r="WCS39" s="119"/>
      <c r="WCT39" s="119"/>
      <c r="WCU39" s="119"/>
      <c r="WCV39" s="119"/>
      <c r="WCW39" s="119"/>
      <c r="WCX39" s="119"/>
      <c r="WCY39" s="119"/>
      <c r="WCZ39" s="119"/>
      <c r="WDA39" s="119"/>
      <c r="WDB39" s="119"/>
      <c r="WDC39" s="119"/>
      <c r="WDD39" s="119"/>
      <c r="WDE39" s="119"/>
      <c r="WDF39" s="119"/>
      <c r="WDG39" s="119"/>
      <c r="WDH39" s="119"/>
      <c r="WDI39" s="119"/>
      <c r="WDJ39" s="119"/>
      <c r="WDK39" s="119"/>
      <c r="WDL39" s="119"/>
      <c r="WDM39" s="119"/>
      <c r="WDN39" s="119"/>
      <c r="WDO39" s="119"/>
      <c r="WDP39" s="119"/>
      <c r="WDQ39" s="119"/>
      <c r="WDR39" s="119"/>
      <c r="WDS39" s="119"/>
      <c r="WDT39" s="119"/>
      <c r="WDU39" s="119"/>
      <c r="WDV39" s="119"/>
      <c r="WDW39" s="119"/>
      <c r="WDX39" s="119"/>
      <c r="WDY39" s="119"/>
      <c r="WDZ39" s="119"/>
      <c r="WEA39" s="119"/>
      <c r="WEB39" s="119"/>
      <c r="WEC39" s="119"/>
      <c r="WED39" s="119"/>
      <c r="WEE39" s="119"/>
      <c r="WEF39" s="119"/>
      <c r="WEG39" s="119"/>
      <c r="WEH39" s="119"/>
      <c r="WEI39" s="119"/>
      <c r="WEJ39" s="119"/>
      <c r="WEK39" s="119"/>
      <c r="WEL39" s="119"/>
      <c r="WEM39" s="119"/>
      <c r="WEN39" s="119"/>
      <c r="WEO39" s="119"/>
      <c r="WEP39" s="119"/>
      <c r="WEQ39" s="119"/>
      <c r="WER39" s="119"/>
      <c r="WES39" s="119"/>
      <c r="WET39" s="119"/>
      <c r="WEU39" s="119"/>
      <c r="WEV39" s="119"/>
      <c r="WEW39" s="119"/>
      <c r="WEX39" s="119"/>
      <c r="WEY39" s="119"/>
      <c r="WEZ39" s="119"/>
      <c r="WFA39" s="119"/>
      <c r="WFB39" s="119"/>
      <c r="WFC39" s="119"/>
      <c r="WFD39" s="119"/>
      <c r="WFE39" s="119"/>
      <c r="WFF39" s="119"/>
      <c r="WFG39" s="119"/>
      <c r="WFH39" s="119"/>
      <c r="WFI39" s="119"/>
      <c r="WFJ39" s="119"/>
      <c r="WFK39" s="119"/>
      <c r="WFL39" s="119"/>
      <c r="WFM39" s="119"/>
      <c r="WFN39" s="119"/>
      <c r="WFO39" s="119"/>
      <c r="WFP39" s="119"/>
      <c r="WFQ39" s="119"/>
      <c r="WFR39" s="119"/>
      <c r="WFS39" s="119"/>
      <c r="WFT39" s="119"/>
      <c r="WFU39" s="119"/>
      <c r="WFV39" s="119"/>
      <c r="WFW39" s="119"/>
      <c r="WFX39" s="119"/>
      <c r="WFY39" s="119"/>
      <c r="WFZ39" s="119"/>
      <c r="WGA39" s="119"/>
      <c r="WGB39" s="119"/>
      <c r="WGC39" s="119"/>
      <c r="WGD39" s="119"/>
      <c r="WGE39" s="119"/>
      <c r="WGF39" s="119"/>
      <c r="WGG39" s="119"/>
      <c r="WGH39" s="119"/>
      <c r="WGI39" s="119"/>
      <c r="WGJ39" s="119"/>
      <c r="WGK39" s="119"/>
      <c r="WGL39" s="119"/>
      <c r="WGM39" s="119"/>
      <c r="WGN39" s="119"/>
      <c r="WGO39" s="119"/>
      <c r="WGP39" s="119"/>
      <c r="WGQ39" s="119"/>
      <c r="WGR39" s="119"/>
      <c r="WGS39" s="119"/>
      <c r="WGT39" s="119"/>
      <c r="WGU39" s="119"/>
      <c r="WGV39" s="119"/>
      <c r="WGW39" s="119"/>
      <c r="WGX39" s="119"/>
      <c r="WGY39" s="119"/>
      <c r="WGZ39" s="119"/>
      <c r="WHA39" s="119"/>
      <c r="WHB39" s="119"/>
      <c r="WHC39" s="119"/>
      <c r="WHD39" s="119"/>
      <c r="WHE39" s="119"/>
      <c r="WHF39" s="119"/>
      <c r="WHG39" s="119"/>
      <c r="WHH39" s="119"/>
      <c r="WHI39" s="119"/>
      <c r="WHJ39" s="119"/>
      <c r="WHK39" s="119"/>
      <c r="WHL39" s="119"/>
      <c r="WHM39" s="119"/>
      <c r="WHN39" s="119"/>
      <c r="WHO39" s="119"/>
      <c r="WHP39" s="119"/>
      <c r="WHQ39" s="119"/>
      <c r="WHR39" s="119"/>
      <c r="WHS39" s="119"/>
      <c r="WHT39" s="119"/>
      <c r="WHU39" s="119"/>
      <c r="WHV39" s="119"/>
      <c r="WHW39" s="119"/>
      <c r="WHX39" s="119"/>
      <c r="WHY39" s="119"/>
      <c r="WHZ39" s="119"/>
      <c r="WIA39" s="119"/>
      <c r="WIB39" s="119"/>
      <c r="WIC39" s="119"/>
      <c r="WID39" s="119"/>
      <c r="WIE39" s="119"/>
      <c r="WIF39" s="119"/>
      <c r="WIG39" s="119"/>
      <c r="WIH39" s="119"/>
      <c r="WII39" s="119"/>
      <c r="WIJ39" s="119"/>
      <c r="WIK39" s="119"/>
      <c r="WIL39" s="119"/>
      <c r="WIM39" s="119"/>
      <c r="WIN39" s="119"/>
      <c r="WIO39" s="119"/>
      <c r="WIP39" s="119"/>
      <c r="WIQ39" s="119"/>
      <c r="WIR39" s="119"/>
      <c r="WIS39" s="119"/>
      <c r="WIT39" s="119"/>
      <c r="WIU39" s="119"/>
      <c r="WIV39" s="119"/>
      <c r="WIW39" s="119"/>
      <c r="WIX39" s="119"/>
      <c r="WIY39" s="119"/>
      <c r="WIZ39" s="119"/>
      <c r="WJA39" s="119"/>
      <c r="WJB39" s="119"/>
      <c r="WJC39" s="119"/>
      <c r="WJD39" s="119"/>
      <c r="WJE39" s="119"/>
      <c r="WJF39" s="119"/>
      <c r="WJG39" s="119"/>
      <c r="WJH39" s="119"/>
      <c r="WJI39" s="119"/>
      <c r="WJJ39" s="119"/>
      <c r="WJK39" s="119"/>
      <c r="WJL39" s="119"/>
      <c r="WJM39" s="119"/>
      <c r="WJN39" s="119"/>
      <c r="WJO39" s="119"/>
      <c r="WJP39" s="119"/>
      <c r="WJQ39" s="119"/>
      <c r="WJR39" s="119"/>
      <c r="WJS39" s="119"/>
      <c r="WJT39" s="119"/>
      <c r="WJU39" s="119"/>
      <c r="WJV39" s="119"/>
      <c r="WJW39" s="119"/>
      <c r="WJX39" s="119"/>
      <c r="WJY39" s="119"/>
      <c r="WJZ39" s="119"/>
      <c r="WKA39" s="119"/>
      <c r="WKB39" s="119"/>
      <c r="WKC39" s="119"/>
      <c r="WKD39" s="119"/>
      <c r="WKE39" s="119"/>
      <c r="WKF39" s="119"/>
      <c r="WKG39" s="119"/>
      <c r="WKH39" s="119"/>
      <c r="WKI39" s="119"/>
      <c r="WKJ39" s="119"/>
      <c r="WKK39" s="119"/>
      <c r="WKL39" s="119"/>
      <c r="WKM39" s="119"/>
      <c r="WKN39" s="119"/>
      <c r="WKO39" s="119"/>
      <c r="WKP39" s="119"/>
      <c r="WKQ39" s="119"/>
      <c r="WKR39" s="119"/>
      <c r="WKS39" s="119"/>
      <c r="WKT39" s="119"/>
      <c r="WKU39" s="119"/>
      <c r="WKV39" s="119"/>
      <c r="WKW39" s="119"/>
      <c r="WKX39" s="119"/>
      <c r="WKY39" s="119"/>
      <c r="WKZ39" s="119"/>
      <c r="WLA39" s="119"/>
      <c r="WLB39" s="119"/>
      <c r="WLC39" s="119"/>
      <c r="WLD39" s="119"/>
      <c r="WLE39" s="119"/>
      <c r="WLF39" s="119"/>
      <c r="WLG39" s="119"/>
      <c r="WLH39" s="119"/>
      <c r="WLI39" s="119"/>
      <c r="WLJ39" s="119"/>
      <c r="WLK39" s="119"/>
      <c r="WLL39" s="119"/>
      <c r="WLM39" s="119"/>
      <c r="WLN39" s="119"/>
      <c r="WLO39" s="119"/>
      <c r="WLP39" s="119"/>
      <c r="WLQ39" s="119"/>
      <c r="WLR39" s="119"/>
      <c r="WLS39" s="119"/>
      <c r="WLT39" s="119"/>
      <c r="WLU39" s="119"/>
      <c r="WLV39" s="119"/>
      <c r="WLW39" s="119"/>
      <c r="WLX39" s="119"/>
      <c r="WLY39" s="119"/>
      <c r="WLZ39" s="119"/>
      <c r="WMA39" s="119"/>
      <c r="WMB39" s="119"/>
      <c r="WMC39" s="119"/>
      <c r="WMD39" s="119"/>
      <c r="WME39" s="119"/>
      <c r="WMF39" s="119"/>
      <c r="WMG39" s="119"/>
      <c r="WMH39" s="119"/>
      <c r="WMI39" s="119"/>
      <c r="WMJ39" s="119"/>
      <c r="WMK39" s="119"/>
      <c r="WML39" s="119"/>
      <c r="WMM39" s="119"/>
      <c r="WMN39" s="119"/>
      <c r="WMO39" s="119"/>
      <c r="WMP39" s="119"/>
      <c r="WMQ39" s="119"/>
      <c r="WMR39" s="119"/>
      <c r="WMS39" s="119"/>
      <c r="WMT39" s="119"/>
      <c r="WMU39" s="119"/>
      <c r="WMV39" s="119"/>
      <c r="WMW39" s="119"/>
      <c r="WMX39" s="119"/>
      <c r="WMY39" s="119"/>
      <c r="WMZ39" s="119"/>
      <c r="WNA39" s="119"/>
      <c r="WNB39" s="119"/>
      <c r="WNC39" s="119"/>
      <c r="WND39" s="119"/>
      <c r="WNE39" s="119"/>
      <c r="WNF39" s="119"/>
      <c r="WNG39" s="119"/>
      <c r="WNH39" s="119"/>
      <c r="WNI39" s="119"/>
      <c r="WNJ39" s="119"/>
      <c r="WNK39" s="119"/>
      <c r="WNL39" s="119"/>
      <c r="WNM39" s="119"/>
      <c r="WNN39" s="119"/>
      <c r="WNO39" s="119"/>
      <c r="WNP39" s="119"/>
      <c r="WNQ39" s="119"/>
      <c r="WNR39" s="119"/>
      <c r="WNS39" s="119"/>
      <c r="WNT39" s="119"/>
      <c r="WNU39" s="119"/>
      <c r="WNV39" s="119"/>
      <c r="WNW39" s="119"/>
      <c r="WNX39" s="119"/>
      <c r="WNY39" s="119"/>
      <c r="WNZ39" s="119"/>
      <c r="WOA39" s="119"/>
      <c r="WOB39" s="119"/>
      <c r="WOC39" s="119"/>
      <c r="WOD39" s="119"/>
      <c r="WOE39" s="119"/>
      <c r="WOF39" s="119"/>
      <c r="WOG39" s="119"/>
      <c r="WOH39" s="119"/>
      <c r="WOI39" s="119"/>
      <c r="WOJ39" s="119"/>
      <c r="WOK39" s="119"/>
      <c r="WOL39" s="119"/>
      <c r="WOM39" s="119"/>
      <c r="WON39" s="119"/>
      <c r="WOO39" s="119"/>
      <c r="WOP39" s="119"/>
      <c r="WOQ39" s="119"/>
      <c r="WOR39" s="119"/>
      <c r="WOS39" s="119"/>
      <c r="WOT39" s="119"/>
      <c r="WOU39" s="119"/>
      <c r="WOV39" s="119"/>
      <c r="WOW39" s="119"/>
      <c r="WOX39" s="119"/>
      <c r="WOY39" s="119"/>
      <c r="WOZ39" s="119"/>
      <c r="WPA39" s="119"/>
      <c r="WPB39" s="119"/>
      <c r="WPC39" s="119"/>
      <c r="WPD39" s="119"/>
      <c r="WPE39" s="119"/>
      <c r="WPF39" s="119"/>
      <c r="WPG39" s="119"/>
      <c r="WPH39" s="119"/>
      <c r="WPI39" s="119"/>
      <c r="WPJ39" s="119"/>
      <c r="WPK39" s="119"/>
      <c r="WPL39" s="119"/>
      <c r="WPM39" s="119"/>
      <c r="WPN39" s="119"/>
      <c r="WPO39" s="119"/>
      <c r="WPP39" s="119"/>
      <c r="WPQ39" s="119"/>
      <c r="WPR39" s="119"/>
      <c r="WPS39" s="119"/>
      <c r="WPT39" s="119"/>
      <c r="WPU39" s="119"/>
      <c r="WPV39" s="119"/>
      <c r="WPW39" s="119"/>
      <c r="WPX39" s="119"/>
      <c r="WPY39" s="119"/>
      <c r="WPZ39" s="119"/>
      <c r="WQA39" s="119"/>
      <c r="WQB39" s="119"/>
      <c r="WQC39" s="119"/>
      <c r="WQD39" s="119"/>
      <c r="WQE39" s="119"/>
      <c r="WQF39" s="119"/>
      <c r="WQG39" s="119"/>
      <c r="WQH39" s="119"/>
      <c r="WQI39" s="119"/>
      <c r="WQJ39" s="119"/>
      <c r="WQK39" s="119"/>
      <c r="WQL39" s="119"/>
      <c r="WQM39" s="119"/>
      <c r="WQN39" s="119"/>
      <c r="WQO39" s="119"/>
      <c r="WQP39" s="119"/>
      <c r="WQQ39" s="119"/>
      <c r="WQR39" s="119"/>
      <c r="WQS39" s="119"/>
      <c r="WQT39" s="119"/>
      <c r="WQU39" s="119"/>
      <c r="WQV39" s="119"/>
      <c r="WQW39" s="119"/>
      <c r="WQX39" s="119"/>
      <c r="WQY39" s="119"/>
      <c r="WQZ39" s="119"/>
      <c r="WRA39" s="119"/>
      <c r="WRB39" s="119"/>
      <c r="WRC39" s="119"/>
      <c r="WRD39" s="119"/>
      <c r="WRE39" s="119"/>
      <c r="WRF39" s="119"/>
      <c r="WRG39" s="119"/>
      <c r="WRH39" s="119"/>
      <c r="WRI39" s="119"/>
      <c r="WRJ39" s="119"/>
      <c r="WRK39" s="119"/>
      <c r="WRL39" s="119"/>
      <c r="WRM39" s="119"/>
      <c r="WRN39" s="119"/>
      <c r="WRO39" s="119"/>
      <c r="WRP39" s="119"/>
      <c r="WRQ39" s="119"/>
      <c r="WRR39" s="119"/>
      <c r="WRS39" s="119"/>
      <c r="WRT39" s="119"/>
      <c r="WRU39" s="119"/>
      <c r="WRV39" s="119"/>
      <c r="WRW39" s="119"/>
      <c r="WRX39" s="119"/>
      <c r="WRY39" s="119"/>
      <c r="WRZ39" s="119"/>
      <c r="WSA39" s="119"/>
      <c r="WSB39" s="119"/>
      <c r="WSC39" s="119"/>
      <c r="WSD39" s="119"/>
      <c r="WSE39" s="119"/>
      <c r="WSF39" s="119"/>
      <c r="WSG39" s="119"/>
      <c r="WSH39" s="119"/>
      <c r="WSI39" s="119"/>
      <c r="WSJ39" s="119"/>
      <c r="WSK39" s="119"/>
      <c r="WSL39" s="119"/>
      <c r="WSM39" s="119"/>
      <c r="WSN39" s="119"/>
      <c r="WSO39" s="119"/>
      <c r="WSP39" s="119"/>
      <c r="WSQ39" s="119"/>
      <c r="WSR39" s="119"/>
      <c r="WSS39" s="119"/>
      <c r="WST39" s="119"/>
      <c r="WSU39" s="119"/>
      <c r="WSV39" s="119"/>
      <c r="WSW39" s="119"/>
      <c r="WSX39" s="119"/>
      <c r="WSY39" s="119"/>
      <c r="WSZ39" s="119"/>
      <c r="WTA39" s="119"/>
      <c r="WTB39" s="119"/>
      <c r="WTC39" s="119"/>
      <c r="WTD39" s="119"/>
      <c r="WTE39" s="119"/>
      <c r="WTF39" s="119"/>
      <c r="WTG39" s="119"/>
      <c r="WTH39" s="119"/>
      <c r="WTI39" s="119"/>
      <c r="WTJ39" s="119"/>
      <c r="WTK39" s="119"/>
      <c r="WTL39" s="119"/>
      <c r="WTM39" s="119"/>
      <c r="WTN39" s="119"/>
      <c r="WTO39" s="119"/>
      <c r="WTP39" s="119"/>
      <c r="WTQ39" s="119"/>
      <c r="WTR39" s="119"/>
      <c r="WTS39" s="119"/>
      <c r="WTT39" s="119"/>
      <c r="WTU39" s="119"/>
      <c r="WTV39" s="119"/>
      <c r="WTW39" s="119"/>
      <c r="WTX39" s="119"/>
      <c r="WTY39" s="119"/>
      <c r="WTZ39" s="119"/>
      <c r="WUA39" s="119"/>
      <c r="WUB39" s="119"/>
      <c r="WUC39" s="119"/>
      <c r="WUD39" s="119"/>
      <c r="WUE39" s="119"/>
      <c r="WUF39" s="119"/>
      <c r="WUG39" s="119"/>
      <c r="WUH39" s="119"/>
      <c r="WUI39" s="119"/>
      <c r="WUJ39" s="119"/>
      <c r="WUK39" s="119"/>
      <c r="WUL39" s="119"/>
      <c r="WUM39" s="119"/>
      <c r="WUN39" s="119"/>
      <c r="WUO39" s="119"/>
      <c r="WUP39" s="119"/>
      <c r="WUQ39" s="119"/>
      <c r="WUR39" s="119"/>
      <c r="WUS39" s="119"/>
      <c r="WUT39" s="119"/>
      <c r="WUU39" s="119"/>
      <c r="WUV39" s="119"/>
      <c r="WUW39" s="119"/>
      <c r="WUX39" s="119"/>
      <c r="WUY39" s="119"/>
      <c r="WUZ39" s="119"/>
      <c r="WVA39" s="119"/>
      <c r="WVB39" s="119"/>
      <c r="WVC39" s="119"/>
      <c r="WVD39" s="119"/>
      <c r="WVE39" s="119"/>
      <c r="WVF39" s="119"/>
      <c r="WVG39" s="119"/>
      <c r="WVH39" s="119"/>
      <c r="WVI39" s="119"/>
      <c r="WVJ39" s="119"/>
      <c r="WVK39" s="119"/>
      <c r="WVL39" s="119"/>
      <c r="WVM39" s="119"/>
      <c r="WVN39" s="119"/>
      <c r="WVO39" s="119"/>
      <c r="WVP39" s="119"/>
      <c r="WVQ39" s="119"/>
      <c r="WVR39" s="119"/>
      <c r="WVS39" s="119"/>
      <c r="WVT39" s="119"/>
      <c r="WVU39" s="119"/>
      <c r="WVV39" s="119"/>
      <c r="WVW39" s="119"/>
      <c r="WVX39" s="119"/>
      <c r="WVY39" s="119"/>
      <c r="WVZ39" s="119"/>
      <c r="WWA39" s="119"/>
      <c r="WWB39" s="119"/>
      <c r="WWC39" s="119"/>
      <c r="WWD39" s="119"/>
      <c r="WWE39" s="119"/>
      <c r="WWF39" s="119"/>
      <c r="WWG39" s="119"/>
      <c r="WWH39" s="119"/>
      <c r="WWI39" s="119"/>
      <c r="WWJ39" s="119"/>
      <c r="WWK39" s="119"/>
      <c r="WWL39" s="119"/>
      <c r="WWM39" s="119"/>
      <c r="WWN39" s="119"/>
      <c r="WWO39" s="119"/>
      <c r="WWP39" s="119"/>
      <c r="WWQ39" s="119"/>
      <c r="WWR39" s="119"/>
      <c r="WWS39" s="119"/>
      <c r="WWT39" s="119"/>
      <c r="WWU39" s="119"/>
      <c r="WWV39" s="119"/>
      <c r="WWW39" s="119"/>
      <c r="WWX39" s="119"/>
      <c r="WWY39" s="119"/>
      <c r="WWZ39" s="119"/>
      <c r="WXA39" s="119"/>
      <c r="WXB39" s="119"/>
      <c r="WXC39" s="119"/>
      <c r="WXD39" s="119"/>
      <c r="WXE39" s="119"/>
      <c r="WXF39" s="119"/>
      <c r="WXG39" s="119"/>
      <c r="WXH39" s="119"/>
      <c r="WXI39" s="119"/>
      <c r="WXJ39" s="119"/>
      <c r="WXK39" s="119"/>
      <c r="WXL39" s="119"/>
      <c r="WXM39" s="119"/>
      <c r="WXN39" s="119"/>
      <c r="WXO39" s="119"/>
      <c r="WXP39" s="119"/>
      <c r="WXQ39" s="119"/>
      <c r="WXR39" s="119"/>
      <c r="WXS39" s="119"/>
      <c r="WXT39" s="119"/>
      <c r="WXU39" s="119"/>
      <c r="WXV39" s="119"/>
      <c r="WXW39" s="119"/>
      <c r="WXX39" s="119"/>
      <c r="WXY39" s="119"/>
      <c r="WXZ39" s="119"/>
      <c r="WYA39" s="119"/>
      <c r="WYB39" s="119"/>
      <c r="WYC39" s="119"/>
      <c r="WYD39" s="119"/>
      <c r="WYE39" s="119"/>
      <c r="WYF39" s="119"/>
      <c r="WYG39" s="119"/>
      <c r="WYH39" s="119"/>
      <c r="WYI39" s="119"/>
      <c r="WYJ39" s="119"/>
      <c r="WYK39" s="119"/>
      <c r="WYL39" s="119"/>
      <c r="WYM39" s="119"/>
      <c r="WYN39" s="119"/>
      <c r="WYO39" s="119"/>
      <c r="WYP39" s="119"/>
      <c r="WYQ39" s="119"/>
      <c r="WYR39" s="119"/>
      <c r="WYS39" s="119"/>
      <c r="WYT39" s="119"/>
      <c r="WYU39" s="119"/>
      <c r="WYV39" s="119"/>
      <c r="WYW39" s="119"/>
      <c r="WYX39" s="119"/>
      <c r="WYY39" s="119"/>
      <c r="WYZ39" s="119"/>
      <c r="WZA39" s="119"/>
      <c r="WZB39" s="119"/>
      <c r="WZC39" s="119"/>
      <c r="WZD39" s="119"/>
      <c r="WZE39" s="119"/>
      <c r="WZF39" s="119"/>
      <c r="WZG39" s="119"/>
      <c r="WZH39" s="119"/>
      <c r="WZI39" s="119"/>
      <c r="WZJ39" s="119"/>
      <c r="WZK39" s="119"/>
      <c r="WZL39" s="119"/>
      <c r="WZM39" s="119"/>
      <c r="WZN39" s="119"/>
      <c r="WZO39" s="119"/>
      <c r="WZP39" s="119"/>
      <c r="WZQ39" s="119"/>
      <c r="WZR39" s="119"/>
      <c r="WZS39" s="119"/>
      <c r="WZT39" s="119"/>
      <c r="WZU39" s="119"/>
      <c r="WZV39" s="119"/>
      <c r="WZW39" s="119"/>
      <c r="WZX39" s="119"/>
      <c r="WZY39" s="119"/>
      <c r="WZZ39" s="119"/>
      <c r="XAA39" s="119"/>
      <c r="XAB39" s="119"/>
      <c r="XAC39" s="119"/>
      <c r="XAD39" s="119"/>
      <c r="XAE39" s="119"/>
      <c r="XAF39" s="119"/>
      <c r="XAG39" s="119"/>
      <c r="XAH39" s="119"/>
      <c r="XAI39" s="119"/>
      <c r="XAJ39" s="119"/>
      <c r="XAK39" s="119"/>
      <c r="XAL39" s="119"/>
      <c r="XAM39" s="119"/>
      <c r="XAN39" s="119"/>
      <c r="XAO39" s="119"/>
      <c r="XAP39" s="119"/>
      <c r="XAQ39" s="119"/>
      <c r="XAR39" s="119"/>
      <c r="XAS39" s="119"/>
      <c r="XAT39" s="119"/>
      <c r="XAU39" s="119"/>
      <c r="XAV39" s="119"/>
      <c r="XAW39" s="119"/>
      <c r="XAX39" s="119"/>
      <c r="XAY39" s="119"/>
      <c r="XAZ39" s="119"/>
      <c r="XBA39" s="119"/>
      <c r="XBB39" s="119"/>
      <c r="XBC39" s="119"/>
      <c r="XBD39" s="119"/>
      <c r="XBE39" s="119"/>
      <c r="XBF39" s="119"/>
      <c r="XBG39" s="119"/>
      <c r="XBH39" s="119"/>
      <c r="XBI39" s="119"/>
      <c r="XBJ39" s="119"/>
      <c r="XBK39" s="119"/>
      <c r="XBL39" s="119"/>
      <c r="XBM39" s="119"/>
      <c r="XBN39" s="119"/>
      <c r="XBO39" s="119"/>
      <c r="XBP39" s="119"/>
      <c r="XBQ39" s="119"/>
      <c r="XBR39" s="119"/>
      <c r="XBS39" s="119"/>
      <c r="XBT39" s="119"/>
      <c r="XBU39" s="119"/>
      <c r="XBV39" s="119"/>
      <c r="XBW39" s="119"/>
      <c r="XBX39" s="119"/>
      <c r="XBY39" s="119"/>
      <c r="XBZ39" s="119"/>
      <c r="XCA39" s="119"/>
      <c r="XCB39" s="119"/>
      <c r="XCC39" s="119"/>
      <c r="XCD39" s="119"/>
      <c r="XCE39" s="119"/>
      <c r="XCF39" s="119"/>
      <c r="XCG39" s="119"/>
      <c r="XCH39" s="119"/>
      <c r="XCI39" s="119"/>
      <c r="XCJ39" s="119"/>
      <c r="XCK39" s="119"/>
      <c r="XCL39" s="119"/>
      <c r="XCM39" s="119"/>
      <c r="XCN39" s="119"/>
      <c r="XCO39" s="119"/>
      <c r="XCP39" s="119"/>
      <c r="XCQ39" s="119"/>
      <c r="XCR39" s="119"/>
      <c r="XCS39" s="119"/>
      <c r="XCT39" s="119"/>
      <c r="XCU39" s="119"/>
      <c r="XCV39" s="119"/>
      <c r="XCW39" s="119"/>
      <c r="XCX39" s="119"/>
      <c r="XCY39" s="119"/>
      <c r="XCZ39" s="119"/>
      <c r="XDA39" s="119"/>
      <c r="XDB39" s="119"/>
      <c r="XDC39" s="119"/>
      <c r="XDD39" s="119"/>
      <c r="XDE39" s="119"/>
      <c r="XDF39" s="119"/>
      <c r="XDG39" s="119"/>
      <c r="XDH39" s="119"/>
      <c r="XDI39" s="119"/>
      <c r="XDJ39" s="119"/>
      <c r="XDK39" s="119"/>
      <c r="XDL39" s="119"/>
      <c r="XDM39" s="119"/>
      <c r="XDN39" s="119"/>
      <c r="XDO39" s="119"/>
      <c r="XDP39" s="119"/>
      <c r="XDQ39" s="119"/>
      <c r="XDR39" s="119"/>
      <c r="XDS39" s="119"/>
      <c r="XDT39" s="119"/>
      <c r="XDU39" s="119"/>
      <c r="XDV39" s="119"/>
      <c r="XDW39" s="119"/>
      <c r="XDX39" s="119"/>
      <c r="XDY39" s="119"/>
      <c r="XDZ39" s="119"/>
      <c r="XEA39" s="119"/>
      <c r="XEB39" s="119"/>
      <c r="XEC39" s="119"/>
      <c r="XED39" s="119"/>
      <c r="XEE39" s="119"/>
      <c r="XEF39" s="119"/>
      <c r="XEG39" s="119"/>
      <c r="XEH39" s="119"/>
      <c r="XEI39" s="119"/>
      <c r="XEJ39" s="119"/>
      <c r="XEK39" s="119"/>
      <c r="XEL39" s="119"/>
      <c r="XEM39" s="119"/>
      <c r="XEN39" s="119"/>
      <c r="XEO39" s="119"/>
      <c r="XEP39" s="119"/>
      <c r="XEQ39" s="119"/>
      <c r="XER39" s="119"/>
      <c r="XES39" s="119"/>
      <c r="XET39" s="119"/>
      <c r="XEU39" s="119"/>
      <c r="XEV39" s="119"/>
      <c r="XEW39" s="119"/>
      <c r="XEX39" s="119"/>
      <c r="XEY39" s="119"/>
      <c r="XEZ39" s="119"/>
      <c r="XFA39" s="119"/>
      <c r="XFB39" s="119"/>
      <c r="XFC39" s="119"/>
      <c r="XFD39" s="119"/>
    </row>
    <row r="40" spans="1:16384" s="199" customFormat="1" ht="24" hidden="1" thickBot="1">
      <c r="C40" s="200"/>
      <c r="D40" s="200"/>
      <c r="E40" s="200"/>
      <c r="F40" s="201"/>
      <c r="G40" s="121"/>
      <c r="H40" s="121"/>
      <c r="I40" s="201"/>
      <c r="J40" s="201"/>
      <c r="K40" s="201"/>
      <c r="L40" s="201"/>
      <c r="N40" s="200"/>
      <c r="P40" s="378" t="str">
        <f>IF('c10a1'!H3=0,"",'c10a1'!H3)</f>
        <v/>
      </c>
      <c r="Q40" s="376">
        <f>'c10a1'!$R$77</f>
        <v>1</v>
      </c>
    </row>
    <row r="41" spans="1:16384" s="199" customFormat="1" ht="24" hidden="1" thickBot="1">
      <c r="C41" s="344"/>
      <c r="D41" s="345"/>
      <c r="E41" s="345"/>
      <c r="F41" s="344"/>
      <c r="G41" s="344"/>
      <c r="H41" s="202"/>
      <c r="I41" s="202"/>
      <c r="J41" s="202"/>
      <c r="K41" s="202"/>
      <c r="L41" s="202"/>
      <c r="N41" s="200"/>
      <c r="P41" s="379" t="str">
        <f>IF('c10a2'!H3=0,"",'c10a2'!H3)</f>
        <v/>
      </c>
      <c r="Q41" s="376">
        <f>'c10a2'!R77</f>
        <v>1</v>
      </c>
    </row>
    <row r="42" spans="1:16384" s="199" customFormat="1" ht="24" hidden="1" thickBot="1">
      <c r="C42" s="200"/>
      <c r="D42" s="345"/>
      <c r="E42" s="345"/>
      <c r="F42" s="345"/>
      <c r="G42" s="344"/>
      <c r="H42" s="202"/>
      <c r="I42" s="202"/>
      <c r="J42" s="202"/>
      <c r="K42" s="202"/>
      <c r="L42" s="202"/>
      <c r="N42" s="200"/>
      <c r="P42" s="379" t="str">
        <f>IF('c10a3'!H3=0,"",'c10a3'!H3)</f>
        <v/>
      </c>
      <c r="Q42" s="376">
        <f>'c10a3'!R77</f>
        <v>1</v>
      </c>
    </row>
    <row r="43" spans="1:16384" s="199" customFormat="1" ht="24" hidden="1" thickBot="1">
      <c r="C43" s="178"/>
      <c r="D43" s="178"/>
      <c r="E43" s="178"/>
      <c r="F43" s="345"/>
      <c r="G43" s="200"/>
      <c r="I43" s="203"/>
      <c r="J43" s="203"/>
      <c r="K43" s="203"/>
      <c r="L43" s="203"/>
      <c r="N43" s="200"/>
      <c r="P43" s="379" t="str">
        <f>IF('c10a4'!H3=0,"",'c10a4'!H3)</f>
        <v/>
      </c>
      <c r="Q43" s="376">
        <f>'c10a4'!R77</f>
        <v>1</v>
      </c>
    </row>
    <row r="44" spans="1:16384" s="199" customFormat="1" ht="21" hidden="1" thickBot="1">
      <c r="B44" s="121"/>
      <c r="C44" s="178"/>
      <c r="D44" s="178"/>
      <c r="E44" s="178"/>
      <c r="F44" s="204"/>
      <c r="G44" s="198"/>
      <c r="H44" s="161"/>
      <c r="I44" s="205"/>
      <c r="J44" s="205"/>
      <c r="K44" s="205"/>
      <c r="L44" s="205"/>
      <c r="M44" s="200"/>
      <c r="N44" s="200"/>
      <c r="O44" s="200"/>
      <c r="P44" s="379" t="str">
        <f>IF('c10a5'!H3=0,"",'c10a5'!H3)</f>
        <v/>
      </c>
      <c r="Q44" s="376">
        <f>'c10a5'!R77</f>
        <v>1</v>
      </c>
      <c r="T44" s="200"/>
      <c r="U44" s="200"/>
      <c r="V44" s="200"/>
      <c r="W44" s="200"/>
      <c r="X44" s="200"/>
      <c r="Y44" s="200"/>
      <c r="Z44" s="200"/>
      <c r="AA44" s="200"/>
    </row>
    <row r="45" spans="1:16384" s="199" customFormat="1" ht="21" hidden="1" thickBot="1">
      <c r="B45" s="121"/>
      <c r="C45" s="121"/>
      <c r="D45" s="121"/>
      <c r="E45" s="121"/>
      <c r="F45" s="204"/>
      <c r="G45" s="198"/>
      <c r="H45" s="161"/>
      <c r="I45" s="205"/>
      <c r="J45" s="205"/>
      <c r="K45" s="205"/>
      <c r="L45" s="205"/>
      <c r="M45" s="200"/>
      <c r="N45" s="200"/>
      <c r="O45" s="200"/>
      <c r="P45" s="379" t="str">
        <f>IF('c10a6'!H3=0,"",'c10a6'!H3)</f>
        <v/>
      </c>
      <c r="Q45" s="382">
        <f>'c10a6'!R77</f>
        <v>1</v>
      </c>
      <c r="T45" s="200"/>
      <c r="U45" s="200"/>
      <c r="V45" s="200"/>
      <c r="W45" s="200"/>
      <c r="X45" s="200"/>
      <c r="Y45" s="200"/>
      <c r="Z45" s="200"/>
      <c r="AA45" s="200"/>
    </row>
    <row r="46" spans="1:16384" ht="20">
      <c r="F46" s="376"/>
      <c r="I46" s="376"/>
      <c r="J46" s="376"/>
      <c r="K46" s="376"/>
      <c r="L46" s="376"/>
      <c r="M46" s="454"/>
      <c r="O46" s="454"/>
      <c r="P46" s="452" t="str">
        <f>IF('c10a7'!H3=0,"",'c10a7'!H3)</f>
        <v/>
      </c>
      <c r="Q46" s="376">
        <f>'c10a7'!R77</f>
        <v>1</v>
      </c>
      <c r="T46" s="454"/>
      <c r="U46" s="454"/>
      <c r="V46" s="454"/>
      <c r="W46" s="454"/>
      <c r="X46" s="454"/>
      <c r="Y46" s="454"/>
      <c r="Z46" s="454"/>
      <c r="AA46" s="454"/>
    </row>
    <row r="47" spans="1:16384" ht="20">
      <c r="F47" s="376"/>
      <c r="I47" s="376"/>
      <c r="J47" s="376"/>
      <c r="K47" s="376"/>
      <c r="L47" s="376"/>
      <c r="M47" s="454"/>
      <c r="O47" s="454"/>
      <c r="P47" s="452" t="str">
        <f>IF('c10a8'!H3=0,"",'c10a8'!H3)</f>
        <v/>
      </c>
      <c r="Q47" s="376">
        <f>'c10a8'!R77</f>
        <v>1</v>
      </c>
      <c r="T47" s="454"/>
      <c r="U47" s="454"/>
      <c r="V47" s="454"/>
      <c r="W47" s="454"/>
      <c r="X47" s="454"/>
      <c r="Y47" s="454"/>
      <c r="Z47" s="454"/>
      <c r="AA47" s="454"/>
    </row>
    <row r="48" spans="1:16384" ht="20">
      <c r="F48" s="376"/>
      <c r="G48" s="376"/>
      <c r="H48" s="376"/>
      <c r="I48" s="376"/>
      <c r="J48" s="376"/>
      <c r="K48" s="376"/>
      <c r="L48" s="376"/>
      <c r="M48" s="454"/>
      <c r="O48" s="454"/>
      <c r="P48" s="452" t="str">
        <f>IF('c10a9'!H3=0,"",'c10a9'!H3)</f>
        <v/>
      </c>
      <c r="Q48" s="376">
        <f>'c10a9'!R77</f>
        <v>1</v>
      </c>
      <c r="T48" s="454"/>
      <c r="U48" s="454"/>
      <c r="V48" s="454"/>
      <c r="W48" s="454"/>
      <c r="X48" s="454"/>
      <c r="Y48" s="454"/>
      <c r="Z48" s="454"/>
      <c r="AA48" s="454"/>
    </row>
    <row r="49" spans="2:27" ht="12" customHeight="1">
      <c r="F49" s="455"/>
      <c r="G49" s="454"/>
      <c r="H49" s="455"/>
      <c r="I49" s="455"/>
      <c r="J49" s="455"/>
      <c r="K49" s="455"/>
      <c r="L49" s="455"/>
      <c r="M49" s="454"/>
      <c r="O49" s="454"/>
      <c r="P49" s="453" t="str">
        <f>IF('c10a10'!H3=0,"",'c10a10'!H3)</f>
        <v/>
      </c>
      <c r="Q49" s="376">
        <f>'c10a10'!R77</f>
        <v>1</v>
      </c>
      <c r="T49" s="454"/>
      <c r="U49" s="454"/>
      <c r="V49" s="454"/>
      <c r="W49" s="454"/>
      <c r="X49" s="454"/>
      <c r="Y49" s="454"/>
      <c r="Z49" s="454"/>
      <c r="AA49" s="454"/>
    </row>
    <row r="50" spans="2:27" ht="12" customHeight="1">
      <c r="G50" s="454"/>
      <c r="M50" s="454"/>
      <c r="O50" s="454"/>
      <c r="T50" s="454"/>
      <c r="U50" s="454"/>
      <c r="V50" s="454"/>
      <c r="W50" s="454"/>
      <c r="X50" s="454"/>
      <c r="Y50" s="454"/>
      <c r="Z50" s="454"/>
      <c r="AA50" s="454"/>
    </row>
    <row r="51" spans="2:27" ht="12" customHeight="1">
      <c r="G51" s="454"/>
      <c r="M51" s="454"/>
      <c r="O51" s="454"/>
      <c r="T51" s="454"/>
      <c r="U51" s="454"/>
      <c r="V51" s="454"/>
      <c r="W51" s="454"/>
      <c r="X51" s="454"/>
      <c r="Y51" s="454"/>
      <c r="Z51" s="454"/>
      <c r="AA51" s="454"/>
    </row>
    <row r="52" spans="2:27" ht="12" customHeight="1">
      <c r="M52" s="454"/>
      <c r="O52" s="454"/>
      <c r="T52" s="454"/>
      <c r="U52" s="454"/>
      <c r="V52" s="454"/>
      <c r="W52" s="454"/>
      <c r="X52" s="454"/>
      <c r="Y52" s="454"/>
      <c r="Z52" s="454"/>
      <c r="AA52" s="454"/>
    </row>
    <row r="53" spans="2:27" ht="12" customHeight="1">
      <c r="M53" s="454"/>
      <c r="O53" s="454"/>
      <c r="T53" s="454"/>
      <c r="U53" s="454"/>
      <c r="V53" s="454"/>
      <c r="W53" s="454"/>
      <c r="X53" s="454"/>
      <c r="Y53" s="454"/>
      <c r="Z53" s="454"/>
      <c r="AA53" s="454"/>
    </row>
    <row r="54" spans="2:27" ht="12" customHeight="1">
      <c r="M54" s="454"/>
      <c r="O54" s="454"/>
      <c r="T54" s="454"/>
      <c r="U54" s="454"/>
      <c r="V54" s="454"/>
      <c r="W54" s="454"/>
      <c r="X54" s="454"/>
      <c r="Y54" s="454"/>
      <c r="Z54" s="454"/>
      <c r="AA54" s="454"/>
    </row>
    <row r="55" spans="2:27" ht="12" customHeight="1">
      <c r="M55" s="454"/>
      <c r="O55" s="454"/>
      <c r="P55" s="454"/>
      <c r="Q55" s="454"/>
      <c r="R55" s="454"/>
      <c r="S55" s="454"/>
      <c r="T55" s="454"/>
      <c r="U55" s="454"/>
      <c r="V55" s="454"/>
      <c r="W55" s="454"/>
      <c r="X55" s="454"/>
      <c r="Y55" s="454"/>
      <c r="Z55" s="454"/>
      <c r="AA55" s="454"/>
    </row>
    <row r="56" spans="2:27" ht="12" customHeight="1">
      <c r="M56" s="454"/>
      <c r="O56" s="454"/>
      <c r="P56" s="454"/>
      <c r="Q56" s="454"/>
      <c r="R56" s="454"/>
      <c r="S56" s="454"/>
      <c r="T56" s="454"/>
      <c r="U56" s="454"/>
      <c r="V56" s="454"/>
      <c r="W56" s="454"/>
      <c r="X56" s="454"/>
      <c r="Y56" s="454"/>
      <c r="Z56" s="454"/>
      <c r="AA56" s="454"/>
    </row>
    <row r="57" spans="2:27" ht="30.75" customHeight="1">
      <c r="B57" s="451" t="str">
        <f>"Resumo dos planos táticos - "&amp;Referência!D15</f>
        <v>Resumo dos planos táticos - Miscelânea</v>
      </c>
      <c r="M57" s="454"/>
      <c r="O57" s="454"/>
      <c r="P57" s="454"/>
      <c r="Q57" s="454"/>
      <c r="R57" s="454"/>
      <c r="S57" s="454"/>
      <c r="T57" s="454"/>
      <c r="U57" s="454"/>
      <c r="V57" s="454"/>
      <c r="W57" s="454"/>
      <c r="X57" s="454"/>
      <c r="Y57" s="454"/>
      <c r="Z57" s="454"/>
      <c r="AA57" s="454"/>
    </row>
    <row r="58" spans="2:27" ht="21.75" customHeight="1">
      <c r="M58" s="454"/>
      <c r="O58" s="454"/>
      <c r="P58" s="454"/>
      <c r="Q58" s="454"/>
      <c r="R58" s="454"/>
      <c r="S58" s="454"/>
      <c r="T58" s="454"/>
      <c r="U58" s="454"/>
      <c r="V58" s="454"/>
      <c r="W58" s="454"/>
      <c r="X58" s="454"/>
      <c r="Y58" s="454"/>
      <c r="Z58" s="454"/>
      <c r="AA58" s="454"/>
    </row>
    <row r="59" spans="2:27" ht="12" customHeight="1">
      <c r="M59" s="454"/>
      <c r="O59" s="454"/>
      <c r="P59" s="454"/>
      <c r="Q59" s="454"/>
      <c r="R59" s="454"/>
      <c r="S59" s="454"/>
      <c r="T59" s="454"/>
      <c r="U59" s="454"/>
      <c r="V59" s="454"/>
      <c r="W59" s="454"/>
      <c r="X59" s="454"/>
      <c r="Y59" s="454"/>
      <c r="Z59" s="454"/>
      <c r="AA59" s="454"/>
    </row>
    <row r="60" spans="2:27" ht="12" customHeight="1">
      <c r="M60" s="454"/>
      <c r="O60" s="454"/>
      <c r="P60" s="454"/>
      <c r="Q60" s="454"/>
      <c r="R60" s="454"/>
      <c r="S60" s="454"/>
      <c r="T60" s="454"/>
      <c r="U60" s="454"/>
      <c r="V60" s="454"/>
      <c r="W60" s="454"/>
      <c r="X60" s="454"/>
      <c r="Y60" s="454"/>
      <c r="Z60" s="454"/>
      <c r="AA60" s="454"/>
    </row>
    <row r="61" spans="2:27" ht="12" customHeight="1">
      <c r="M61" s="454"/>
      <c r="O61" s="454"/>
      <c r="P61" s="454"/>
      <c r="Q61" s="454"/>
      <c r="R61" s="454"/>
      <c r="S61" s="454"/>
      <c r="T61" s="454"/>
      <c r="U61" s="454"/>
      <c r="V61" s="454"/>
      <c r="W61" s="454"/>
      <c r="X61" s="454"/>
      <c r="Y61" s="454"/>
      <c r="Z61" s="454"/>
      <c r="AA61" s="454"/>
    </row>
    <row r="62" spans="2:27" ht="12" customHeight="1">
      <c r="M62" s="454"/>
      <c r="O62" s="454"/>
      <c r="P62" s="454"/>
      <c r="Q62" s="454"/>
      <c r="R62" s="454"/>
      <c r="S62" s="454"/>
      <c r="T62" s="454"/>
      <c r="U62" s="454"/>
      <c r="V62" s="454"/>
      <c r="W62" s="454"/>
      <c r="X62" s="454"/>
      <c r="Y62" s="454"/>
      <c r="Z62" s="454"/>
      <c r="AA62" s="454"/>
    </row>
    <row r="63" spans="2:27" ht="12" customHeight="1">
      <c r="M63" s="454"/>
      <c r="O63" s="454"/>
      <c r="P63" s="454"/>
      <c r="Q63" s="454"/>
      <c r="R63" s="454"/>
      <c r="S63" s="454"/>
      <c r="T63" s="454"/>
      <c r="U63" s="454"/>
      <c r="V63" s="454"/>
      <c r="W63" s="454"/>
      <c r="X63" s="454"/>
      <c r="Y63" s="454"/>
      <c r="Z63" s="454"/>
      <c r="AA63" s="454"/>
    </row>
    <row r="64" spans="2:27" ht="12" customHeight="1">
      <c r="M64" s="454"/>
      <c r="O64" s="454"/>
      <c r="P64" s="454"/>
      <c r="Q64" s="454"/>
      <c r="R64" s="454"/>
      <c r="S64" s="454"/>
      <c r="T64" s="454"/>
      <c r="U64" s="454"/>
      <c r="V64" s="454"/>
      <c r="W64" s="454"/>
      <c r="X64" s="454"/>
      <c r="Y64" s="454"/>
      <c r="Z64" s="454"/>
      <c r="AA64" s="454"/>
    </row>
    <row r="65" spans="13:27" ht="12" customHeight="1">
      <c r="M65" s="454"/>
      <c r="O65" s="454"/>
      <c r="P65" s="454"/>
      <c r="Q65" s="454"/>
      <c r="R65" s="454"/>
      <c r="S65" s="454"/>
      <c r="T65" s="454"/>
      <c r="U65" s="454"/>
      <c r="V65" s="454"/>
      <c r="W65" s="454"/>
      <c r="X65" s="454"/>
      <c r="Y65" s="454"/>
      <c r="Z65" s="454"/>
      <c r="AA65" s="454"/>
    </row>
    <row r="66" spans="13:27" ht="12" customHeight="1">
      <c r="M66" s="454"/>
      <c r="O66" s="454"/>
      <c r="P66" s="454"/>
      <c r="Q66" s="454"/>
      <c r="R66" s="454"/>
      <c r="S66" s="454"/>
      <c r="T66" s="454"/>
      <c r="U66" s="454"/>
      <c r="V66" s="454"/>
      <c r="W66" s="454"/>
      <c r="X66" s="454"/>
      <c r="Y66" s="454"/>
      <c r="Z66" s="454"/>
      <c r="AA66" s="454"/>
    </row>
    <row r="67" spans="13:27" ht="12" customHeight="1">
      <c r="M67" s="454"/>
      <c r="O67" s="454"/>
      <c r="P67" s="454"/>
      <c r="Q67" s="454"/>
      <c r="R67" s="454"/>
      <c r="S67" s="454"/>
      <c r="T67" s="454"/>
      <c r="U67" s="454"/>
      <c r="V67" s="454"/>
      <c r="W67" s="454"/>
      <c r="X67" s="454"/>
      <c r="Y67" s="454"/>
      <c r="Z67" s="454"/>
      <c r="AA67" s="454"/>
    </row>
    <row r="68" spans="13:27" ht="12" customHeight="1">
      <c r="M68" s="454"/>
      <c r="O68" s="454"/>
      <c r="P68" s="454"/>
      <c r="Q68" s="454"/>
      <c r="R68" s="454"/>
      <c r="S68" s="454"/>
      <c r="T68" s="454"/>
      <c r="U68" s="454"/>
      <c r="V68" s="454"/>
      <c r="W68" s="454"/>
      <c r="X68" s="454"/>
      <c r="Y68" s="454"/>
      <c r="Z68" s="454"/>
      <c r="AA68" s="454"/>
    </row>
    <row r="69" spans="13:27" ht="12" customHeight="1">
      <c r="M69" s="454"/>
      <c r="O69" s="454"/>
      <c r="P69" s="454"/>
      <c r="Q69" s="454"/>
      <c r="R69" s="454"/>
      <c r="S69" s="454"/>
      <c r="T69" s="454"/>
      <c r="U69" s="454"/>
      <c r="V69" s="454"/>
      <c r="W69" s="454"/>
      <c r="X69" s="454"/>
      <c r="Y69" s="454"/>
      <c r="Z69" s="454"/>
      <c r="AA69" s="454"/>
    </row>
    <row r="70" spans="13:27" ht="12" customHeight="1">
      <c r="M70" s="454"/>
      <c r="O70" s="454"/>
      <c r="P70" s="454"/>
      <c r="Q70" s="454"/>
      <c r="R70" s="454"/>
      <c r="S70" s="454"/>
      <c r="T70" s="454"/>
      <c r="U70" s="454"/>
      <c r="V70" s="454"/>
      <c r="W70" s="454"/>
      <c r="X70" s="454"/>
      <c r="Y70" s="454"/>
      <c r="Z70" s="454"/>
      <c r="AA70" s="454"/>
    </row>
    <row r="71" spans="13:27" ht="12" customHeight="1">
      <c r="M71" s="454"/>
      <c r="O71" s="454"/>
      <c r="P71" s="454"/>
      <c r="Q71" s="454"/>
      <c r="R71" s="454"/>
      <c r="S71" s="454"/>
      <c r="T71" s="454"/>
      <c r="U71" s="454"/>
      <c r="V71" s="454"/>
      <c r="W71" s="454"/>
      <c r="X71" s="454"/>
      <c r="Y71" s="454"/>
      <c r="Z71" s="454"/>
      <c r="AA71" s="454"/>
    </row>
    <row r="72" spans="13:27" ht="12" customHeight="1">
      <c r="M72" s="454"/>
      <c r="O72" s="454"/>
      <c r="P72" s="454"/>
      <c r="Q72" s="454"/>
      <c r="R72" s="454"/>
      <c r="S72" s="454"/>
      <c r="T72" s="454"/>
      <c r="U72" s="454"/>
      <c r="V72" s="454"/>
      <c r="W72" s="454"/>
      <c r="X72" s="454"/>
      <c r="Y72" s="454"/>
      <c r="Z72" s="454"/>
      <c r="AA72" s="454"/>
    </row>
    <row r="73" spans="13:27" ht="12" customHeight="1">
      <c r="M73" s="454"/>
      <c r="O73" s="454"/>
      <c r="P73" s="454"/>
      <c r="Q73" s="454"/>
      <c r="R73" s="454"/>
      <c r="S73" s="454"/>
      <c r="T73" s="454"/>
      <c r="U73" s="454"/>
      <c r="V73" s="454"/>
      <c r="W73" s="454"/>
      <c r="X73" s="454"/>
      <c r="Y73" s="454"/>
      <c r="Z73" s="454"/>
      <c r="AA73" s="454"/>
    </row>
    <row r="74" spans="13:27" ht="12" customHeight="1">
      <c r="M74" s="454"/>
      <c r="O74" s="454"/>
      <c r="P74" s="454"/>
      <c r="Q74" s="454"/>
      <c r="R74" s="454"/>
      <c r="S74" s="454"/>
      <c r="T74" s="454"/>
      <c r="U74" s="454"/>
      <c r="V74" s="454"/>
      <c r="W74" s="454"/>
      <c r="X74" s="454"/>
      <c r="Y74" s="454"/>
      <c r="Z74" s="454"/>
      <c r="AA74" s="454"/>
    </row>
    <row r="75" spans="13:27" ht="12" customHeight="1">
      <c r="M75" s="454"/>
      <c r="O75" s="454"/>
      <c r="P75" s="454"/>
      <c r="Q75" s="454"/>
      <c r="R75" s="454"/>
      <c r="S75" s="454"/>
      <c r="T75" s="454"/>
      <c r="U75" s="454"/>
      <c r="V75" s="454"/>
      <c r="W75" s="454"/>
      <c r="X75" s="454"/>
      <c r="Y75" s="454"/>
      <c r="Z75" s="454"/>
      <c r="AA75" s="454"/>
    </row>
    <row r="76" spans="13:27" ht="12" customHeight="1">
      <c r="M76" s="454"/>
      <c r="O76" s="454"/>
      <c r="P76" s="454"/>
      <c r="Q76" s="454"/>
      <c r="R76" s="454"/>
      <c r="S76" s="454"/>
      <c r="T76" s="454"/>
      <c r="U76" s="454"/>
      <c r="V76" s="454"/>
      <c r="W76" s="454"/>
      <c r="X76" s="454"/>
      <c r="Y76" s="454"/>
      <c r="Z76" s="454"/>
      <c r="AA76" s="454"/>
    </row>
    <row r="77" spans="13:27" ht="12" customHeight="1">
      <c r="M77" s="454"/>
      <c r="O77" s="454"/>
      <c r="P77" s="454"/>
      <c r="Q77" s="454"/>
      <c r="R77" s="454"/>
      <c r="S77" s="454"/>
      <c r="T77" s="454"/>
      <c r="U77" s="454"/>
      <c r="V77" s="454"/>
      <c r="W77" s="454"/>
      <c r="X77" s="454"/>
      <c r="Y77" s="454"/>
      <c r="Z77" s="454"/>
      <c r="AA77" s="454"/>
    </row>
    <row r="78" spans="13:27" ht="12" customHeight="1">
      <c r="M78" s="454"/>
      <c r="O78" s="454"/>
      <c r="P78" s="454"/>
      <c r="Q78" s="454"/>
      <c r="R78" s="454"/>
      <c r="S78" s="454"/>
      <c r="T78" s="454"/>
      <c r="U78" s="454"/>
      <c r="V78" s="454"/>
      <c r="W78" s="454"/>
      <c r="X78" s="454"/>
      <c r="Y78" s="454"/>
      <c r="Z78" s="454"/>
      <c r="AA78" s="454"/>
    </row>
    <row r="79" spans="13:27" ht="12" customHeight="1">
      <c r="M79" s="454"/>
      <c r="O79" s="454"/>
      <c r="P79" s="454"/>
      <c r="Q79" s="454"/>
      <c r="R79" s="454"/>
      <c r="S79" s="454"/>
      <c r="T79" s="454"/>
      <c r="U79" s="454"/>
      <c r="V79" s="454"/>
      <c r="W79" s="454"/>
      <c r="X79" s="454"/>
      <c r="Y79" s="454"/>
      <c r="Z79" s="454"/>
      <c r="AA79" s="454"/>
    </row>
    <row r="80" spans="13:27" ht="12" customHeight="1">
      <c r="M80" s="454"/>
      <c r="O80" s="454"/>
      <c r="P80" s="454"/>
      <c r="Q80" s="454"/>
      <c r="R80" s="454"/>
      <c r="S80" s="454"/>
      <c r="T80" s="454"/>
      <c r="U80" s="454"/>
      <c r="V80" s="454"/>
      <c r="W80" s="454"/>
      <c r="X80" s="454"/>
      <c r="Y80" s="454"/>
      <c r="Z80" s="454"/>
      <c r="AA80" s="454"/>
    </row>
    <row r="81" spans="8:46" ht="12" customHeight="1">
      <c r="M81" s="454"/>
      <c r="O81" s="454"/>
      <c r="P81" s="454"/>
      <c r="Q81" s="454"/>
      <c r="R81" s="454"/>
      <c r="S81" s="454"/>
      <c r="T81" s="454"/>
      <c r="U81" s="454"/>
      <c r="V81" s="454"/>
      <c r="W81" s="454"/>
      <c r="X81" s="454"/>
      <c r="Y81" s="454"/>
      <c r="Z81" s="454"/>
      <c r="AA81" s="454"/>
    </row>
    <row r="82" spans="8:46" ht="12" customHeight="1">
      <c r="M82" s="454"/>
      <c r="O82" s="454"/>
      <c r="P82" s="454"/>
      <c r="Q82" s="454"/>
      <c r="R82" s="454"/>
      <c r="S82" s="454"/>
      <c r="T82" s="454"/>
      <c r="U82" s="454"/>
      <c r="V82" s="454"/>
      <c r="W82" s="454"/>
      <c r="X82" s="454"/>
      <c r="Y82" s="454"/>
      <c r="Z82" s="454"/>
      <c r="AA82" s="454"/>
    </row>
    <row r="83" spans="8:46" ht="12" customHeight="1">
      <c r="M83" s="454"/>
      <c r="O83" s="454"/>
      <c r="P83" s="454"/>
      <c r="Q83" s="454"/>
      <c r="R83" s="454"/>
      <c r="S83" s="454"/>
      <c r="T83" s="454"/>
      <c r="U83" s="454"/>
      <c r="V83" s="454"/>
      <c r="W83" s="454"/>
      <c r="X83" s="454"/>
      <c r="Y83" s="454"/>
      <c r="Z83" s="454"/>
      <c r="AA83" s="454"/>
    </row>
    <row r="84" spans="8:46" ht="12" customHeight="1">
      <c r="M84" s="454"/>
      <c r="O84" s="454"/>
      <c r="P84" s="454"/>
      <c r="Q84" s="454"/>
      <c r="R84" s="454"/>
      <c r="S84" s="454"/>
      <c r="T84" s="454"/>
      <c r="U84" s="454"/>
      <c r="V84" s="454"/>
      <c r="W84" s="454"/>
      <c r="X84" s="454"/>
      <c r="Y84" s="454"/>
      <c r="Z84" s="454"/>
      <c r="AA84" s="454"/>
    </row>
    <row r="85" spans="8:46" ht="12" customHeight="1">
      <c r="M85" s="454"/>
      <c r="O85" s="454"/>
      <c r="P85" s="454"/>
      <c r="Q85" s="454"/>
      <c r="R85" s="454"/>
      <c r="S85" s="454"/>
      <c r="T85" s="454"/>
      <c r="U85" s="454"/>
      <c r="V85" s="454"/>
      <c r="W85" s="454"/>
      <c r="X85" s="454"/>
      <c r="Y85" s="454"/>
      <c r="Z85" s="454"/>
      <c r="AA85" s="454"/>
    </row>
    <row r="86" spans="8:46" ht="12" customHeight="1">
      <c r="H86" s="454"/>
      <c r="I86" s="454"/>
      <c r="J86" s="454"/>
      <c r="K86" s="454"/>
      <c r="L86" s="454"/>
      <c r="M86" s="454"/>
      <c r="O86" s="454"/>
      <c r="P86" s="454"/>
      <c r="Q86" s="454"/>
      <c r="R86" s="454"/>
      <c r="S86" s="454"/>
      <c r="T86" s="454"/>
      <c r="U86" s="454"/>
      <c r="V86" s="454"/>
      <c r="W86" s="454"/>
      <c r="X86" s="454"/>
      <c r="Y86" s="454"/>
      <c r="Z86" s="454"/>
      <c r="AA86" s="454"/>
      <c r="AB86" s="454"/>
      <c r="AC86" s="454"/>
      <c r="AD86" s="454"/>
      <c r="AE86" s="454"/>
      <c r="AF86" s="454"/>
      <c r="AG86" s="454"/>
      <c r="AH86" s="454"/>
      <c r="AI86" s="454"/>
      <c r="AJ86" s="454"/>
      <c r="AK86" s="454"/>
      <c r="AL86" s="454"/>
      <c r="AM86" s="454"/>
      <c r="AN86" s="454"/>
      <c r="AO86" s="454"/>
      <c r="AP86" s="454"/>
      <c r="AQ86" s="454"/>
      <c r="AR86" s="454"/>
      <c r="AS86" s="454"/>
      <c r="AT86" s="454"/>
    </row>
    <row r="87" spans="8:46" ht="14.25" customHeight="1">
      <c r="H87" s="454"/>
      <c r="I87" s="454"/>
      <c r="J87" s="454"/>
      <c r="K87" s="454"/>
      <c r="L87" s="454"/>
      <c r="M87" s="454"/>
      <c r="O87" s="454"/>
      <c r="P87" s="454"/>
      <c r="Q87" s="454"/>
      <c r="R87" s="454"/>
      <c r="S87" s="454"/>
      <c r="T87" s="454"/>
      <c r="U87" s="454"/>
      <c r="V87" s="454"/>
      <c r="W87" s="454"/>
      <c r="X87" s="454"/>
      <c r="Y87" s="454"/>
      <c r="Z87" s="454"/>
      <c r="AA87" s="454"/>
      <c r="AB87" s="454"/>
      <c r="AC87" s="454"/>
      <c r="AD87" s="454"/>
      <c r="AE87" s="454"/>
      <c r="AF87" s="454"/>
      <c r="AG87" s="454"/>
      <c r="AH87" s="454"/>
      <c r="AI87" s="454"/>
      <c r="AJ87" s="454"/>
      <c r="AK87" s="454"/>
      <c r="AL87" s="454"/>
      <c r="AM87" s="454"/>
      <c r="AN87" s="454"/>
      <c r="AO87" s="454"/>
      <c r="AP87" s="454"/>
      <c r="AQ87" s="454"/>
      <c r="AR87" s="454"/>
      <c r="AS87" s="454"/>
      <c r="AT87" s="454"/>
    </row>
    <row r="88" spans="8:46" ht="12" customHeight="1">
      <c r="H88" s="454"/>
      <c r="I88" s="454"/>
      <c r="J88" s="454"/>
      <c r="K88" s="454"/>
      <c r="L88" s="454"/>
      <c r="M88" s="454"/>
      <c r="O88" s="454"/>
      <c r="P88" s="454"/>
      <c r="Q88" s="454"/>
      <c r="R88" s="454"/>
      <c r="S88" s="454"/>
      <c r="T88" s="454"/>
      <c r="U88" s="454"/>
      <c r="V88" s="454"/>
      <c r="W88" s="454"/>
      <c r="X88" s="454"/>
      <c r="Y88" s="454"/>
      <c r="Z88" s="454"/>
      <c r="AA88" s="454"/>
      <c r="AB88" s="454"/>
      <c r="AC88" s="454"/>
      <c r="AD88" s="454"/>
      <c r="AE88" s="454"/>
      <c r="AF88" s="454"/>
      <c r="AG88" s="454"/>
      <c r="AH88" s="454"/>
      <c r="AI88" s="454"/>
      <c r="AJ88" s="454"/>
      <c r="AK88" s="454"/>
      <c r="AL88" s="454"/>
      <c r="AM88" s="454"/>
      <c r="AN88" s="454"/>
      <c r="AO88" s="454"/>
      <c r="AP88" s="454"/>
      <c r="AQ88" s="454"/>
      <c r="AR88" s="454"/>
      <c r="AS88" s="454"/>
      <c r="AT88" s="454"/>
    </row>
    <row r="89" spans="8:46" ht="12" customHeight="1">
      <c r="H89" s="454"/>
      <c r="I89" s="454"/>
      <c r="J89" s="454"/>
      <c r="K89" s="454"/>
      <c r="L89" s="454"/>
      <c r="M89" s="454"/>
      <c r="O89" s="454"/>
      <c r="P89" s="454"/>
      <c r="Q89" s="454"/>
      <c r="R89" s="454"/>
      <c r="S89" s="454"/>
      <c r="T89" s="454"/>
      <c r="U89" s="454"/>
      <c r="V89" s="454"/>
      <c r="W89" s="454"/>
      <c r="X89" s="454"/>
      <c r="Y89" s="454"/>
      <c r="Z89" s="454"/>
      <c r="AA89" s="454"/>
      <c r="AB89" s="454"/>
      <c r="AC89" s="454"/>
      <c r="AD89" s="454"/>
      <c r="AE89" s="454"/>
      <c r="AF89" s="454"/>
      <c r="AG89" s="454"/>
      <c r="AH89" s="454"/>
      <c r="AI89" s="454"/>
      <c r="AJ89" s="454"/>
      <c r="AK89" s="454"/>
      <c r="AL89" s="454"/>
      <c r="AM89" s="454"/>
      <c r="AN89" s="454"/>
      <c r="AO89" s="454"/>
      <c r="AP89" s="454"/>
      <c r="AQ89" s="454"/>
      <c r="AR89" s="454"/>
      <c r="AS89" s="454"/>
      <c r="AT89" s="454"/>
    </row>
    <row r="90" spans="8:46" ht="12" customHeight="1">
      <c r="H90" s="454"/>
      <c r="I90" s="454"/>
      <c r="J90" s="454"/>
      <c r="K90" s="454"/>
      <c r="L90" s="454"/>
      <c r="M90" s="454"/>
      <c r="O90" s="454"/>
      <c r="P90" s="454"/>
      <c r="Q90" s="454"/>
      <c r="R90" s="454"/>
      <c r="S90" s="454"/>
      <c r="T90" s="454"/>
      <c r="U90" s="454"/>
      <c r="V90" s="454"/>
      <c r="W90" s="454"/>
      <c r="X90" s="454"/>
      <c r="Y90" s="454"/>
      <c r="Z90" s="454"/>
      <c r="AA90" s="454"/>
      <c r="AB90" s="454"/>
      <c r="AC90" s="454"/>
      <c r="AD90" s="454"/>
      <c r="AE90" s="454"/>
      <c r="AF90" s="454"/>
      <c r="AG90" s="454"/>
      <c r="AH90" s="454"/>
      <c r="AI90" s="454"/>
      <c r="AJ90" s="454"/>
      <c r="AK90" s="454"/>
      <c r="AL90" s="454"/>
      <c r="AM90" s="454"/>
      <c r="AN90" s="454"/>
      <c r="AO90" s="454"/>
      <c r="AP90" s="454"/>
      <c r="AQ90" s="454"/>
      <c r="AR90" s="454"/>
      <c r="AS90" s="454"/>
      <c r="AT90" s="454"/>
    </row>
    <row r="91" spans="8:46" ht="12" customHeight="1">
      <c r="H91" s="454"/>
      <c r="I91" s="454"/>
      <c r="J91" s="454"/>
      <c r="K91" s="454"/>
      <c r="L91" s="454"/>
      <c r="M91" s="454"/>
      <c r="O91" s="454"/>
      <c r="P91" s="454"/>
      <c r="Q91" s="454"/>
      <c r="R91" s="454"/>
      <c r="S91" s="454"/>
      <c r="T91" s="454"/>
      <c r="U91" s="454"/>
      <c r="V91" s="454"/>
      <c r="W91" s="454"/>
      <c r="X91" s="454"/>
      <c r="Y91" s="454"/>
      <c r="Z91" s="454"/>
      <c r="AA91" s="454"/>
      <c r="AB91" s="454"/>
      <c r="AC91" s="454"/>
      <c r="AD91" s="454"/>
      <c r="AE91" s="454"/>
      <c r="AF91" s="454"/>
      <c r="AG91" s="454"/>
      <c r="AH91" s="454"/>
      <c r="AI91" s="454"/>
      <c r="AJ91" s="454"/>
      <c r="AK91" s="454"/>
      <c r="AL91" s="454"/>
      <c r="AM91" s="454"/>
      <c r="AN91" s="454"/>
      <c r="AO91" s="454"/>
      <c r="AP91" s="454"/>
      <c r="AQ91" s="454"/>
      <c r="AR91" s="454"/>
      <c r="AS91" s="454"/>
      <c r="AT91" s="454"/>
    </row>
    <row r="92" spans="8:46" ht="12" customHeight="1">
      <c r="H92" s="454"/>
      <c r="I92" s="454"/>
      <c r="J92" s="454"/>
      <c r="K92" s="454"/>
      <c r="L92" s="454"/>
      <c r="M92" s="454"/>
      <c r="O92" s="454"/>
      <c r="P92" s="454"/>
      <c r="Q92" s="454"/>
      <c r="R92" s="454"/>
      <c r="S92" s="454"/>
      <c r="T92" s="454"/>
      <c r="U92" s="454"/>
      <c r="V92" s="454"/>
      <c r="W92" s="454"/>
      <c r="X92" s="454"/>
      <c r="Y92" s="454"/>
      <c r="Z92" s="454"/>
      <c r="AA92" s="454"/>
      <c r="AB92" s="454"/>
      <c r="AC92" s="454"/>
      <c r="AD92" s="454"/>
      <c r="AE92" s="454"/>
      <c r="AF92" s="454"/>
      <c r="AG92" s="454"/>
      <c r="AH92" s="454"/>
      <c r="AI92" s="454"/>
      <c r="AJ92" s="454"/>
      <c r="AK92" s="454"/>
      <c r="AL92" s="454"/>
      <c r="AM92" s="454"/>
      <c r="AN92" s="454"/>
      <c r="AO92" s="454"/>
      <c r="AP92" s="454"/>
      <c r="AQ92" s="454"/>
      <c r="AR92" s="454"/>
      <c r="AS92" s="454"/>
      <c r="AT92" s="454"/>
    </row>
    <row r="93" spans="8:46" ht="12" customHeight="1">
      <c r="H93" s="454"/>
      <c r="I93" s="454"/>
      <c r="J93" s="454"/>
      <c r="K93" s="454"/>
      <c r="L93" s="454"/>
      <c r="M93" s="454"/>
      <c r="N93" s="456"/>
      <c r="O93" s="454"/>
      <c r="P93" s="454"/>
      <c r="Q93" s="454"/>
      <c r="R93" s="456"/>
      <c r="S93" s="454"/>
      <c r="T93" s="454"/>
      <c r="U93" s="456"/>
      <c r="V93" s="454"/>
      <c r="W93" s="454"/>
      <c r="X93" s="456"/>
      <c r="Y93" s="454"/>
      <c r="Z93" s="454"/>
      <c r="AA93" s="454"/>
      <c r="AB93" s="454"/>
      <c r="AC93" s="454"/>
      <c r="AD93" s="454"/>
      <c r="AE93" s="454"/>
      <c r="AF93" s="454"/>
      <c r="AG93" s="454"/>
      <c r="AH93" s="454"/>
      <c r="AI93" s="454"/>
      <c r="AJ93" s="454"/>
      <c r="AK93" s="454"/>
      <c r="AL93" s="454"/>
      <c r="AM93" s="454"/>
      <c r="AN93" s="454"/>
      <c r="AO93" s="454"/>
      <c r="AP93" s="454"/>
      <c r="AQ93" s="454"/>
      <c r="AR93" s="454"/>
      <c r="AS93" s="454"/>
      <c r="AT93" s="454"/>
    </row>
    <row r="94" spans="8:46" ht="12" customHeight="1">
      <c r="H94" s="454"/>
      <c r="I94" s="454"/>
      <c r="J94" s="454"/>
      <c r="K94" s="454"/>
      <c r="L94" s="454"/>
      <c r="M94" s="457"/>
      <c r="O94" s="454"/>
      <c r="P94" s="454"/>
      <c r="Q94" s="457"/>
      <c r="R94" s="454"/>
      <c r="S94" s="454"/>
      <c r="T94" s="457"/>
      <c r="U94" s="454"/>
      <c r="V94" s="454"/>
      <c r="W94" s="457"/>
      <c r="X94" s="454"/>
      <c r="Y94" s="454"/>
      <c r="Z94" s="454"/>
      <c r="AA94" s="454"/>
      <c r="AB94" s="454"/>
      <c r="AC94" s="454"/>
      <c r="AD94" s="454"/>
      <c r="AE94" s="454"/>
      <c r="AF94" s="454"/>
      <c r="AG94" s="454"/>
      <c r="AH94" s="454"/>
      <c r="AI94" s="454"/>
      <c r="AJ94" s="454"/>
      <c r="AK94" s="454"/>
      <c r="AL94" s="454"/>
      <c r="AM94" s="454"/>
      <c r="AN94" s="454"/>
      <c r="AO94" s="454"/>
      <c r="AP94" s="454"/>
      <c r="AQ94" s="454"/>
      <c r="AR94" s="454"/>
      <c r="AS94" s="454"/>
      <c r="AT94" s="454"/>
    </row>
    <row r="95" spans="8:46" ht="12">
      <c r="H95" s="454"/>
      <c r="I95" s="454"/>
      <c r="J95" s="454"/>
      <c r="K95" s="454"/>
      <c r="L95" s="454"/>
      <c r="M95" s="454"/>
      <c r="O95" s="454"/>
      <c r="P95" s="454"/>
      <c r="Q95" s="454"/>
      <c r="R95" s="454"/>
      <c r="S95" s="454"/>
      <c r="T95" s="454"/>
      <c r="U95" s="454"/>
      <c r="V95" s="454"/>
      <c r="W95" s="454"/>
      <c r="X95" s="454"/>
      <c r="Y95" s="454"/>
      <c r="Z95" s="454"/>
      <c r="AA95" s="454"/>
      <c r="AB95" s="454"/>
      <c r="AC95" s="454"/>
      <c r="AD95" s="454"/>
      <c r="AE95" s="454"/>
      <c r="AF95" s="454"/>
      <c r="AG95" s="454"/>
      <c r="AH95" s="454"/>
      <c r="AI95" s="454"/>
      <c r="AJ95" s="454"/>
      <c r="AK95" s="454"/>
      <c r="AL95" s="454"/>
      <c r="AM95" s="454"/>
      <c r="AN95" s="454"/>
      <c r="AO95" s="454"/>
      <c r="AP95" s="454"/>
      <c r="AQ95" s="454"/>
      <c r="AR95" s="454"/>
      <c r="AS95" s="454"/>
      <c r="AT95" s="454"/>
    </row>
    <row r="96" spans="8:46" ht="12">
      <c r="H96" s="454"/>
      <c r="I96" s="454"/>
      <c r="J96" s="454"/>
      <c r="K96" s="454"/>
      <c r="L96" s="454"/>
      <c r="M96" s="454" t="s">
        <v>148</v>
      </c>
      <c r="N96" s="454" t="str">
        <f>B33</f>
        <v/>
      </c>
      <c r="O96" s="454"/>
      <c r="P96" s="454"/>
      <c r="Q96" s="454"/>
      <c r="R96" s="454"/>
      <c r="S96" s="454"/>
      <c r="T96" s="454"/>
      <c r="U96" s="454"/>
      <c r="V96" s="454"/>
      <c r="W96" s="454"/>
      <c r="X96" s="454"/>
      <c r="Y96" s="454"/>
      <c r="Z96" s="454"/>
      <c r="AA96" s="454"/>
      <c r="AB96" s="454"/>
      <c r="AC96" s="454"/>
      <c r="AD96" s="454"/>
      <c r="AE96" s="454"/>
      <c r="AF96" s="454"/>
      <c r="AG96" s="454"/>
      <c r="AH96" s="454"/>
      <c r="AI96" s="454"/>
      <c r="AJ96" s="454"/>
      <c r="AK96" s="454"/>
      <c r="AL96" s="454"/>
      <c r="AM96" s="454"/>
      <c r="AN96" s="454"/>
      <c r="AO96" s="454"/>
      <c r="AP96" s="454"/>
      <c r="AQ96" s="454"/>
      <c r="AR96" s="454"/>
      <c r="AS96" s="454"/>
      <c r="AT96" s="454"/>
    </row>
    <row r="97" spans="8:46" ht="12">
      <c r="H97" s="454"/>
      <c r="I97" s="454"/>
      <c r="J97" s="454"/>
      <c r="K97" s="454"/>
      <c r="L97" s="454"/>
      <c r="M97" s="454"/>
      <c r="O97" s="454"/>
      <c r="P97" s="454"/>
      <c r="Q97" s="454"/>
      <c r="R97" s="454"/>
      <c r="S97" s="454"/>
      <c r="T97" s="454"/>
      <c r="U97" s="454"/>
      <c r="V97" s="454"/>
      <c r="W97" s="454"/>
      <c r="X97" s="454"/>
      <c r="Y97" s="454"/>
      <c r="Z97" s="454"/>
      <c r="AA97" s="454"/>
      <c r="AB97" s="454"/>
      <c r="AC97" s="454"/>
      <c r="AD97" s="454"/>
      <c r="AE97" s="454"/>
      <c r="AF97" s="454"/>
      <c r="AG97" s="454"/>
      <c r="AH97" s="454"/>
      <c r="AI97" s="454"/>
      <c r="AJ97" s="454"/>
      <c r="AK97" s="454"/>
      <c r="AL97" s="454"/>
      <c r="AM97" s="454"/>
      <c r="AN97" s="454"/>
      <c r="AO97" s="454"/>
      <c r="AP97" s="454"/>
      <c r="AQ97" s="454"/>
      <c r="AR97" s="454"/>
      <c r="AS97" s="454"/>
      <c r="AT97" s="454"/>
    </row>
    <row r="98" spans="8:46" ht="12">
      <c r="H98" s="454"/>
      <c r="I98" s="454"/>
      <c r="J98" s="454"/>
      <c r="K98" s="454"/>
      <c r="L98" s="454"/>
      <c r="M98" s="454"/>
      <c r="O98" s="454"/>
      <c r="P98" s="454"/>
      <c r="Q98" s="454"/>
      <c r="R98" s="454"/>
      <c r="S98" s="454"/>
      <c r="T98" s="454"/>
      <c r="U98" s="454"/>
      <c r="V98" s="454"/>
      <c r="W98" s="454"/>
      <c r="X98" s="454"/>
      <c r="Y98" s="454"/>
      <c r="Z98" s="454"/>
      <c r="AA98" s="454"/>
      <c r="AB98" s="454"/>
      <c r="AC98" s="454"/>
      <c r="AD98" s="454"/>
      <c r="AE98" s="454"/>
      <c r="AF98" s="454"/>
      <c r="AG98" s="454"/>
      <c r="AH98" s="454"/>
      <c r="AI98" s="454"/>
      <c r="AJ98" s="454"/>
      <c r="AK98" s="454"/>
      <c r="AL98" s="454"/>
      <c r="AM98" s="454"/>
      <c r="AN98" s="454"/>
      <c r="AO98" s="454"/>
      <c r="AP98" s="454"/>
      <c r="AQ98" s="454"/>
      <c r="AR98" s="454"/>
      <c r="AS98" s="454"/>
      <c r="AT98" s="454"/>
    </row>
    <row r="99" spans="8:46" ht="12">
      <c r="H99" s="454"/>
      <c r="I99" s="454"/>
      <c r="J99" s="454"/>
      <c r="K99" s="454"/>
      <c r="L99" s="454"/>
      <c r="M99" s="454" t="s">
        <v>103</v>
      </c>
      <c r="N99" s="458" t="s">
        <v>15</v>
      </c>
      <c r="O99" s="454" t="s">
        <v>16</v>
      </c>
      <c r="P99" s="454"/>
      <c r="Q99" s="454" t="s">
        <v>17</v>
      </c>
      <c r="R99" s="454" t="s">
        <v>18</v>
      </c>
      <c r="S99" s="454" t="s">
        <v>19</v>
      </c>
      <c r="T99" s="454" t="s">
        <v>20</v>
      </c>
      <c r="U99" s="454" t="s">
        <v>21</v>
      </c>
      <c r="V99" s="454" t="s">
        <v>22</v>
      </c>
      <c r="W99" s="454" t="s">
        <v>23</v>
      </c>
      <c r="X99" s="454" t="s">
        <v>24</v>
      </c>
      <c r="Y99" s="454" t="s">
        <v>25</v>
      </c>
      <c r="Z99" s="454" t="s">
        <v>26</v>
      </c>
      <c r="AA99" s="454" t="s">
        <v>29</v>
      </c>
      <c r="AB99" s="454"/>
      <c r="AC99" s="454">
        <f>'c10a1'!O51</f>
        <v>0</v>
      </c>
      <c r="AD99" s="454"/>
      <c r="AE99" s="454">
        <f>'c10a1'!O51</f>
        <v>0</v>
      </c>
      <c r="AF99" s="454"/>
      <c r="AG99" s="454"/>
      <c r="AH99" s="454"/>
      <c r="AI99" s="454"/>
      <c r="AJ99" s="454"/>
      <c r="AK99" s="454"/>
      <c r="AL99" s="454"/>
      <c r="AM99" s="454"/>
      <c r="AN99" s="454"/>
      <c r="AO99" s="454"/>
      <c r="AP99" s="454"/>
      <c r="AQ99" s="454"/>
      <c r="AR99" s="454"/>
      <c r="AS99" s="454"/>
      <c r="AT99" s="454"/>
    </row>
    <row r="100" spans="8:46" ht="12">
      <c r="H100" s="454"/>
      <c r="I100" s="454"/>
      <c r="J100" s="454"/>
      <c r="K100" s="454"/>
      <c r="L100" s="454" t="s">
        <v>182</v>
      </c>
      <c r="M100" s="454">
        <f>'c10a1'!H3</f>
        <v>0</v>
      </c>
      <c r="N100" s="454">
        <f>'c10a1'!C54</f>
        <v>0</v>
      </c>
      <c r="O100" s="454">
        <f>'c10a1'!D54</f>
        <v>0</v>
      </c>
      <c r="P100" s="454"/>
      <c r="Q100" s="454">
        <f>'c10a1'!E54</f>
        <v>0</v>
      </c>
      <c r="R100" s="454">
        <f>'c10a1'!F54</f>
        <v>0</v>
      </c>
      <c r="S100" s="454">
        <f>'c10a1'!G54</f>
        <v>0</v>
      </c>
      <c r="T100" s="454">
        <f>'c10a1'!H54</f>
        <v>0</v>
      </c>
      <c r="U100" s="454">
        <f>'c10a1'!I54</f>
        <v>0</v>
      </c>
      <c r="V100" s="454">
        <f>'c10a1'!J54</f>
        <v>0</v>
      </c>
      <c r="W100" s="454">
        <f>'c10a1'!K54</f>
        <v>0</v>
      </c>
      <c r="X100" s="454">
        <f>'c10a1'!L54</f>
        <v>0</v>
      </c>
      <c r="Y100" s="454">
        <f>'c10a1'!M54</f>
        <v>0</v>
      </c>
      <c r="Z100" s="454">
        <f>'c10a1'!N54</f>
        <v>0</v>
      </c>
      <c r="AA100" s="454">
        <f>'c10a1'!O54</f>
        <v>0</v>
      </c>
      <c r="AB100" s="454"/>
      <c r="AC100" s="454">
        <f>AA100</f>
        <v>0</v>
      </c>
      <c r="AD100" s="454">
        <f>AE99</f>
        <v>0</v>
      </c>
      <c r="AE100" s="454">
        <f>AC99+AC100</f>
        <v>0</v>
      </c>
      <c r="AF100" s="454"/>
      <c r="AG100" s="454"/>
      <c r="AH100" s="454"/>
      <c r="AI100" s="454"/>
      <c r="AJ100" s="454"/>
      <c r="AK100" s="454"/>
      <c r="AL100" s="454"/>
      <c r="AM100" s="454"/>
      <c r="AN100" s="454"/>
      <c r="AO100" s="454"/>
      <c r="AP100" s="454"/>
      <c r="AQ100" s="454"/>
      <c r="AR100" s="454"/>
      <c r="AS100" s="454"/>
      <c r="AT100" s="454"/>
    </row>
    <row r="101" spans="8:46" ht="12">
      <c r="H101" s="454"/>
      <c r="I101" s="454"/>
      <c r="J101" s="454"/>
      <c r="K101" s="454"/>
      <c r="L101" s="454" t="s">
        <v>183</v>
      </c>
      <c r="M101" s="454">
        <f>'c10a2'!H3</f>
        <v>0</v>
      </c>
      <c r="N101" s="454">
        <f>'c10a2'!C54</f>
        <v>0</v>
      </c>
      <c r="O101" s="454">
        <f>'c10a2'!D54</f>
        <v>0</v>
      </c>
      <c r="P101" s="454"/>
      <c r="Q101" s="454">
        <f>'c10a2'!E54</f>
        <v>0</v>
      </c>
      <c r="R101" s="454">
        <f>'c10a2'!F54</f>
        <v>0</v>
      </c>
      <c r="S101" s="454">
        <f>'c10a2'!G54</f>
        <v>0</v>
      </c>
      <c r="T101" s="454">
        <f>'c10a2'!H54</f>
        <v>0</v>
      </c>
      <c r="U101" s="454">
        <f>'c10a2'!I54</f>
        <v>0</v>
      </c>
      <c r="V101" s="454">
        <f>'c10a2'!J54</f>
        <v>0</v>
      </c>
      <c r="W101" s="454">
        <f>'c10a2'!K54</f>
        <v>0</v>
      </c>
      <c r="X101" s="454">
        <f>'c10a2'!L54</f>
        <v>0</v>
      </c>
      <c r="Y101" s="454">
        <f>'c10a2'!M54</f>
        <v>0</v>
      </c>
      <c r="Z101" s="454">
        <f>'c10a2'!N54</f>
        <v>0</v>
      </c>
      <c r="AA101" s="454">
        <f>'c10a2'!O54</f>
        <v>0</v>
      </c>
      <c r="AB101" s="459"/>
      <c r="AC101" s="454">
        <f t="shared" ref="AC101:AC108" si="6">AA101</f>
        <v>0</v>
      </c>
      <c r="AD101" s="454">
        <f>AC99+AC100</f>
        <v>0</v>
      </c>
      <c r="AE101" s="454">
        <f t="shared" ref="AE101:AE109" si="7">AE100+AC101</f>
        <v>0</v>
      </c>
      <c r="AF101" s="454"/>
      <c r="AG101" s="454"/>
      <c r="AH101" s="454"/>
      <c r="AI101" s="454"/>
      <c r="AJ101" s="454"/>
      <c r="AK101" s="454"/>
      <c r="AL101" s="454"/>
      <c r="AM101" s="454"/>
      <c r="AN101" s="454"/>
      <c r="AO101" s="454"/>
      <c r="AP101" s="454"/>
      <c r="AQ101" s="454"/>
      <c r="AR101" s="454"/>
      <c r="AS101" s="454"/>
      <c r="AT101" s="454"/>
    </row>
    <row r="102" spans="8:46" ht="12">
      <c r="H102" s="454"/>
      <c r="I102" s="454"/>
      <c r="J102" s="454"/>
      <c r="K102" s="454"/>
      <c r="L102" s="454" t="s">
        <v>184</v>
      </c>
      <c r="M102" s="454">
        <f>'c10a3'!H3</f>
        <v>0</v>
      </c>
      <c r="N102" s="460">
        <f>'c10a3'!C54</f>
        <v>0</v>
      </c>
      <c r="O102" s="460">
        <f>'c10a3'!D54</f>
        <v>0</v>
      </c>
      <c r="P102" s="460"/>
      <c r="Q102" s="460">
        <f>'c10a3'!E54</f>
        <v>0</v>
      </c>
      <c r="R102" s="460">
        <f>'c10a3'!F54</f>
        <v>0</v>
      </c>
      <c r="S102" s="460">
        <f>'c10a3'!G54</f>
        <v>0</v>
      </c>
      <c r="T102" s="460">
        <f>'c10a3'!H54</f>
        <v>0</v>
      </c>
      <c r="U102" s="460">
        <f>'c10a3'!I54</f>
        <v>0</v>
      </c>
      <c r="V102" s="460">
        <f>'c10a3'!J54</f>
        <v>0</v>
      </c>
      <c r="W102" s="460">
        <f>'c10a3'!K54</f>
        <v>0</v>
      </c>
      <c r="X102" s="460">
        <f>'c10a3'!L54</f>
        <v>0</v>
      </c>
      <c r="Y102" s="460">
        <f>'c10a3'!M54</f>
        <v>0</v>
      </c>
      <c r="Z102" s="460">
        <f>'c10a3'!N54</f>
        <v>0</v>
      </c>
      <c r="AA102" s="454">
        <f>'c10a3'!O54</f>
        <v>0</v>
      </c>
      <c r="AB102" s="459"/>
      <c r="AC102" s="461">
        <f t="shared" si="6"/>
        <v>0</v>
      </c>
      <c r="AD102" s="462">
        <f t="shared" ref="AD102:AD109" si="8">AD101+AC101</f>
        <v>0</v>
      </c>
      <c r="AE102" s="461">
        <f t="shared" si="7"/>
        <v>0</v>
      </c>
      <c r="AF102" s="454"/>
      <c r="AG102" s="454"/>
      <c r="AH102" s="454"/>
      <c r="AI102" s="454"/>
      <c r="AJ102" s="454"/>
      <c r="AK102" s="454"/>
      <c r="AL102" s="454"/>
      <c r="AM102" s="454"/>
      <c r="AN102" s="454"/>
      <c r="AO102" s="454"/>
      <c r="AP102" s="454"/>
      <c r="AQ102" s="454"/>
      <c r="AR102" s="454"/>
      <c r="AS102" s="454"/>
      <c r="AT102" s="454"/>
    </row>
    <row r="103" spans="8:46" ht="12">
      <c r="H103" s="454"/>
      <c r="I103" s="454"/>
      <c r="J103" s="454"/>
      <c r="K103" s="454"/>
      <c r="L103" s="454" t="s">
        <v>185</v>
      </c>
      <c r="M103" s="454">
        <f>'c10a4'!H3</f>
        <v>0</v>
      </c>
      <c r="N103" s="463">
        <f>'c10a4'!C54</f>
        <v>0</v>
      </c>
      <c r="O103" s="463">
        <f>'c10a4'!D54</f>
        <v>0</v>
      </c>
      <c r="P103" s="463"/>
      <c r="Q103" s="463">
        <f>'c10a4'!E54</f>
        <v>0</v>
      </c>
      <c r="R103" s="463">
        <f>'c10a4'!F54</f>
        <v>0</v>
      </c>
      <c r="S103" s="463">
        <f>'c10a4'!G54</f>
        <v>0</v>
      </c>
      <c r="T103" s="463">
        <f>'c10a4'!H54</f>
        <v>0</v>
      </c>
      <c r="U103" s="463">
        <f>'c10a4'!I54</f>
        <v>0</v>
      </c>
      <c r="V103" s="463">
        <f>'c10a4'!J54</f>
        <v>0</v>
      </c>
      <c r="W103" s="463">
        <f>'c10a4'!K54</f>
        <v>0</v>
      </c>
      <c r="X103" s="463">
        <f>'c10a4'!L54</f>
        <v>0</v>
      </c>
      <c r="Y103" s="463">
        <f>'c10a4'!M54</f>
        <v>0</v>
      </c>
      <c r="Z103" s="463">
        <f>'c10a4'!N54</f>
        <v>0</v>
      </c>
      <c r="AA103" s="463">
        <f>'c10a4'!O54</f>
        <v>0</v>
      </c>
      <c r="AB103" s="459"/>
      <c r="AC103" s="461">
        <f t="shared" si="6"/>
        <v>0</v>
      </c>
      <c r="AD103" s="462">
        <f t="shared" si="8"/>
        <v>0</v>
      </c>
      <c r="AE103" s="462">
        <f t="shared" si="7"/>
        <v>0</v>
      </c>
      <c r="AF103" s="454"/>
      <c r="AG103" s="454"/>
      <c r="AH103" s="454"/>
      <c r="AI103" s="454"/>
      <c r="AJ103" s="454"/>
      <c r="AK103" s="454"/>
      <c r="AL103" s="454"/>
      <c r="AM103" s="454"/>
      <c r="AN103" s="454"/>
      <c r="AO103" s="454"/>
      <c r="AP103" s="454"/>
      <c r="AQ103" s="454"/>
      <c r="AR103" s="454"/>
      <c r="AS103" s="454"/>
      <c r="AT103" s="454"/>
    </row>
    <row r="104" spans="8:46" ht="12">
      <c r="H104" s="454"/>
      <c r="I104" s="454"/>
      <c r="J104" s="454"/>
      <c r="K104" s="454"/>
      <c r="L104" s="454" t="s">
        <v>186</v>
      </c>
      <c r="M104" s="454">
        <f>'c10a5'!H3</f>
        <v>0</v>
      </c>
      <c r="N104" s="463">
        <f>'c10a5'!C54</f>
        <v>0</v>
      </c>
      <c r="O104" s="463">
        <f>'c10a5'!D54</f>
        <v>0</v>
      </c>
      <c r="P104" s="463"/>
      <c r="Q104" s="463">
        <f>'c10a5'!E54</f>
        <v>0</v>
      </c>
      <c r="R104" s="463">
        <f>'c10a5'!F54</f>
        <v>0</v>
      </c>
      <c r="S104" s="463">
        <f>'c10a5'!G54</f>
        <v>0</v>
      </c>
      <c r="T104" s="463">
        <f>'c10a5'!H54</f>
        <v>0</v>
      </c>
      <c r="U104" s="463">
        <f>'c10a5'!I54</f>
        <v>0</v>
      </c>
      <c r="V104" s="463">
        <f>'c10a5'!J54</f>
        <v>0</v>
      </c>
      <c r="W104" s="463">
        <f>'c10a5'!K54</f>
        <v>0</v>
      </c>
      <c r="X104" s="463">
        <f>'c10a5'!L54</f>
        <v>0</v>
      </c>
      <c r="Y104" s="463">
        <f>'c10a5'!M54</f>
        <v>0</v>
      </c>
      <c r="Z104" s="463">
        <f>'c10a5'!N54</f>
        <v>0</v>
      </c>
      <c r="AA104" s="463">
        <f>'c10a5'!O54</f>
        <v>0</v>
      </c>
      <c r="AB104" s="459"/>
      <c r="AC104" s="461">
        <f t="shared" si="6"/>
        <v>0</v>
      </c>
      <c r="AD104" s="462">
        <f t="shared" si="8"/>
        <v>0</v>
      </c>
      <c r="AE104" s="462">
        <f t="shared" si="7"/>
        <v>0</v>
      </c>
      <c r="AF104" s="454"/>
      <c r="AG104" s="454"/>
      <c r="AH104" s="454"/>
      <c r="AI104" s="454"/>
      <c r="AJ104" s="454"/>
      <c r="AK104" s="454"/>
      <c r="AL104" s="454"/>
      <c r="AM104" s="454"/>
      <c r="AN104" s="454"/>
      <c r="AO104" s="454"/>
      <c r="AP104" s="454"/>
      <c r="AQ104" s="454"/>
      <c r="AR104" s="454"/>
      <c r="AS104" s="454"/>
      <c r="AT104" s="454"/>
    </row>
    <row r="105" spans="8:46" ht="12">
      <c r="H105" s="454"/>
      <c r="I105" s="454"/>
      <c r="J105" s="454"/>
      <c r="K105" s="454"/>
      <c r="L105" s="454" t="s">
        <v>187</v>
      </c>
      <c r="M105" s="454">
        <f>'c10a6'!H3</f>
        <v>0</v>
      </c>
      <c r="N105" s="463">
        <f>'c10a6'!C54</f>
        <v>0</v>
      </c>
      <c r="O105" s="463">
        <f>'c10a6'!D54</f>
        <v>0</v>
      </c>
      <c r="P105" s="463"/>
      <c r="Q105" s="463">
        <f>'c10a6'!E54</f>
        <v>0</v>
      </c>
      <c r="R105" s="463">
        <f>'c10a6'!F54</f>
        <v>0</v>
      </c>
      <c r="S105" s="463">
        <f>'c10a6'!G54</f>
        <v>0</v>
      </c>
      <c r="T105" s="463">
        <f>'c10a6'!H54</f>
        <v>0</v>
      </c>
      <c r="U105" s="463">
        <f>'c10a6'!I54</f>
        <v>0</v>
      </c>
      <c r="V105" s="463">
        <f>'c10a6'!J54</f>
        <v>0</v>
      </c>
      <c r="W105" s="463">
        <f>'c10a6'!K54</f>
        <v>0</v>
      </c>
      <c r="X105" s="463">
        <f>'c10a6'!L54</f>
        <v>0</v>
      </c>
      <c r="Y105" s="463">
        <f>'c10a6'!M54</f>
        <v>0</v>
      </c>
      <c r="Z105" s="463">
        <f>'c10a6'!N54</f>
        <v>0</v>
      </c>
      <c r="AA105" s="463">
        <f>'c10a6'!O54</f>
        <v>0</v>
      </c>
      <c r="AB105" s="459"/>
      <c r="AC105" s="461">
        <f t="shared" si="6"/>
        <v>0</v>
      </c>
      <c r="AD105" s="462">
        <f t="shared" si="8"/>
        <v>0</v>
      </c>
      <c r="AE105" s="462">
        <f t="shared" si="7"/>
        <v>0</v>
      </c>
      <c r="AF105" s="454"/>
      <c r="AG105" s="454"/>
      <c r="AH105" s="454"/>
      <c r="AI105" s="454"/>
      <c r="AJ105" s="454"/>
      <c r="AK105" s="454"/>
      <c r="AL105" s="454"/>
      <c r="AM105" s="454"/>
      <c r="AN105" s="454"/>
      <c r="AO105" s="454"/>
      <c r="AP105" s="454"/>
      <c r="AQ105" s="454"/>
      <c r="AR105" s="454"/>
      <c r="AS105" s="454"/>
      <c r="AT105" s="454"/>
    </row>
    <row r="106" spans="8:46" ht="12">
      <c r="H106" s="454"/>
      <c r="I106" s="454"/>
      <c r="J106" s="454"/>
      <c r="K106" s="454"/>
      <c r="L106" s="454" t="s">
        <v>188</v>
      </c>
      <c r="M106" s="454">
        <f>'c10a7'!H3</f>
        <v>0</v>
      </c>
      <c r="N106" s="463">
        <f>'c10a7'!C54</f>
        <v>0</v>
      </c>
      <c r="O106" s="463">
        <f>'c10a7'!D54</f>
        <v>0</v>
      </c>
      <c r="P106" s="463"/>
      <c r="Q106" s="463">
        <f>'c10a7'!E54</f>
        <v>0</v>
      </c>
      <c r="R106" s="463">
        <f>'c10a7'!F54</f>
        <v>0</v>
      </c>
      <c r="S106" s="463">
        <f>'c10a7'!G54</f>
        <v>0</v>
      </c>
      <c r="T106" s="463">
        <f>'c10a7'!H54</f>
        <v>0</v>
      </c>
      <c r="U106" s="463">
        <f>'c10a7'!I54</f>
        <v>0</v>
      </c>
      <c r="V106" s="463">
        <f>'c10a7'!J54</f>
        <v>0</v>
      </c>
      <c r="W106" s="463">
        <f>'c10a7'!K54</f>
        <v>0</v>
      </c>
      <c r="X106" s="463">
        <f>'c10a7'!L54</f>
        <v>0</v>
      </c>
      <c r="Y106" s="463">
        <f>'c10a7'!M54</f>
        <v>0</v>
      </c>
      <c r="Z106" s="463">
        <f>'c10a7'!N54</f>
        <v>0</v>
      </c>
      <c r="AA106" s="463">
        <f>'c10a7'!O54</f>
        <v>0</v>
      </c>
      <c r="AB106" s="459"/>
      <c r="AC106" s="461">
        <f t="shared" si="6"/>
        <v>0</v>
      </c>
      <c r="AD106" s="462">
        <f t="shared" si="8"/>
        <v>0</v>
      </c>
      <c r="AE106" s="462">
        <f t="shared" si="7"/>
        <v>0</v>
      </c>
      <c r="AF106" s="454"/>
      <c r="AG106" s="454"/>
      <c r="AH106" s="454"/>
      <c r="AI106" s="454"/>
      <c r="AJ106" s="454"/>
      <c r="AK106" s="454"/>
      <c r="AL106" s="454"/>
      <c r="AM106" s="454"/>
      <c r="AN106" s="454"/>
      <c r="AO106" s="454"/>
      <c r="AP106" s="454"/>
      <c r="AQ106" s="454"/>
      <c r="AR106" s="454"/>
      <c r="AS106" s="454"/>
      <c r="AT106" s="454"/>
    </row>
    <row r="107" spans="8:46" ht="12">
      <c r="H107" s="454"/>
      <c r="I107" s="454"/>
      <c r="J107" s="454"/>
      <c r="K107" s="454"/>
      <c r="L107" s="454" t="s">
        <v>189</v>
      </c>
      <c r="M107" s="454">
        <f>'c10a8'!H3</f>
        <v>0</v>
      </c>
      <c r="N107" s="463">
        <f>'c10a8'!C54</f>
        <v>0</v>
      </c>
      <c r="O107" s="463">
        <f>'c10a8'!D54</f>
        <v>0</v>
      </c>
      <c r="P107" s="463"/>
      <c r="Q107" s="463">
        <f>'c10a8'!E54</f>
        <v>0</v>
      </c>
      <c r="R107" s="463">
        <f>'c10a8'!F54</f>
        <v>0</v>
      </c>
      <c r="S107" s="463">
        <f>'c10a8'!G54</f>
        <v>0</v>
      </c>
      <c r="T107" s="463">
        <f>'c10a8'!H54</f>
        <v>0</v>
      </c>
      <c r="U107" s="463">
        <f>'c10a8'!I54</f>
        <v>0</v>
      </c>
      <c r="V107" s="463">
        <f>'c10a8'!J54</f>
        <v>0</v>
      </c>
      <c r="W107" s="463">
        <f>'c10a8'!K54</f>
        <v>0</v>
      </c>
      <c r="X107" s="463">
        <f>'c10a8'!L54</f>
        <v>0</v>
      </c>
      <c r="Y107" s="463">
        <f>'c10a8'!M54</f>
        <v>0</v>
      </c>
      <c r="Z107" s="463">
        <f>'c10a8'!N54</f>
        <v>0</v>
      </c>
      <c r="AA107" s="463">
        <f>'c10a8'!O54</f>
        <v>0</v>
      </c>
      <c r="AB107" s="459"/>
      <c r="AC107" s="461">
        <f>AA107</f>
        <v>0</v>
      </c>
      <c r="AD107" s="462">
        <f t="shared" si="8"/>
        <v>0</v>
      </c>
      <c r="AE107" s="462">
        <f t="shared" si="7"/>
        <v>0</v>
      </c>
      <c r="AF107" s="454"/>
      <c r="AG107" s="454"/>
      <c r="AH107" s="454"/>
      <c r="AI107" s="454"/>
      <c r="AJ107" s="454"/>
      <c r="AK107" s="454"/>
      <c r="AL107" s="454"/>
      <c r="AM107" s="454"/>
      <c r="AN107" s="454"/>
      <c r="AO107" s="454"/>
      <c r="AP107" s="454"/>
      <c r="AQ107" s="454"/>
      <c r="AR107" s="454"/>
      <c r="AS107" s="454"/>
      <c r="AT107" s="454"/>
    </row>
    <row r="108" spans="8:46" ht="12">
      <c r="H108" s="454"/>
      <c r="I108" s="454"/>
      <c r="J108" s="454"/>
      <c r="K108" s="454"/>
      <c r="L108" s="454" t="s">
        <v>190</v>
      </c>
      <c r="M108" s="454">
        <f>'c10a9'!H3</f>
        <v>0</v>
      </c>
      <c r="N108" s="463">
        <f>'c10a9'!C54</f>
        <v>0</v>
      </c>
      <c r="O108" s="463">
        <f>'c10a9'!D54</f>
        <v>0</v>
      </c>
      <c r="P108" s="463"/>
      <c r="Q108" s="463">
        <f>'c10a9'!E54</f>
        <v>0</v>
      </c>
      <c r="R108" s="463">
        <f>'c10a9'!F54</f>
        <v>0</v>
      </c>
      <c r="S108" s="463">
        <f>'c10a9'!G54</f>
        <v>0</v>
      </c>
      <c r="T108" s="463">
        <f>'c10a9'!H54</f>
        <v>0</v>
      </c>
      <c r="U108" s="463">
        <f>'c10a9'!I54</f>
        <v>0</v>
      </c>
      <c r="V108" s="463">
        <f>'c10a9'!J54</f>
        <v>0</v>
      </c>
      <c r="W108" s="463">
        <f>'c10a9'!K54</f>
        <v>0</v>
      </c>
      <c r="X108" s="463">
        <f>'c10a9'!L54</f>
        <v>0</v>
      </c>
      <c r="Y108" s="463">
        <f>'c10a9'!M54</f>
        <v>0</v>
      </c>
      <c r="Z108" s="463">
        <f>'c10a9'!N54</f>
        <v>0</v>
      </c>
      <c r="AA108" s="463">
        <f>'c10a9'!O54</f>
        <v>0</v>
      </c>
      <c r="AB108" s="459"/>
      <c r="AC108" s="461">
        <f t="shared" si="6"/>
        <v>0</v>
      </c>
      <c r="AD108" s="462">
        <f t="shared" si="8"/>
        <v>0</v>
      </c>
      <c r="AE108" s="462">
        <f t="shared" si="7"/>
        <v>0</v>
      </c>
      <c r="AF108" s="454"/>
      <c r="AG108" s="454"/>
      <c r="AH108" s="454"/>
      <c r="AI108" s="454"/>
      <c r="AJ108" s="454"/>
      <c r="AK108" s="454"/>
      <c r="AL108" s="454"/>
      <c r="AM108" s="454"/>
      <c r="AN108" s="454"/>
      <c r="AO108" s="454"/>
      <c r="AP108" s="454"/>
      <c r="AQ108" s="454"/>
      <c r="AR108" s="454"/>
      <c r="AS108" s="454"/>
      <c r="AT108" s="454"/>
    </row>
    <row r="109" spans="8:46" ht="12">
      <c r="H109" s="454"/>
      <c r="I109" s="454"/>
      <c r="J109" s="454"/>
      <c r="K109" s="454"/>
      <c r="L109" s="454" t="s">
        <v>191</v>
      </c>
      <c r="M109" s="454">
        <f>'c10a10'!H3</f>
        <v>0</v>
      </c>
      <c r="N109" s="463">
        <f>'c10a10'!C54</f>
        <v>0</v>
      </c>
      <c r="O109" s="463">
        <f>'c10a10'!D54</f>
        <v>0</v>
      </c>
      <c r="P109" s="463"/>
      <c r="Q109" s="463">
        <f>'c10a10'!E54</f>
        <v>0</v>
      </c>
      <c r="R109" s="463">
        <f>'c10a10'!F54</f>
        <v>0</v>
      </c>
      <c r="S109" s="463">
        <f>'c10a10'!G54</f>
        <v>0</v>
      </c>
      <c r="T109" s="463">
        <f>'c10a10'!H54</f>
        <v>0</v>
      </c>
      <c r="U109" s="463">
        <f>'c10a10'!I54</f>
        <v>0</v>
      </c>
      <c r="V109" s="463">
        <f>'c10a10'!J54</f>
        <v>0</v>
      </c>
      <c r="W109" s="463">
        <f>'c10a10'!K54</f>
        <v>0</v>
      </c>
      <c r="X109" s="463">
        <f>'c10a10'!L54</f>
        <v>0</v>
      </c>
      <c r="Y109" s="463">
        <f>'c10a10'!M54</f>
        <v>0</v>
      </c>
      <c r="Z109" s="463">
        <f>'c10a10'!N54</f>
        <v>0</v>
      </c>
      <c r="AA109" s="463">
        <f>'c10a10'!O54</f>
        <v>0</v>
      </c>
      <c r="AB109" s="459"/>
      <c r="AC109" s="461">
        <f>AA109</f>
        <v>0</v>
      </c>
      <c r="AD109" s="462">
        <f t="shared" si="8"/>
        <v>0</v>
      </c>
      <c r="AE109" s="462">
        <f t="shared" si="7"/>
        <v>0</v>
      </c>
      <c r="AF109" s="454"/>
      <c r="AG109" s="454"/>
      <c r="AH109" s="454"/>
      <c r="AI109" s="454"/>
      <c r="AJ109" s="454"/>
      <c r="AK109" s="454"/>
      <c r="AL109" s="454"/>
      <c r="AM109" s="454"/>
      <c r="AN109" s="454"/>
      <c r="AO109" s="454"/>
      <c r="AP109" s="454"/>
      <c r="AQ109" s="454"/>
      <c r="AR109" s="454"/>
      <c r="AS109" s="454"/>
      <c r="AT109" s="454"/>
    </row>
    <row r="110" spans="8:46" ht="12">
      <c r="H110" s="454"/>
      <c r="I110" s="454"/>
      <c r="J110" s="454"/>
      <c r="K110" s="454"/>
      <c r="L110" s="454"/>
      <c r="M110" s="454" t="s">
        <v>104</v>
      </c>
      <c r="N110" s="463">
        <f>SUM(N100:N109)</f>
        <v>0</v>
      </c>
      <c r="O110" s="463">
        <f t="shared" ref="O110:AA110" si="9">SUM(O100:O109)</f>
        <v>0</v>
      </c>
      <c r="P110" s="463"/>
      <c r="Q110" s="463">
        <f t="shared" si="9"/>
        <v>0</v>
      </c>
      <c r="R110" s="463">
        <f t="shared" si="9"/>
        <v>0</v>
      </c>
      <c r="S110" s="463">
        <f t="shared" si="9"/>
        <v>0</v>
      </c>
      <c r="T110" s="463">
        <f t="shared" si="9"/>
        <v>0</v>
      </c>
      <c r="U110" s="463">
        <f t="shared" si="9"/>
        <v>0</v>
      </c>
      <c r="V110" s="463">
        <f t="shared" si="9"/>
        <v>0</v>
      </c>
      <c r="W110" s="463">
        <f t="shared" si="9"/>
        <v>0</v>
      </c>
      <c r="X110" s="463">
        <f t="shared" si="9"/>
        <v>0</v>
      </c>
      <c r="Y110" s="463">
        <f t="shared" si="9"/>
        <v>0</v>
      </c>
      <c r="Z110" s="463">
        <f t="shared" si="9"/>
        <v>0</v>
      </c>
      <c r="AA110" s="463">
        <f t="shared" si="9"/>
        <v>0</v>
      </c>
      <c r="AB110" s="459"/>
      <c r="AC110" s="461">
        <f>AD109+AC109</f>
        <v>0</v>
      </c>
      <c r="AD110" s="462"/>
      <c r="AE110" s="462"/>
      <c r="AF110" s="454"/>
      <c r="AG110" s="454"/>
      <c r="AH110" s="454"/>
      <c r="AI110" s="454"/>
      <c r="AJ110" s="454"/>
      <c r="AK110" s="454"/>
      <c r="AL110" s="454"/>
      <c r="AM110" s="454"/>
      <c r="AN110" s="454"/>
      <c r="AO110" s="454"/>
      <c r="AP110" s="454"/>
      <c r="AQ110" s="454"/>
      <c r="AR110" s="454"/>
      <c r="AS110" s="454"/>
      <c r="AT110" s="454"/>
    </row>
    <row r="111" spans="8:46" ht="12">
      <c r="H111" s="454"/>
      <c r="I111" s="454"/>
      <c r="J111" s="454"/>
      <c r="K111" s="454"/>
      <c r="L111" s="454"/>
      <c r="M111" s="454" t="s">
        <v>103</v>
      </c>
      <c r="N111" s="463">
        <f>'c10a1'!O51</f>
        <v>0</v>
      </c>
      <c r="O111" s="463"/>
      <c r="P111" s="463"/>
      <c r="Q111" s="463"/>
      <c r="R111" s="463"/>
      <c r="S111" s="463"/>
      <c r="T111" s="463"/>
      <c r="U111" s="463"/>
      <c r="V111" s="463"/>
      <c r="W111" s="463"/>
      <c r="X111" s="463"/>
      <c r="Y111" s="463"/>
      <c r="Z111" s="463"/>
      <c r="AA111" s="463"/>
      <c r="AB111" s="459"/>
      <c r="AC111" s="461"/>
      <c r="AD111" s="462"/>
      <c r="AE111" s="462"/>
      <c r="AF111" s="454"/>
      <c r="AG111" s="454"/>
      <c r="AH111" s="454"/>
      <c r="AI111" s="454"/>
      <c r="AJ111" s="454"/>
      <c r="AK111" s="454"/>
      <c r="AL111" s="454"/>
      <c r="AM111" s="454"/>
      <c r="AN111" s="454"/>
      <c r="AO111" s="454"/>
      <c r="AP111" s="454"/>
      <c r="AQ111" s="454"/>
      <c r="AR111" s="454"/>
      <c r="AS111" s="454"/>
      <c r="AT111" s="454"/>
    </row>
    <row r="112" spans="8:46" ht="12">
      <c r="H112" s="454"/>
      <c r="I112" s="454"/>
      <c r="J112" s="454"/>
      <c r="K112" s="454"/>
      <c r="L112" s="454"/>
      <c r="M112" s="454"/>
      <c r="N112" s="463"/>
      <c r="O112" s="463"/>
      <c r="P112" s="463"/>
      <c r="Q112" s="463"/>
      <c r="R112" s="463"/>
      <c r="S112" s="463"/>
      <c r="T112" s="463"/>
      <c r="U112" s="463"/>
      <c r="V112" s="463"/>
      <c r="W112" s="463"/>
      <c r="X112" s="463"/>
      <c r="Y112" s="463"/>
      <c r="Z112" s="463"/>
      <c r="AA112" s="463"/>
      <c r="AB112" s="459"/>
      <c r="AC112" s="461"/>
      <c r="AD112" s="462"/>
      <c r="AE112" s="462"/>
      <c r="AF112" s="454"/>
      <c r="AG112" s="454"/>
      <c r="AH112" s="454"/>
      <c r="AI112" s="454"/>
      <c r="AJ112" s="454"/>
      <c r="AK112" s="454"/>
      <c r="AL112" s="454"/>
      <c r="AM112" s="454"/>
      <c r="AN112" s="454"/>
      <c r="AO112" s="454"/>
      <c r="AP112" s="454"/>
      <c r="AQ112" s="454"/>
      <c r="AR112" s="454"/>
      <c r="AS112" s="454"/>
      <c r="AT112" s="454"/>
    </row>
    <row r="113" spans="8:46" ht="12">
      <c r="H113" s="454"/>
      <c r="I113" s="454"/>
      <c r="J113" s="454"/>
      <c r="K113" s="454"/>
      <c r="L113" s="454"/>
      <c r="M113" s="454" t="s">
        <v>103</v>
      </c>
      <c r="N113" s="463"/>
      <c r="O113" s="463">
        <f>R113</f>
        <v>0</v>
      </c>
      <c r="P113" s="463"/>
      <c r="Q113" s="463"/>
      <c r="R113" s="463">
        <f>'c10a1'!O51</f>
        <v>0</v>
      </c>
      <c r="S113" s="463"/>
      <c r="T113" s="463"/>
      <c r="U113" s="463"/>
      <c r="V113" s="463"/>
      <c r="W113" s="463"/>
      <c r="X113" s="463"/>
      <c r="Y113" s="463"/>
      <c r="Z113" s="463"/>
      <c r="AA113" s="463"/>
      <c r="AB113" s="459"/>
      <c r="AC113" s="462"/>
      <c r="AD113" s="462"/>
      <c r="AE113" s="462"/>
      <c r="AF113" s="454"/>
      <c r="AG113" s="454"/>
      <c r="AH113" s="454"/>
      <c r="AI113" s="454"/>
      <c r="AJ113" s="454"/>
      <c r="AK113" s="454"/>
      <c r="AL113" s="454"/>
      <c r="AM113" s="454"/>
      <c r="AN113" s="454"/>
      <c r="AO113" s="454"/>
      <c r="AP113" s="454"/>
      <c r="AQ113" s="454"/>
      <c r="AR113" s="454"/>
      <c r="AS113" s="454"/>
      <c r="AT113" s="454"/>
    </row>
    <row r="114" spans="8:46" ht="12">
      <c r="H114" s="454"/>
      <c r="I114" s="454"/>
      <c r="J114" s="454"/>
      <c r="K114" s="454"/>
      <c r="L114" s="454"/>
      <c r="M114" s="454" t="s">
        <v>91</v>
      </c>
      <c r="N114" s="464"/>
      <c r="O114" s="454">
        <f>N110</f>
        <v>0</v>
      </c>
      <c r="P114" s="454"/>
      <c r="Q114" s="454">
        <f>R113</f>
        <v>0</v>
      </c>
      <c r="R114" s="454">
        <f t="shared" ref="R114:R125" si="10">R113+O114</f>
        <v>0</v>
      </c>
      <c r="S114" s="454"/>
      <c r="T114" s="454"/>
      <c r="U114" s="454"/>
      <c r="V114" s="454"/>
      <c r="W114" s="454"/>
      <c r="X114" s="454"/>
      <c r="Y114" s="454"/>
      <c r="Z114" s="454"/>
      <c r="AA114" s="454"/>
      <c r="AB114" s="454"/>
      <c r="AC114" s="454"/>
      <c r="AD114" s="454"/>
      <c r="AE114" s="454"/>
      <c r="AF114" s="454"/>
      <c r="AG114" s="454"/>
      <c r="AH114" s="454"/>
      <c r="AI114" s="454"/>
      <c r="AJ114" s="454"/>
      <c r="AK114" s="454"/>
      <c r="AL114" s="454"/>
      <c r="AM114" s="454"/>
      <c r="AN114" s="454"/>
      <c r="AO114" s="454"/>
      <c r="AP114" s="454"/>
      <c r="AQ114" s="454"/>
      <c r="AR114" s="454"/>
      <c r="AS114" s="454"/>
      <c r="AT114" s="454"/>
    </row>
    <row r="115" spans="8:46" ht="12">
      <c r="H115" s="454"/>
      <c r="I115" s="454"/>
      <c r="J115" s="454"/>
      <c r="K115" s="454"/>
      <c r="L115" s="454"/>
      <c r="M115" s="454" t="s">
        <v>92</v>
      </c>
      <c r="O115" s="454">
        <f>O110</f>
        <v>0</v>
      </c>
      <c r="P115" s="454"/>
      <c r="Q115" s="454">
        <f t="shared" ref="Q115:Q125" si="11">R114</f>
        <v>0</v>
      </c>
      <c r="R115" s="454">
        <f t="shared" si="10"/>
        <v>0</v>
      </c>
      <c r="S115" s="454"/>
      <c r="T115" s="454"/>
      <c r="U115" s="454"/>
      <c r="V115" s="454"/>
      <c r="W115" s="454"/>
      <c r="X115" s="454"/>
      <c r="Y115" s="454"/>
      <c r="Z115" s="454"/>
      <c r="AA115" s="454"/>
      <c r="AB115" s="454"/>
      <c r="AC115" s="454"/>
      <c r="AD115" s="454"/>
      <c r="AE115" s="454"/>
      <c r="AF115" s="454"/>
      <c r="AG115" s="454"/>
      <c r="AH115" s="454"/>
      <c r="AI115" s="454"/>
      <c r="AJ115" s="454"/>
      <c r="AK115" s="454"/>
      <c r="AL115" s="454"/>
      <c r="AM115" s="454"/>
      <c r="AN115" s="454"/>
      <c r="AO115" s="454"/>
      <c r="AP115" s="454"/>
      <c r="AQ115" s="454"/>
      <c r="AR115" s="454"/>
      <c r="AS115" s="454"/>
      <c r="AT115" s="454"/>
    </row>
    <row r="116" spans="8:46" ht="12">
      <c r="H116" s="454"/>
      <c r="I116" s="454"/>
      <c r="J116" s="454"/>
      <c r="K116" s="454"/>
      <c r="L116" s="454"/>
      <c r="M116" s="454" t="s">
        <v>93</v>
      </c>
      <c r="O116" s="462">
        <f>Q110</f>
        <v>0</v>
      </c>
      <c r="P116" s="462"/>
      <c r="Q116" s="454">
        <f t="shared" si="11"/>
        <v>0</v>
      </c>
      <c r="R116" s="462">
        <f t="shared" si="10"/>
        <v>0</v>
      </c>
      <c r="S116" s="454"/>
      <c r="T116" s="454"/>
      <c r="U116" s="454"/>
      <c r="V116" s="454"/>
      <c r="W116" s="454"/>
      <c r="X116" s="454"/>
      <c r="Y116" s="454"/>
      <c r="Z116" s="454"/>
      <c r="AA116" s="454"/>
      <c r="AB116" s="454"/>
      <c r="AC116" s="454"/>
      <c r="AD116" s="454"/>
      <c r="AE116" s="454"/>
      <c r="AF116" s="454"/>
      <c r="AG116" s="454"/>
      <c r="AH116" s="454"/>
      <c r="AI116" s="454"/>
      <c r="AJ116" s="454"/>
      <c r="AK116" s="454"/>
      <c r="AL116" s="454"/>
      <c r="AM116" s="454"/>
      <c r="AN116" s="454"/>
      <c r="AO116" s="454"/>
      <c r="AP116" s="454"/>
      <c r="AQ116" s="454"/>
      <c r="AR116" s="454"/>
      <c r="AS116" s="454"/>
      <c r="AT116" s="454"/>
    </row>
    <row r="117" spans="8:46" ht="12">
      <c r="H117" s="454"/>
      <c r="I117" s="454"/>
      <c r="J117" s="454"/>
      <c r="K117" s="454"/>
      <c r="L117" s="454"/>
      <c r="M117" s="460" t="s">
        <v>94</v>
      </c>
      <c r="O117" s="463">
        <f>R110</f>
        <v>0</v>
      </c>
      <c r="P117" s="463"/>
      <c r="Q117" s="462">
        <f t="shared" si="11"/>
        <v>0</v>
      </c>
      <c r="R117" s="462">
        <f t="shared" si="10"/>
        <v>0</v>
      </c>
      <c r="S117" s="454"/>
      <c r="T117" s="454"/>
      <c r="U117" s="454"/>
      <c r="V117" s="454"/>
      <c r="W117" s="454"/>
      <c r="X117" s="454"/>
      <c r="Y117" s="454"/>
      <c r="Z117" s="454"/>
      <c r="AA117" s="454"/>
      <c r="AB117" s="454"/>
      <c r="AC117" s="454"/>
      <c r="AD117" s="454"/>
      <c r="AE117" s="454"/>
      <c r="AF117" s="454"/>
      <c r="AG117" s="454"/>
      <c r="AH117" s="454"/>
      <c r="AI117" s="454"/>
      <c r="AJ117" s="454"/>
      <c r="AK117" s="454"/>
      <c r="AL117" s="454"/>
      <c r="AM117" s="454"/>
      <c r="AN117" s="454"/>
      <c r="AO117" s="454"/>
      <c r="AP117" s="454"/>
      <c r="AQ117" s="454"/>
      <c r="AR117" s="454"/>
      <c r="AS117" s="454"/>
      <c r="AT117" s="454"/>
    </row>
    <row r="118" spans="8:46" ht="12">
      <c r="H118" s="454"/>
      <c r="I118" s="454"/>
      <c r="J118" s="454"/>
      <c r="K118" s="454"/>
      <c r="L118" s="454"/>
      <c r="M118" s="460" t="s">
        <v>95</v>
      </c>
      <c r="O118" s="463">
        <f>S110</f>
        <v>0</v>
      </c>
      <c r="P118" s="463"/>
      <c r="Q118" s="462">
        <f t="shared" si="11"/>
        <v>0</v>
      </c>
      <c r="R118" s="462">
        <f t="shared" si="10"/>
        <v>0</v>
      </c>
      <c r="S118" s="454"/>
      <c r="T118" s="454"/>
      <c r="U118" s="454"/>
      <c r="V118" s="454"/>
      <c r="W118" s="454"/>
      <c r="X118" s="454"/>
      <c r="Y118" s="454"/>
      <c r="Z118" s="454"/>
      <c r="AA118" s="454"/>
      <c r="AB118" s="454"/>
      <c r="AC118" s="454"/>
      <c r="AD118" s="454"/>
      <c r="AE118" s="454"/>
      <c r="AF118" s="454"/>
      <c r="AG118" s="454"/>
      <c r="AH118" s="454"/>
      <c r="AI118" s="454"/>
      <c r="AJ118" s="454"/>
      <c r="AK118" s="454"/>
      <c r="AL118" s="454"/>
      <c r="AM118" s="454"/>
      <c r="AN118" s="454"/>
      <c r="AO118" s="454"/>
      <c r="AP118" s="454"/>
      <c r="AQ118" s="454"/>
      <c r="AR118" s="454"/>
      <c r="AS118" s="454"/>
      <c r="AT118" s="454"/>
    </row>
    <row r="119" spans="8:46" ht="12">
      <c r="H119" s="454"/>
      <c r="I119" s="454"/>
      <c r="J119" s="454"/>
      <c r="K119" s="454"/>
      <c r="L119" s="454"/>
      <c r="M119" s="460" t="s">
        <v>96</v>
      </c>
      <c r="O119" s="463">
        <f>T110</f>
        <v>0</v>
      </c>
      <c r="P119" s="463"/>
      <c r="Q119" s="462">
        <f t="shared" si="11"/>
        <v>0</v>
      </c>
      <c r="R119" s="462">
        <f t="shared" si="10"/>
        <v>0</v>
      </c>
      <c r="S119" s="454"/>
      <c r="T119" s="454"/>
      <c r="U119" s="454"/>
      <c r="V119" s="454"/>
      <c r="W119" s="454"/>
      <c r="X119" s="454"/>
      <c r="Y119" s="454"/>
      <c r="Z119" s="454"/>
      <c r="AA119" s="454"/>
      <c r="AB119" s="454"/>
      <c r="AC119" s="454"/>
      <c r="AD119" s="454"/>
      <c r="AE119" s="454"/>
      <c r="AF119" s="454"/>
      <c r="AG119" s="454"/>
      <c r="AH119" s="454"/>
      <c r="AI119" s="454"/>
      <c r="AJ119" s="454"/>
      <c r="AK119" s="454"/>
      <c r="AL119" s="454"/>
      <c r="AM119" s="454"/>
      <c r="AN119" s="454"/>
      <c r="AO119" s="454"/>
      <c r="AP119" s="454"/>
      <c r="AQ119" s="454"/>
      <c r="AR119" s="454"/>
      <c r="AS119" s="454"/>
      <c r="AT119" s="454"/>
    </row>
    <row r="120" spans="8:46" ht="12">
      <c r="H120" s="454"/>
      <c r="I120" s="454"/>
      <c r="J120" s="454"/>
      <c r="K120" s="454"/>
      <c r="L120" s="454"/>
      <c r="M120" s="460" t="s">
        <v>97</v>
      </c>
      <c r="O120" s="463">
        <f>U110</f>
        <v>0</v>
      </c>
      <c r="P120" s="463"/>
      <c r="Q120" s="462">
        <f t="shared" si="11"/>
        <v>0</v>
      </c>
      <c r="R120" s="462">
        <f t="shared" si="10"/>
        <v>0</v>
      </c>
      <c r="S120" s="454"/>
      <c r="T120" s="454"/>
      <c r="U120" s="454"/>
      <c r="V120" s="454"/>
      <c r="W120" s="454"/>
      <c r="X120" s="454"/>
      <c r="Y120" s="454"/>
      <c r="Z120" s="454"/>
      <c r="AA120" s="454"/>
      <c r="AB120" s="454"/>
      <c r="AC120" s="454"/>
      <c r="AD120" s="454"/>
      <c r="AE120" s="454"/>
      <c r="AF120" s="454"/>
      <c r="AG120" s="454"/>
      <c r="AH120" s="454"/>
      <c r="AI120" s="454"/>
      <c r="AJ120" s="454"/>
      <c r="AK120" s="454"/>
      <c r="AL120" s="454"/>
      <c r="AM120" s="454"/>
      <c r="AN120" s="454"/>
      <c r="AO120" s="454"/>
      <c r="AP120" s="454"/>
      <c r="AQ120" s="454"/>
      <c r="AR120" s="454"/>
      <c r="AS120" s="454"/>
      <c r="AT120" s="454"/>
    </row>
    <row r="121" spans="8:46" ht="12">
      <c r="H121" s="454"/>
      <c r="I121" s="454"/>
      <c r="J121" s="454"/>
      <c r="K121" s="454"/>
      <c r="L121" s="454"/>
      <c r="M121" s="460" t="s">
        <v>98</v>
      </c>
      <c r="O121" s="463">
        <f>V110</f>
        <v>0</v>
      </c>
      <c r="P121" s="463"/>
      <c r="Q121" s="462">
        <f t="shared" si="11"/>
        <v>0</v>
      </c>
      <c r="R121" s="462">
        <f t="shared" si="10"/>
        <v>0</v>
      </c>
      <c r="S121" s="454"/>
      <c r="T121" s="454"/>
      <c r="U121" s="454"/>
      <c r="V121" s="454"/>
      <c r="W121" s="454"/>
      <c r="X121" s="454"/>
      <c r="Y121" s="454"/>
      <c r="Z121" s="454"/>
      <c r="AA121" s="454"/>
      <c r="AB121" s="454"/>
      <c r="AC121" s="454"/>
      <c r="AD121" s="454"/>
      <c r="AE121" s="454"/>
      <c r="AF121" s="454"/>
      <c r="AG121" s="454"/>
      <c r="AH121" s="454"/>
      <c r="AI121" s="454"/>
      <c r="AJ121" s="454"/>
      <c r="AK121" s="454"/>
      <c r="AL121" s="454"/>
      <c r="AM121" s="454"/>
      <c r="AN121" s="454"/>
      <c r="AO121" s="454"/>
      <c r="AP121" s="454"/>
      <c r="AQ121" s="454"/>
      <c r="AR121" s="454"/>
      <c r="AS121" s="454"/>
      <c r="AT121" s="454"/>
    </row>
    <row r="122" spans="8:46" ht="12">
      <c r="H122" s="454"/>
      <c r="I122" s="454"/>
      <c r="J122" s="454"/>
      <c r="K122" s="454"/>
      <c r="L122" s="454"/>
      <c r="M122" s="460" t="s">
        <v>99</v>
      </c>
      <c r="O122" s="463">
        <f>W110</f>
        <v>0</v>
      </c>
      <c r="P122" s="463"/>
      <c r="Q122" s="462">
        <f t="shared" si="11"/>
        <v>0</v>
      </c>
      <c r="R122" s="462">
        <f t="shared" si="10"/>
        <v>0</v>
      </c>
      <c r="S122" s="454"/>
      <c r="T122" s="454"/>
      <c r="U122" s="454"/>
      <c r="V122" s="454"/>
      <c r="W122" s="454"/>
      <c r="X122" s="454"/>
      <c r="Y122" s="454"/>
      <c r="Z122" s="454"/>
      <c r="AA122" s="454"/>
      <c r="AB122" s="454"/>
      <c r="AC122" s="454"/>
      <c r="AD122" s="454"/>
      <c r="AE122" s="454"/>
      <c r="AF122" s="454"/>
      <c r="AG122" s="454"/>
      <c r="AH122" s="454"/>
      <c r="AI122" s="454"/>
      <c r="AJ122" s="454"/>
      <c r="AK122" s="454"/>
      <c r="AL122" s="454"/>
      <c r="AM122" s="454"/>
      <c r="AN122" s="454"/>
      <c r="AO122" s="454"/>
      <c r="AP122" s="454"/>
      <c r="AQ122" s="454"/>
      <c r="AR122" s="454"/>
      <c r="AS122" s="454"/>
      <c r="AT122" s="454"/>
    </row>
    <row r="123" spans="8:46" ht="12">
      <c r="H123" s="454"/>
      <c r="I123" s="454"/>
      <c r="J123" s="454"/>
      <c r="K123" s="454"/>
      <c r="L123" s="454"/>
      <c r="M123" s="460" t="s">
        <v>100</v>
      </c>
      <c r="O123" s="463">
        <f>X110</f>
        <v>0</v>
      </c>
      <c r="P123" s="463"/>
      <c r="Q123" s="462">
        <f t="shared" si="11"/>
        <v>0</v>
      </c>
      <c r="R123" s="462">
        <f t="shared" si="10"/>
        <v>0</v>
      </c>
      <c r="S123" s="454"/>
      <c r="T123" s="454"/>
      <c r="U123" s="454"/>
      <c r="V123" s="454"/>
      <c r="W123" s="454"/>
      <c r="X123" s="454"/>
      <c r="Y123" s="454"/>
      <c r="Z123" s="454"/>
      <c r="AA123" s="454"/>
      <c r="AB123" s="454"/>
      <c r="AC123" s="454"/>
      <c r="AD123" s="454"/>
      <c r="AE123" s="454"/>
      <c r="AF123" s="454"/>
      <c r="AG123" s="454"/>
      <c r="AH123" s="454"/>
      <c r="AI123" s="454"/>
      <c r="AJ123" s="454"/>
      <c r="AK123" s="454"/>
      <c r="AL123" s="454"/>
      <c r="AM123" s="454"/>
      <c r="AN123" s="454"/>
      <c r="AO123" s="454"/>
      <c r="AP123" s="454"/>
      <c r="AQ123" s="454"/>
      <c r="AR123" s="454"/>
      <c r="AS123" s="454"/>
      <c r="AT123" s="454"/>
    </row>
    <row r="124" spans="8:46" ht="12">
      <c r="H124" s="454"/>
      <c r="I124" s="454"/>
      <c r="J124" s="454"/>
      <c r="K124" s="454"/>
      <c r="L124" s="454"/>
      <c r="M124" s="460" t="s">
        <v>101</v>
      </c>
      <c r="O124" s="463">
        <f>Y110</f>
        <v>0</v>
      </c>
      <c r="P124" s="463"/>
      <c r="Q124" s="462">
        <f t="shared" si="11"/>
        <v>0</v>
      </c>
      <c r="R124" s="462">
        <f t="shared" si="10"/>
        <v>0</v>
      </c>
      <c r="S124" s="454"/>
      <c r="T124" s="454"/>
      <c r="U124" s="454"/>
      <c r="V124" s="454"/>
      <c r="W124" s="454"/>
      <c r="X124" s="454"/>
      <c r="Y124" s="454"/>
      <c r="Z124" s="454"/>
      <c r="AA124" s="454"/>
      <c r="AB124" s="454"/>
      <c r="AC124" s="454"/>
      <c r="AD124" s="454"/>
      <c r="AE124" s="454"/>
      <c r="AF124" s="454"/>
      <c r="AG124" s="454"/>
      <c r="AH124" s="454"/>
      <c r="AI124" s="454"/>
      <c r="AJ124" s="454"/>
      <c r="AK124" s="454"/>
      <c r="AL124" s="454"/>
      <c r="AM124" s="454"/>
      <c r="AN124" s="454"/>
      <c r="AO124" s="454"/>
      <c r="AP124" s="454"/>
      <c r="AQ124" s="454"/>
      <c r="AR124" s="454"/>
      <c r="AS124" s="454"/>
      <c r="AT124" s="454"/>
    </row>
    <row r="125" spans="8:46" ht="12">
      <c r="H125" s="454"/>
      <c r="I125" s="454"/>
      <c r="J125" s="454"/>
      <c r="K125" s="454"/>
      <c r="L125" s="454"/>
      <c r="M125" s="460" t="s">
        <v>102</v>
      </c>
      <c r="O125" s="463">
        <f>Z110</f>
        <v>0</v>
      </c>
      <c r="P125" s="463"/>
      <c r="Q125" s="462">
        <f t="shared" si="11"/>
        <v>0</v>
      </c>
      <c r="R125" s="462">
        <f t="shared" si="10"/>
        <v>0</v>
      </c>
      <c r="S125" s="454"/>
      <c r="T125" s="454"/>
      <c r="U125" s="454"/>
      <c r="V125" s="454"/>
      <c r="W125" s="454"/>
      <c r="X125" s="454"/>
      <c r="Y125" s="454"/>
      <c r="Z125" s="454"/>
      <c r="AA125" s="454"/>
      <c r="AB125" s="454"/>
      <c r="AC125" s="454"/>
      <c r="AD125" s="454"/>
      <c r="AE125" s="454"/>
      <c r="AF125" s="454"/>
      <c r="AG125" s="454"/>
      <c r="AH125" s="454"/>
      <c r="AI125" s="454"/>
      <c r="AJ125" s="454"/>
      <c r="AK125" s="454"/>
      <c r="AL125" s="454"/>
      <c r="AM125" s="454"/>
      <c r="AN125" s="454"/>
      <c r="AO125" s="454"/>
      <c r="AP125" s="454"/>
      <c r="AQ125" s="454"/>
      <c r="AR125" s="454"/>
      <c r="AS125" s="454"/>
      <c r="AT125" s="454"/>
    </row>
    <row r="126" spans="8:46" ht="12">
      <c r="H126" s="454"/>
      <c r="I126" s="454"/>
      <c r="J126" s="454"/>
      <c r="K126" s="454"/>
      <c r="L126" s="454"/>
      <c r="M126" s="460" t="s">
        <v>104</v>
      </c>
      <c r="O126" s="463">
        <f>O125+Q125</f>
        <v>0</v>
      </c>
      <c r="P126" s="463"/>
      <c r="Q126" s="462"/>
      <c r="R126" s="462"/>
      <c r="S126" s="454"/>
      <c r="T126" s="454"/>
      <c r="U126" s="454"/>
      <c r="V126" s="454"/>
      <c r="W126" s="454"/>
      <c r="X126" s="454"/>
      <c r="Y126" s="454"/>
      <c r="Z126" s="454"/>
      <c r="AA126" s="454"/>
      <c r="AB126" s="454"/>
      <c r="AC126" s="454"/>
      <c r="AD126" s="454" t="s">
        <v>105</v>
      </c>
      <c r="AE126" s="454"/>
      <c r="AF126" s="454"/>
      <c r="AG126" s="454"/>
      <c r="AH126" s="454"/>
      <c r="AI126" s="454"/>
      <c r="AJ126" s="454"/>
      <c r="AK126" s="454"/>
      <c r="AL126" s="454"/>
      <c r="AM126" s="454"/>
      <c r="AN126" s="454"/>
      <c r="AO126" s="454"/>
      <c r="AP126" s="454"/>
      <c r="AQ126" s="454"/>
      <c r="AR126" s="454"/>
      <c r="AS126" s="454"/>
      <c r="AT126" s="454"/>
    </row>
    <row r="127" spans="8:46" ht="12">
      <c r="H127" s="454"/>
      <c r="I127" s="454"/>
      <c r="J127" s="454"/>
      <c r="K127" s="454"/>
      <c r="L127" s="454"/>
      <c r="M127" s="460"/>
      <c r="O127" s="463"/>
      <c r="P127" s="463"/>
      <c r="Q127" s="462"/>
      <c r="R127" s="462"/>
      <c r="S127" s="454"/>
      <c r="T127" s="454"/>
      <c r="U127" s="454"/>
      <c r="V127" s="454"/>
      <c r="W127" s="454"/>
      <c r="X127" s="454"/>
      <c r="Y127" s="454"/>
      <c r="Z127" s="454"/>
      <c r="AA127" s="454"/>
      <c r="AB127" s="454"/>
      <c r="AC127" s="454"/>
      <c r="AD127" s="454"/>
      <c r="AE127" s="454"/>
      <c r="AF127" s="454"/>
      <c r="AG127" s="454"/>
      <c r="AH127" s="454"/>
      <c r="AI127" s="454"/>
      <c r="AJ127" s="454"/>
      <c r="AK127" s="454"/>
      <c r="AL127" s="454"/>
      <c r="AM127" s="454"/>
      <c r="AN127" s="454"/>
      <c r="AO127" s="454"/>
      <c r="AP127" s="454"/>
      <c r="AQ127" s="454"/>
      <c r="AR127" s="454"/>
      <c r="AS127" s="454"/>
      <c r="AT127" s="454"/>
    </row>
    <row r="128" spans="8:46" ht="12">
      <c r="H128" s="454"/>
      <c r="I128" s="454"/>
      <c r="J128" s="454"/>
      <c r="K128" s="454"/>
      <c r="L128" s="454"/>
      <c r="M128" s="460"/>
      <c r="O128" s="463"/>
      <c r="P128" s="463"/>
      <c r="Q128" s="462"/>
      <c r="R128" s="462"/>
      <c r="S128" s="454"/>
      <c r="T128" s="454"/>
      <c r="U128" s="454"/>
      <c r="V128" s="454"/>
      <c r="W128" s="454"/>
      <c r="X128" s="454"/>
      <c r="Y128" s="454"/>
      <c r="Z128" s="454"/>
      <c r="AA128" s="454"/>
      <c r="AB128" s="454"/>
      <c r="AC128" s="454"/>
      <c r="AD128" s="454"/>
      <c r="AE128" s="454"/>
      <c r="AF128" s="454"/>
      <c r="AG128" s="454"/>
      <c r="AH128" s="454"/>
      <c r="AI128" s="454"/>
      <c r="AJ128" s="454"/>
      <c r="AK128" s="454"/>
      <c r="AL128" s="454"/>
      <c r="AM128" s="454"/>
      <c r="AN128" s="454"/>
      <c r="AO128" s="454"/>
      <c r="AP128" s="454"/>
      <c r="AQ128" s="454"/>
      <c r="AR128" s="454"/>
      <c r="AS128" s="454"/>
      <c r="AT128" s="454"/>
    </row>
    <row r="129" spans="8:46" ht="12">
      <c r="H129" s="454"/>
      <c r="I129" s="454"/>
      <c r="J129" s="454"/>
      <c r="K129" s="454"/>
      <c r="L129" s="454"/>
      <c r="M129" s="454" t="s">
        <v>108</v>
      </c>
      <c r="O129" s="462"/>
      <c r="P129" s="462"/>
      <c r="Q129" s="454"/>
      <c r="R129" s="454"/>
      <c r="S129" s="454"/>
      <c r="T129" s="454"/>
      <c r="U129" s="454"/>
      <c r="V129" s="454"/>
      <c r="W129" s="454"/>
      <c r="X129" s="454"/>
      <c r="Y129" s="454"/>
      <c r="Z129" s="454"/>
      <c r="AA129" s="454"/>
      <c r="AB129" s="454"/>
      <c r="AC129" s="454"/>
      <c r="AD129" s="454"/>
      <c r="AE129" s="454"/>
      <c r="AF129" s="454"/>
      <c r="AG129" s="454"/>
      <c r="AH129" s="454"/>
      <c r="AI129" s="454"/>
      <c r="AJ129" s="454"/>
      <c r="AK129" s="454"/>
      <c r="AL129" s="454"/>
      <c r="AM129" s="454"/>
      <c r="AN129" s="454"/>
      <c r="AO129" s="454"/>
      <c r="AP129" s="454"/>
      <c r="AQ129" s="454"/>
      <c r="AR129" s="454"/>
      <c r="AS129" s="454"/>
      <c r="AT129" s="454"/>
    </row>
    <row r="130" spans="8:46" ht="12">
      <c r="H130" s="454"/>
      <c r="I130" s="454"/>
      <c r="J130" s="454"/>
      <c r="K130" s="454"/>
      <c r="L130" s="454"/>
      <c r="M130" s="454"/>
      <c r="O130" s="454"/>
      <c r="P130" s="454"/>
      <c r="Q130" s="454"/>
      <c r="R130" s="454"/>
      <c r="S130" s="454"/>
      <c r="T130" s="454"/>
      <c r="U130" s="454"/>
      <c r="V130" s="454"/>
      <c r="W130" s="454"/>
      <c r="X130" s="454"/>
      <c r="Y130" s="454"/>
      <c r="Z130" s="454"/>
      <c r="AA130" s="454"/>
      <c r="AB130" s="454"/>
      <c r="AC130" s="454"/>
      <c r="AD130" s="454"/>
      <c r="AE130" s="454"/>
      <c r="AF130" s="454"/>
      <c r="AG130" s="454"/>
      <c r="AH130" s="454"/>
      <c r="AI130" s="454"/>
      <c r="AJ130" s="454"/>
      <c r="AK130" s="454"/>
      <c r="AL130" s="454"/>
      <c r="AM130" s="454"/>
      <c r="AN130" s="454"/>
      <c r="AO130" s="454"/>
      <c r="AP130" s="454"/>
      <c r="AQ130" s="454"/>
      <c r="AR130" s="454"/>
      <c r="AS130" s="454"/>
      <c r="AT130" s="454"/>
    </row>
    <row r="131" spans="8:46" ht="12">
      <c r="H131" s="454"/>
      <c r="I131" s="454"/>
      <c r="J131" s="454"/>
      <c r="K131" s="454"/>
      <c r="L131" s="454"/>
      <c r="M131" s="454"/>
      <c r="O131" s="454"/>
      <c r="P131" s="454"/>
      <c r="Q131" s="454"/>
      <c r="R131" s="454"/>
      <c r="S131" s="454"/>
      <c r="T131" s="454"/>
      <c r="U131" s="454"/>
      <c r="V131" s="454"/>
      <c r="W131" s="454"/>
      <c r="X131" s="454"/>
      <c r="Y131" s="454"/>
      <c r="Z131" s="454"/>
      <c r="AA131" s="454"/>
      <c r="AB131" s="454"/>
      <c r="AC131" s="454"/>
      <c r="AD131" s="454"/>
      <c r="AE131" s="454"/>
      <c r="AF131" s="454"/>
      <c r="AG131" s="454"/>
      <c r="AH131" s="454"/>
      <c r="AI131" s="454"/>
      <c r="AJ131" s="454"/>
      <c r="AK131" s="454"/>
      <c r="AL131" s="454"/>
      <c r="AM131" s="454"/>
      <c r="AN131" s="454"/>
      <c r="AO131" s="454"/>
      <c r="AP131" s="454"/>
      <c r="AQ131" s="454"/>
      <c r="AR131" s="454"/>
      <c r="AS131" s="454"/>
      <c r="AT131" s="454"/>
    </row>
    <row r="132" spans="8:46" ht="12">
      <c r="H132" s="454"/>
      <c r="I132" s="454"/>
      <c r="J132" s="454"/>
      <c r="K132" s="454"/>
      <c r="L132" s="454"/>
      <c r="M132" s="454"/>
      <c r="O132" s="454"/>
      <c r="P132" s="454"/>
      <c r="Q132" s="454"/>
      <c r="R132" s="454"/>
      <c r="S132" s="454"/>
      <c r="T132" s="454"/>
      <c r="U132" s="454"/>
      <c r="V132" s="454"/>
      <c r="W132" s="454"/>
      <c r="X132" s="454"/>
      <c r="Y132" s="454"/>
      <c r="Z132" s="454"/>
      <c r="AA132" s="454"/>
      <c r="AB132" s="454"/>
      <c r="AC132" s="454"/>
      <c r="AD132" s="454"/>
      <c r="AE132" s="454"/>
      <c r="AF132" s="454"/>
      <c r="AG132" s="454"/>
      <c r="AH132" s="454"/>
      <c r="AI132" s="454"/>
      <c r="AJ132" s="454"/>
      <c r="AK132" s="454"/>
      <c r="AL132" s="454"/>
      <c r="AM132" s="454"/>
      <c r="AN132" s="454"/>
      <c r="AO132" s="454"/>
      <c r="AP132" s="454"/>
      <c r="AQ132" s="454"/>
      <c r="AR132" s="454"/>
      <c r="AS132" s="454"/>
      <c r="AT132" s="454"/>
    </row>
    <row r="133" spans="8:46" ht="12">
      <c r="H133" s="454"/>
      <c r="I133" s="454"/>
      <c r="J133" s="454"/>
      <c r="K133" s="454"/>
      <c r="L133" s="454"/>
      <c r="M133" s="454"/>
      <c r="O133" s="454"/>
      <c r="P133" s="454"/>
      <c r="Q133" s="454"/>
      <c r="R133" s="454"/>
      <c r="S133" s="454"/>
      <c r="T133" s="454"/>
      <c r="U133" s="454"/>
      <c r="V133" s="454"/>
      <c r="W133" s="454"/>
      <c r="X133" s="454"/>
      <c r="Y133" s="454"/>
      <c r="Z133" s="454"/>
      <c r="AA133" s="454"/>
      <c r="AB133" s="454"/>
      <c r="AC133" s="454"/>
      <c r="AD133" s="454"/>
      <c r="AE133" s="454"/>
      <c r="AF133" s="454"/>
      <c r="AG133" s="454"/>
      <c r="AH133" s="454"/>
      <c r="AI133" s="454"/>
      <c r="AJ133" s="454"/>
      <c r="AK133" s="454"/>
      <c r="AL133" s="454"/>
      <c r="AM133" s="454"/>
      <c r="AN133" s="454"/>
      <c r="AO133" s="454"/>
      <c r="AP133" s="454"/>
      <c r="AQ133" s="454"/>
      <c r="AR133" s="454"/>
      <c r="AS133" s="454"/>
      <c r="AT133" s="454"/>
    </row>
    <row r="134" spans="8:46" ht="12">
      <c r="H134" s="454"/>
      <c r="I134" s="454"/>
      <c r="J134" s="454"/>
      <c r="K134" s="454"/>
      <c r="L134" s="454"/>
      <c r="M134" s="454"/>
      <c r="O134" s="454"/>
      <c r="P134" s="454"/>
      <c r="Q134" s="454"/>
      <c r="R134" s="454"/>
      <c r="S134" s="454"/>
      <c r="T134" s="454"/>
      <c r="U134" s="454"/>
      <c r="V134" s="454"/>
      <c r="W134" s="454"/>
      <c r="X134" s="454"/>
      <c r="Y134" s="454"/>
      <c r="Z134" s="454"/>
      <c r="AA134" s="454"/>
      <c r="AB134" s="454"/>
      <c r="AC134" s="454"/>
      <c r="AD134" s="454"/>
      <c r="AE134" s="454"/>
      <c r="AF134" s="454"/>
      <c r="AG134" s="454"/>
      <c r="AH134" s="454"/>
      <c r="AI134" s="454"/>
      <c r="AJ134" s="454"/>
      <c r="AK134" s="454"/>
      <c r="AL134" s="454"/>
      <c r="AM134" s="454"/>
      <c r="AN134" s="454"/>
      <c r="AO134" s="454"/>
      <c r="AP134" s="454"/>
      <c r="AQ134" s="454"/>
      <c r="AR134" s="454"/>
      <c r="AS134" s="454"/>
      <c r="AT134" s="454"/>
    </row>
    <row r="135" spans="8:46" ht="12">
      <c r="H135" s="454"/>
      <c r="I135" s="454"/>
      <c r="J135" s="454"/>
      <c r="K135" s="454"/>
      <c r="L135" s="454"/>
      <c r="M135" s="460"/>
      <c r="N135" s="460" t="s">
        <v>0</v>
      </c>
      <c r="O135" s="465" t="s">
        <v>106</v>
      </c>
      <c r="P135" s="460" t="s">
        <v>176</v>
      </c>
      <c r="Q135" s="465" t="s">
        <v>111</v>
      </c>
      <c r="R135" s="460" t="s">
        <v>1</v>
      </c>
      <c r="S135" s="465" t="s">
        <v>106</v>
      </c>
      <c r="T135" s="460" t="s">
        <v>176</v>
      </c>
      <c r="U135" s="472" t="s">
        <v>111</v>
      </c>
      <c r="V135" s="460" t="s">
        <v>2</v>
      </c>
      <c r="W135" s="465" t="s">
        <v>106</v>
      </c>
      <c r="X135" s="460" t="s">
        <v>176</v>
      </c>
      <c r="Y135" s="465" t="s">
        <v>111</v>
      </c>
      <c r="Z135" s="460" t="s">
        <v>33</v>
      </c>
      <c r="AA135" s="465" t="s">
        <v>106</v>
      </c>
      <c r="AB135" s="460" t="s">
        <v>176</v>
      </c>
      <c r="AC135" s="465" t="s">
        <v>111</v>
      </c>
      <c r="AD135" s="460" t="s">
        <v>32</v>
      </c>
      <c r="AE135" s="465" t="s">
        <v>106</v>
      </c>
      <c r="AF135" s="460" t="s">
        <v>176</v>
      </c>
      <c r="AG135" s="465" t="s">
        <v>111</v>
      </c>
      <c r="AH135" s="466" t="s">
        <v>35</v>
      </c>
      <c r="AI135" s="454" t="s">
        <v>107</v>
      </c>
      <c r="AJ135" s="454" t="str">
        <f>"--&gt;"</f>
        <v>--&gt;</v>
      </c>
      <c r="AK135" s="454"/>
      <c r="AL135" s="454"/>
      <c r="AM135" s="454"/>
      <c r="AN135" s="454"/>
      <c r="AO135" s="454"/>
      <c r="AP135" s="454"/>
      <c r="AQ135" s="454"/>
      <c r="AR135" s="454"/>
      <c r="AS135" s="454"/>
      <c r="AT135" s="454"/>
    </row>
    <row r="136" spans="8:46" ht="12">
      <c r="H136" s="454"/>
      <c r="I136" s="454"/>
      <c r="J136" s="454"/>
      <c r="K136" s="454"/>
      <c r="L136" s="454"/>
      <c r="M136" s="460" t="s">
        <v>128</v>
      </c>
      <c r="N136" s="460">
        <f>'c10a1'!B80</f>
        <v>0</v>
      </c>
      <c r="O136" s="465">
        <f>'c10a1'!D78</f>
        <v>0.2</v>
      </c>
      <c r="P136" s="460" t="str">
        <f>IF(N136=0,"",N136)</f>
        <v/>
      </c>
      <c r="Q136" s="472" t="str">
        <f t="shared" ref="Q136:Q145" si="12">IF(N136*O136=0,"",N136*O136)</f>
        <v/>
      </c>
      <c r="R136" s="460">
        <f>'c10a1'!E80</f>
        <v>0</v>
      </c>
      <c r="S136" s="465">
        <f>'c10a1'!G78</f>
        <v>0.2</v>
      </c>
      <c r="T136" s="460" t="str">
        <f>IF(R136=0,"",R136)</f>
        <v/>
      </c>
      <c r="U136" s="472" t="str">
        <f t="shared" ref="U136:U144" si="13">IF(R136*S136=0,"",R136*S136)</f>
        <v/>
      </c>
      <c r="V136" s="460">
        <f>'c10a1'!H80</f>
        <v>0</v>
      </c>
      <c r="W136" s="465">
        <f>'c10a1'!J78</f>
        <v>0.2</v>
      </c>
      <c r="X136" s="460" t="str">
        <f>IF(V136=0,"",V136)</f>
        <v/>
      </c>
      <c r="Y136" s="472" t="str">
        <f t="shared" ref="Y136:Y145" si="14">IF(V136*W136=0,"",V136*W136)</f>
        <v/>
      </c>
      <c r="Z136" s="460">
        <f>'c10a1'!K80</f>
        <v>0</v>
      </c>
      <c r="AA136" s="465">
        <f>'c10a1'!M78</f>
        <v>0.2</v>
      </c>
      <c r="AB136" s="460" t="str">
        <f>IF(Z136=0,"",Z136)</f>
        <v/>
      </c>
      <c r="AC136" s="472" t="str">
        <f t="shared" ref="AC136:AC145" si="15">IF(Z136*AA136=0,"",Z136*AA136)</f>
        <v/>
      </c>
      <c r="AD136" s="460">
        <f>'c10a1'!N80</f>
        <v>5</v>
      </c>
      <c r="AE136" s="465">
        <f>'c10a1'!P78</f>
        <v>0.2</v>
      </c>
      <c r="AF136" s="460">
        <f>IF(AD136=0,"",AD136)</f>
        <v>5</v>
      </c>
      <c r="AG136" s="472">
        <f>IF(AD136*AE136=0,"",AD136*AE136)</f>
        <v>1</v>
      </c>
      <c r="AH136" s="466">
        <f>IFERROR(P135*O135+T135*S135+X135*W135+AB135*AA135+AF135*AE135,N136*O136+R136*S136+V136*W136+Z136*AA136+AD136*AE136)</f>
        <v>1</v>
      </c>
      <c r="AI136" s="466">
        <f t="shared" ref="AI136:AI141" si="16">O136+S136+W136+AA136+AE136</f>
        <v>1</v>
      </c>
      <c r="AJ136" s="454">
        <f>'c10a1'!N80</f>
        <v>5</v>
      </c>
      <c r="AK136" s="454">
        <f>'c10a1'!O80</f>
        <v>0</v>
      </c>
      <c r="AL136" s="454">
        <f>'c10a1'!P80</f>
        <v>0</v>
      </c>
      <c r="AM136" s="454">
        <f>'c10a1'!Q80</f>
        <v>1</v>
      </c>
      <c r="AN136" s="454"/>
      <c r="AO136" s="454"/>
      <c r="AP136" s="454"/>
      <c r="AQ136" s="454"/>
      <c r="AR136" s="454"/>
      <c r="AS136" s="454"/>
      <c r="AT136" s="454"/>
    </row>
    <row r="137" spans="8:46" ht="12">
      <c r="H137" s="454"/>
      <c r="I137" s="454"/>
      <c r="J137" s="454"/>
      <c r="K137" s="454"/>
      <c r="L137" s="454"/>
      <c r="M137" s="460" t="s">
        <v>129</v>
      </c>
      <c r="N137" s="460">
        <f>'c10a2'!B80</f>
        <v>0</v>
      </c>
      <c r="O137" s="465">
        <f>'c10a2'!D78</f>
        <v>0.2</v>
      </c>
      <c r="P137" s="460" t="str">
        <f t="shared" ref="P137:P145" si="17">IF(N137=0,"",N137)</f>
        <v/>
      </c>
      <c r="Q137" s="472" t="str">
        <f t="shared" si="12"/>
        <v/>
      </c>
      <c r="R137" s="460">
        <f>'c10a2'!E80</f>
        <v>0</v>
      </c>
      <c r="S137" s="465">
        <f>'c10a2'!G78</f>
        <v>0.2</v>
      </c>
      <c r="T137" s="460" t="str">
        <f>IF(R137=0,"",R137)</f>
        <v/>
      </c>
      <c r="U137" s="472" t="str">
        <f t="shared" si="13"/>
        <v/>
      </c>
      <c r="V137" s="460">
        <f>'c10a2'!H80</f>
        <v>0</v>
      </c>
      <c r="W137" s="465">
        <f>'c10a2'!J78</f>
        <v>0.2</v>
      </c>
      <c r="X137" s="460" t="str">
        <f t="shared" ref="X137:X145" si="18">IF(V137=0,"",V137)</f>
        <v/>
      </c>
      <c r="Y137" s="472" t="str">
        <f t="shared" si="14"/>
        <v/>
      </c>
      <c r="Z137" s="460">
        <f>'c10a2'!K80</f>
        <v>0</v>
      </c>
      <c r="AA137" s="465">
        <f>'c10a2'!M78</f>
        <v>0.2</v>
      </c>
      <c r="AB137" s="460" t="str">
        <f t="shared" ref="AB137:AB145" si="19">IF(Z137=0,"",Z137)</f>
        <v/>
      </c>
      <c r="AC137" s="472" t="str">
        <f t="shared" si="15"/>
        <v/>
      </c>
      <c r="AD137" s="460">
        <f>'c10a2'!N80</f>
        <v>5</v>
      </c>
      <c r="AE137" s="465">
        <f>'c10a2'!P78</f>
        <v>0.2</v>
      </c>
      <c r="AF137" s="460">
        <f t="shared" ref="AF137:AF145" si="20">IF(AD137=0,"",AD137)</f>
        <v>5</v>
      </c>
      <c r="AG137" s="472">
        <f t="shared" ref="AG137:AG145" si="21">IF(AD137*AE137=0,"",AD137*AE137)</f>
        <v>1</v>
      </c>
      <c r="AH137" s="466" t="e">
        <f>IFERROR(P136*O136+T136*S136+X136*W136+AB136*AA136+AF136*AE136,P137*O137+T137*S137+X137*W137+AB137*AA137+AF137*AE137)</f>
        <v>#VALUE!</v>
      </c>
      <c r="AI137" s="466">
        <f t="shared" si="16"/>
        <v>1</v>
      </c>
      <c r="AJ137" s="454">
        <f>'c10a2'!N80</f>
        <v>5</v>
      </c>
      <c r="AK137" s="454">
        <f>'c10a2'!O80</f>
        <v>0</v>
      </c>
      <c r="AL137" s="454">
        <f>'c10a2'!P80</f>
        <v>0</v>
      </c>
      <c r="AM137" s="454">
        <f>'c10a2'!Q80</f>
        <v>1</v>
      </c>
      <c r="AN137" s="454"/>
      <c r="AO137" s="454"/>
      <c r="AP137" s="454"/>
      <c r="AQ137" s="454"/>
      <c r="AR137" s="454"/>
      <c r="AS137" s="454"/>
      <c r="AT137" s="454"/>
    </row>
    <row r="138" spans="8:46" ht="12">
      <c r="H138" s="454"/>
      <c r="I138" s="454"/>
      <c r="J138" s="454"/>
      <c r="K138" s="454"/>
      <c r="L138" s="454"/>
      <c r="M138" s="460" t="s">
        <v>130</v>
      </c>
      <c r="N138" s="460">
        <f>'c10a3'!B80</f>
        <v>0</v>
      </c>
      <c r="O138" s="465">
        <f>'c10a3'!D78</f>
        <v>0.2</v>
      </c>
      <c r="P138" s="460" t="str">
        <f t="shared" si="17"/>
        <v/>
      </c>
      <c r="Q138" s="472" t="str">
        <f t="shared" si="12"/>
        <v/>
      </c>
      <c r="R138" s="460">
        <f>'c10a3'!E80</f>
        <v>0</v>
      </c>
      <c r="S138" s="465">
        <f>'c1a3'!G78</f>
        <v>0.2</v>
      </c>
      <c r="T138" s="460" t="str">
        <f>IF(R138=0,"",R138)</f>
        <v/>
      </c>
      <c r="U138" s="472" t="str">
        <f t="shared" si="13"/>
        <v/>
      </c>
      <c r="V138" s="460">
        <f>'c10a3'!H80</f>
        <v>0</v>
      </c>
      <c r="W138" s="465">
        <f>'c10a3'!J78</f>
        <v>0.2</v>
      </c>
      <c r="X138" s="460" t="str">
        <f t="shared" si="18"/>
        <v/>
      </c>
      <c r="Y138" s="472" t="str">
        <f t="shared" si="14"/>
        <v/>
      </c>
      <c r="Z138" s="460">
        <f>'c10a3'!K80</f>
        <v>0</v>
      </c>
      <c r="AA138" s="465">
        <f>'c10a3'!M78</f>
        <v>0.2</v>
      </c>
      <c r="AB138" s="460" t="str">
        <f t="shared" si="19"/>
        <v/>
      </c>
      <c r="AC138" s="472" t="str">
        <f t="shared" si="15"/>
        <v/>
      </c>
      <c r="AD138" s="460">
        <f>'c10a3'!N80</f>
        <v>5</v>
      </c>
      <c r="AE138" s="465">
        <f>'c10a3'!P78</f>
        <v>0.2</v>
      </c>
      <c r="AF138" s="460">
        <f t="shared" si="20"/>
        <v>5</v>
      </c>
      <c r="AG138" s="472">
        <f t="shared" si="21"/>
        <v>1</v>
      </c>
      <c r="AH138" s="466">
        <f>IFERROR(P137*O137+T137*S137+X137*W137+AB137*AA137+AF137*AE137,N138*O138+R138*S138+V138*W138+Z138*AA138+AD138*AE138)</f>
        <v>1</v>
      </c>
      <c r="AI138" s="466">
        <f t="shared" si="16"/>
        <v>1</v>
      </c>
      <c r="AJ138" s="454">
        <f>'c10a3'!N80</f>
        <v>5</v>
      </c>
      <c r="AK138" s="454">
        <f>'c10a3'!O80</f>
        <v>0</v>
      </c>
      <c r="AL138" s="454">
        <f>'c10a3'!P80</f>
        <v>0</v>
      </c>
      <c r="AM138" s="454">
        <f>'c10a3'!Q80</f>
        <v>1</v>
      </c>
      <c r="AN138" s="454"/>
      <c r="AO138" s="454"/>
      <c r="AP138" s="454"/>
      <c r="AQ138" s="454"/>
      <c r="AR138" s="454"/>
      <c r="AS138" s="454"/>
      <c r="AT138" s="454"/>
    </row>
    <row r="139" spans="8:46" ht="12">
      <c r="H139" s="454"/>
      <c r="I139" s="454"/>
      <c r="J139" s="454"/>
      <c r="K139" s="454"/>
      <c r="L139" s="454"/>
      <c r="M139" s="460" t="s">
        <v>131</v>
      </c>
      <c r="N139" s="460">
        <f>'c10a4'!B80</f>
        <v>0</v>
      </c>
      <c r="O139" s="465">
        <f>'c10a4'!D78</f>
        <v>0.2</v>
      </c>
      <c r="P139" s="460" t="str">
        <f t="shared" si="17"/>
        <v/>
      </c>
      <c r="Q139" s="472" t="str">
        <f>IF(N139*O139=0,"",N139*O139)</f>
        <v/>
      </c>
      <c r="R139" s="460">
        <f>'c10a4'!E80</f>
        <v>0</v>
      </c>
      <c r="S139" s="465">
        <f>'c10a4'!G78</f>
        <v>0.2</v>
      </c>
      <c r="T139" s="460" t="str">
        <f t="shared" ref="T139:T145" si="22">IF(R139=0,"",R139)</f>
        <v/>
      </c>
      <c r="U139" s="472" t="str">
        <f t="shared" si="13"/>
        <v/>
      </c>
      <c r="V139" s="460">
        <f>'c10a4'!H80</f>
        <v>0</v>
      </c>
      <c r="W139" s="465">
        <f>'c10a4'!J78</f>
        <v>0.2</v>
      </c>
      <c r="X139" s="460" t="str">
        <f t="shared" si="18"/>
        <v/>
      </c>
      <c r="Y139" s="472" t="str">
        <f t="shared" si="14"/>
        <v/>
      </c>
      <c r="Z139" s="460">
        <f>'c10a4'!K80</f>
        <v>0</v>
      </c>
      <c r="AA139" s="465">
        <f>'c10a4'!M78</f>
        <v>0.2</v>
      </c>
      <c r="AB139" s="460" t="str">
        <f t="shared" si="19"/>
        <v/>
      </c>
      <c r="AC139" s="472" t="str">
        <f t="shared" si="15"/>
        <v/>
      </c>
      <c r="AD139" s="460">
        <f>'c10a4'!N80</f>
        <v>5</v>
      </c>
      <c r="AE139" s="465">
        <f>'c10a4'!P78</f>
        <v>0.2</v>
      </c>
      <c r="AF139" s="460">
        <f t="shared" si="20"/>
        <v>5</v>
      </c>
      <c r="AG139" s="472">
        <f t="shared" si="21"/>
        <v>1</v>
      </c>
      <c r="AH139" s="466">
        <f t="shared" ref="AH139:AH145" si="23">IFERROR(P138*O138+T138*S138+X138*W138+AB138*AA138+AF138*AE138,N139*O139+R139*S139+V139*W139+Z139*AA139+AD139*AE139)</f>
        <v>1</v>
      </c>
      <c r="AI139" s="466">
        <f t="shared" si="16"/>
        <v>1</v>
      </c>
      <c r="AJ139" s="466">
        <f>'c10a4'!N80</f>
        <v>5</v>
      </c>
      <c r="AK139" s="466">
        <f>'c10a4'!O80</f>
        <v>0</v>
      </c>
      <c r="AL139" s="466">
        <f>'c10a4'!P80</f>
        <v>0</v>
      </c>
      <c r="AM139" s="466">
        <f>'c10a4'!Q80</f>
        <v>1</v>
      </c>
      <c r="AN139" s="454"/>
      <c r="AO139" s="454"/>
      <c r="AP139" s="454"/>
      <c r="AQ139" s="454"/>
      <c r="AR139" s="454"/>
      <c r="AS139" s="454"/>
      <c r="AT139" s="454"/>
    </row>
    <row r="140" spans="8:46" ht="12">
      <c r="H140" s="454"/>
      <c r="I140" s="454"/>
      <c r="J140" s="454"/>
      <c r="K140" s="454" t="s">
        <v>173</v>
      </c>
      <c r="L140" s="454"/>
      <c r="M140" s="460" t="s">
        <v>132</v>
      </c>
      <c r="N140" s="460">
        <f>'c10a5'!B80</f>
        <v>0</v>
      </c>
      <c r="O140" s="465">
        <f>'c10a5'!D78</f>
        <v>0.2</v>
      </c>
      <c r="P140" s="460" t="str">
        <f t="shared" si="17"/>
        <v/>
      </c>
      <c r="Q140" s="472" t="str">
        <f t="shared" si="12"/>
        <v/>
      </c>
      <c r="R140" s="460">
        <f>'c10a5'!E80</f>
        <v>0</v>
      </c>
      <c r="S140" s="465">
        <f>'c10a5'!G78</f>
        <v>0.2</v>
      </c>
      <c r="T140" s="460" t="str">
        <f>IF(R140=0,"",R140)</f>
        <v/>
      </c>
      <c r="U140" s="472" t="str">
        <f t="shared" si="13"/>
        <v/>
      </c>
      <c r="V140" s="460">
        <f>'c10a5'!H80</f>
        <v>0</v>
      </c>
      <c r="W140" s="465">
        <f>'c10a5'!J78</f>
        <v>0.2</v>
      </c>
      <c r="X140" s="460" t="str">
        <f t="shared" si="18"/>
        <v/>
      </c>
      <c r="Y140" s="472" t="str">
        <f t="shared" si="14"/>
        <v/>
      </c>
      <c r="Z140" s="460">
        <f>'c10a5'!K80</f>
        <v>0</v>
      </c>
      <c r="AA140" s="465">
        <f>'c10a5'!M78</f>
        <v>0.2</v>
      </c>
      <c r="AB140" s="460" t="str">
        <f t="shared" si="19"/>
        <v/>
      </c>
      <c r="AC140" s="472" t="str">
        <f t="shared" si="15"/>
        <v/>
      </c>
      <c r="AD140" s="460">
        <f>'c10a5'!N80</f>
        <v>5</v>
      </c>
      <c r="AE140" s="465">
        <f>'c10a5'!P78</f>
        <v>0.2</v>
      </c>
      <c r="AF140" s="460">
        <f t="shared" si="20"/>
        <v>5</v>
      </c>
      <c r="AG140" s="472">
        <f t="shared" si="21"/>
        <v>1</v>
      </c>
      <c r="AH140" s="466">
        <f t="shared" si="23"/>
        <v>1</v>
      </c>
      <c r="AI140" s="466">
        <f t="shared" si="16"/>
        <v>1</v>
      </c>
      <c r="AJ140" s="466">
        <f>'c10a5'!N80</f>
        <v>5</v>
      </c>
      <c r="AK140" s="466">
        <f>'c10a5'!O80</f>
        <v>0</v>
      </c>
      <c r="AL140" s="466">
        <f>'c10a5'!P80</f>
        <v>0</v>
      </c>
      <c r="AM140" s="466">
        <f>'c10a5'!Q80</f>
        <v>1</v>
      </c>
      <c r="AN140" s="454"/>
      <c r="AO140" s="454"/>
      <c r="AP140" s="454"/>
      <c r="AQ140" s="454"/>
      <c r="AR140" s="454"/>
      <c r="AS140" s="454"/>
      <c r="AT140" s="454"/>
    </row>
    <row r="141" spans="8:46" ht="12">
      <c r="H141" s="454"/>
      <c r="I141" s="454"/>
      <c r="J141" s="454"/>
      <c r="K141" s="454" t="s">
        <v>174</v>
      </c>
      <c r="L141" s="454"/>
      <c r="M141" s="460" t="s">
        <v>133</v>
      </c>
      <c r="N141" s="460">
        <f>'c10a6'!B80</f>
        <v>0</v>
      </c>
      <c r="O141" s="465">
        <f>'c10a6'!D78</f>
        <v>0.2</v>
      </c>
      <c r="P141" s="460" t="str">
        <f t="shared" si="17"/>
        <v/>
      </c>
      <c r="Q141" s="472" t="str">
        <f t="shared" si="12"/>
        <v/>
      </c>
      <c r="R141" s="460">
        <f>'c10a6'!E80</f>
        <v>0</v>
      </c>
      <c r="S141" s="465">
        <f>'c10a6'!G78</f>
        <v>0.2</v>
      </c>
      <c r="T141" s="460" t="str">
        <f t="shared" si="22"/>
        <v/>
      </c>
      <c r="U141" s="472" t="str">
        <f t="shared" si="13"/>
        <v/>
      </c>
      <c r="V141" s="460">
        <f>'c10a6'!H80</f>
        <v>0</v>
      </c>
      <c r="W141" s="465">
        <f>'c10a6'!J78</f>
        <v>0.2</v>
      </c>
      <c r="X141" s="460" t="str">
        <f t="shared" si="18"/>
        <v/>
      </c>
      <c r="Y141" s="472" t="str">
        <f t="shared" si="14"/>
        <v/>
      </c>
      <c r="Z141" s="460">
        <f>'c10a6'!K80</f>
        <v>0</v>
      </c>
      <c r="AA141" s="465">
        <f>'c10a6'!M78</f>
        <v>0.2</v>
      </c>
      <c r="AB141" s="460" t="str">
        <f t="shared" si="19"/>
        <v/>
      </c>
      <c r="AC141" s="472" t="str">
        <f t="shared" si="15"/>
        <v/>
      </c>
      <c r="AD141" s="460">
        <f>'c10a6'!N80</f>
        <v>5</v>
      </c>
      <c r="AE141" s="465">
        <f>'c10a6'!P78</f>
        <v>0.2</v>
      </c>
      <c r="AF141" s="460">
        <f t="shared" si="20"/>
        <v>5</v>
      </c>
      <c r="AG141" s="472">
        <f t="shared" si="21"/>
        <v>1</v>
      </c>
      <c r="AH141" s="466">
        <f t="shared" si="23"/>
        <v>1</v>
      </c>
      <c r="AI141" s="466">
        <f t="shared" si="16"/>
        <v>1</v>
      </c>
      <c r="AJ141" s="466">
        <f>'c10a6'!N80</f>
        <v>5</v>
      </c>
      <c r="AK141" s="466">
        <f>'c10a6'!O80</f>
        <v>0</v>
      </c>
      <c r="AL141" s="466">
        <f>'c10a6'!P80</f>
        <v>0</v>
      </c>
      <c r="AM141" s="466">
        <f>'c10a6'!Q80</f>
        <v>1</v>
      </c>
      <c r="AN141" s="454"/>
      <c r="AO141" s="454"/>
      <c r="AP141" s="454"/>
      <c r="AQ141" s="454"/>
      <c r="AR141" s="454"/>
      <c r="AS141" s="454"/>
      <c r="AT141" s="454"/>
    </row>
    <row r="142" spans="8:46" ht="12">
      <c r="H142" s="454"/>
      <c r="I142" s="454"/>
      <c r="J142" s="454"/>
      <c r="K142" s="454"/>
      <c r="L142" s="454"/>
      <c r="M142" s="460" t="s">
        <v>134</v>
      </c>
      <c r="N142" s="460">
        <f>'c10a7'!B80</f>
        <v>0</v>
      </c>
      <c r="O142" s="465">
        <f>'c10a7'!D78</f>
        <v>0.2</v>
      </c>
      <c r="P142" s="460" t="str">
        <f t="shared" si="17"/>
        <v/>
      </c>
      <c r="Q142" s="472" t="str">
        <f t="shared" si="12"/>
        <v/>
      </c>
      <c r="R142" s="460">
        <f>'c10a7'!E80</f>
        <v>0</v>
      </c>
      <c r="S142" s="465">
        <f>'c10a7'!G78</f>
        <v>0.2</v>
      </c>
      <c r="T142" s="460" t="str">
        <f t="shared" si="22"/>
        <v/>
      </c>
      <c r="U142" s="472" t="str">
        <f t="shared" si="13"/>
        <v/>
      </c>
      <c r="V142" s="460">
        <f>'c10a7'!H80</f>
        <v>0</v>
      </c>
      <c r="W142" s="465">
        <f>'c10a7'!J78</f>
        <v>0.2</v>
      </c>
      <c r="X142" s="460" t="str">
        <f t="shared" si="18"/>
        <v/>
      </c>
      <c r="Y142" s="472" t="str">
        <f t="shared" si="14"/>
        <v/>
      </c>
      <c r="Z142" s="460">
        <f>'c10a7'!K80</f>
        <v>0</v>
      </c>
      <c r="AA142" s="465">
        <f>'c10a7'!M78</f>
        <v>0.2</v>
      </c>
      <c r="AB142" s="460" t="str">
        <f t="shared" si="19"/>
        <v/>
      </c>
      <c r="AC142" s="472" t="str">
        <f t="shared" si="15"/>
        <v/>
      </c>
      <c r="AD142" s="460">
        <f>'c10a7'!N80</f>
        <v>5</v>
      </c>
      <c r="AE142" s="465">
        <f>'c10a7'!P78</f>
        <v>0.2</v>
      </c>
      <c r="AF142" s="460">
        <f t="shared" si="20"/>
        <v>5</v>
      </c>
      <c r="AG142" s="472">
        <f t="shared" si="21"/>
        <v>1</v>
      </c>
      <c r="AH142" s="466">
        <f t="shared" si="23"/>
        <v>1</v>
      </c>
      <c r="AI142" s="466">
        <f t="shared" ref="AI142:AI145" si="24">O142+S142+W142+AA142+AE142</f>
        <v>1</v>
      </c>
      <c r="AJ142" s="466">
        <f>'c10a7'!N80</f>
        <v>5</v>
      </c>
      <c r="AK142" s="466">
        <f>'c10a7'!O80</f>
        <v>0</v>
      </c>
      <c r="AL142" s="466">
        <f>'c10a7'!P80</f>
        <v>0</v>
      </c>
      <c r="AM142" s="466">
        <f>'c10a7'!Q80</f>
        <v>1</v>
      </c>
      <c r="AN142" s="454"/>
      <c r="AO142" s="454"/>
      <c r="AP142" s="454"/>
      <c r="AQ142" s="454"/>
      <c r="AR142" s="454"/>
      <c r="AS142" s="454"/>
      <c r="AT142" s="454"/>
    </row>
    <row r="143" spans="8:46" ht="12">
      <c r="H143" s="454"/>
      <c r="I143" s="454"/>
      <c r="J143" s="454"/>
      <c r="K143" s="454"/>
      <c r="L143" s="454"/>
      <c r="M143" s="460" t="s">
        <v>135</v>
      </c>
      <c r="N143" s="460">
        <f>'c10a8'!B80</f>
        <v>0</v>
      </c>
      <c r="O143" s="465">
        <f>'c10a8'!D78</f>
        <v>0.2</v>
      </c>
      <c r="P143" s="460" t="str">
        <f t="shared" si="17"/>
        <v/>
      </c>
      <c r="Q143" s="472" t="str">
        <f t="shared" si="12"/>
        <v/>
      </c>
      <c r="R143" s="460">
        <f>'c10a8'!E80</f>
        <v>0</v>
      </c>
      <c r="S143" s="465">
        <f>'c10a8'!G78</f>
        <v>0.2</v>
      </c>
      <c r="T143" s="460" t="str">
        <f t="shared" si="22"/>
        <v/>
      </c>
      <c r="U143" s="472" t="str">
        <f t="shared" si="13"/>
        <v/>
      </c>
      <c r="V143" s="460">
        <f>'c10a8'!H80</f>
        <v>0</v>
      </c>
      <c r="W143" s="465">
        <f>'c10a8'!J78</f>
        <v>0.2</v>
      </c>
      <c r="X143" s="460" t="str">
        <f t="shared" si="18"/>
        <v/>
      </c>
      <c r="Y143" s="472" t="str">
        <f t="shared" si="14"/>
        <v/>
      </c>
      <c r="Z143" s="460">
        <f>'c10a8'!K80</f>
        <v>0</v>
      </c>
      <c r="AA143" s="465">
        <f>'c10a8'!M78</f>
        <v>0.2</v>
      </c>
      <c r="AB143" s="460" t="str">
        <f t="shared" si="19"/>
        <v/>
      </c>
      <c r="AC143" s="472" t="str">
        <f t="shared" si="15"/>
        <v/>
      </c>
      <c r="AD143" s="460">
        <f>'c10a8'!N80</f>
        <v>5</v>
      </c>
      <c r="AE143" s="465">
        <f>'c10a8'!P78</f>
        <v>0.2</v>
      </c>
      <c r="AF143" s="460">
        <f t="shared" si="20"/>
        <v>5</v>
      </c>
      <c r="AG143" s="472">
        <f t="shared" si="21"/>
        <v>1</v>
      </c>
      <c r="AH143" s="466">
        <f t="shared" si="23"/>
        <v>1</v>
      </c>
      <c r="AI143" s="466">
        <f t="shared" si="24"/>
        <v>1</v>
      </c>
      <c r="AJ143" s="466">
        <f>'c10a8'!N80</f>
        <v>5</v>
      </c>
      <c r="AK143" s="466">
        <f>'c10a8'!O80</f>
        <v>0</v>
      </c>
      <c r="AL143" s="466">
        <f>'c10a8'!P80</f>
        <v>0</v>
      </c>
      <c r="AM143" s="466">
        <f>'c10a8'!Q80</f>
        <v>1</v>
      </c>
      <c r="AN143" s="454"/>
      <c r="AO143" s="454"/>
      <c r="AP143" s="454"/>
      <c r="AQ143" s="454"/>
      <c r="AR143" s="454"/>
      <c r="AS143" s="454"/>
      <c r="AT143" s="454"/>
    </row>
    <row r="144" spans="8:46" ht="12">
      <c r="H144" s="454"/>
      <c r="I144" s="454"/>
      <c r="J144" s="454"/>
      <c r="K144" s="454"/>
      <c r="L144" s="454"/>
      <c r="M144" s="460" t="s">
        <v>136</v>
      </c>
      <c r="N144" s="460">
        <f>'c10a9'!B80</f>
        <v>0</v>
      </c>
      <c r="O144" s="465">
        <f>'c10a9'!D78</f>
        <v>0.2</v>
      </c>
      <c r="P144" s="460" t="str">
        <f t="shared" si="17"/>
        <v/>
      </c>
      <c r="Q144" s="472" t="str">
        <f t="shared" si="12"/>
        <v/>
      </c>
      <c r="R144" s="460">
        <f>'c10a9'!E80</f>
        <v>0</v>
      </c>
      <c r="S144" s="465">
        <f>'c10a9'!G78</f>
        <v>0.2</v>
      </c>
      <c r="T144" s="460" t="str">
        <f t="shared" si="22"/>
        <v/>
      </c>
      <c r="U144" s="472" t="str">
        <f t="shared" si="13"/>
        <v/>
      </c>
      <c r="V144" s="460">
        <f>'c10a9'!H80</f>
        <v>0</v>
      </c>
      <c r="W144" s="465">
        <f>'c10a9'!J78</f>
        <v>0.2</v>
      </c>
      <c r="X144" s="460" t="str">
        <f t="shared" si="18"/>
        <v/>
      </c>
      <c r="Y144" s="472" t="str">
        <f t="shared" si="14"/>
        <v/>
      </c>
      <c r="Z144" s="460">
        <f>'c10a9'!K80</f>
        <v>0</v>
      </c>
      <c r="AA144" s="465">
        <f>'c10a9'!M78</f>
        <v>0.2</v>
      </c>
      <c r="AB144" s="460" t="str">
        <f t="shared" si="19"/>
        <v/>
      </c>
      <c r="AC144" s="472" t="str">
        <f t="shared" si="15"/>
        <v/>
      </c>
      <c r="AD144" s="460">
        <f>'c10a9'!N80</f>
        <v>5</v>
      </c>
      <c r="AE144" s="465">
        <f>'c10a9'!P78</f>
        <v>0.2</v>
      </c>
      <c r="AF144" s="460">
        <f t="shared" si="20"/>
        <v>5</v>
      </c>
      <c r="AG144" s="472">
        <f t="shared" si="21"/>
        <v>1</v>
      </c>
      <c r="AH144" s="466">
        <f t="shared" si="23"/>
        <v>1</v>
      </c>
      <c r="AI144" s="466">
        <f t="shared" si="24"/>
        <v>1</v>
      </c>
      <c r="AJ144" s="466">
        <f>'c10a9'!N80</f>
        <v>5</v>
      </c>
      <c r="AK144" s="466">
        <f>'c10a9'!O80</f>
        <v>0</v>
      </c>
      <c r="AL144" s="466">
        <f>'c10a9'!P80</f>
        <v>0</v>
      </c>
      <c r="AM144" s="466">
        <f>'c10a9'!Q80</f>
        <v>1</v>
      </c>
      <c r="AN144" s="454"/>
      <c r="AO144" s="454"/>
      <c r="AP144" s="454"/>
      <c r="AQ144" s="454"/>
      <c r="AR144" s="454"/>
      <c r="AS144" s="454"/>
      <c r="AT144" s="454"/>
    </row>
    <row r="145" spans="1:46" ht="12">
      <c r="H145" s="454"/>
      <c r="I145" s="454"/>
      <c r="J145" s="454"/>
      <c r="K145" s="454"/>
      <c r="L145" s="454"/>
      <c r="M145" s="460" t="s">
        <v>137</v>
      </c>
      <c r="N145" s="460">
        <f>'c10a10'!B80</f>
        <v>0</v>
      </c>
      <c r="O145" s="465">
        <f>'c10a10'!D78</f>
        <v>0.2</v>
      </c>
      <c r="P145" s="460" t="str">
        <f t="shared" si="17"/>
        <v/>
      </c>
      <c r="Q145" s="472" t="str">
        <f t="shared" si="12"/>
        <v/>
      </c>
      <c r="R145" s="460">
        <f>'c10a10'!E80</f>
        <v>0</v>
      </c>
      <c r="S145" s="465">
        <f>'c10a10'!G78</f>
        <v>0.2</v>
      </c>
      <c r="T145" s="460" t="str">
        <f t="shared" si="22"/>
        <v/>
      </c>
      <c r="U145" s="472" t="str">
        <f>IF(R145*S145=0,"",R145*S145)</f>
        <v/>
      </c>
      <c r="V145" s="460">
        <f>'c10a10'!H80</f>
        <v>0</v>
      </c>
      <c r="W145" s="465">
        <f>'c10a10'!J78</f>
        <v>0.2</v>
      </c>
      <c r="X145" s="460" t="str">
        <f t="shared" si="18"/>
        <v/>
      </c>
      <c r="Y145" s="472" t="str">
        <f t="shared" si="14"/>
        <v/>
      </c>
      <c r="Z145" s="460">
        <f>'c10a10'!K80</f>
        <v>0</v>
      </c>
      <c r="AA145" s="465">
        <f>'c10a10'!M78</f>
        <v>0.2</v>
      </c>
      <c r="AB145" s="460" t="str">
        <f t="shared" si="19"/>
        <v/>
      </c>
      <c r="AC145" s="472" t="str">
        <f t="shared" si="15"/>
        <v/>
      </c>
      <c r="AD145" s="460">
        <f>'c10a10'!N80</f>
        <v>5</v>
      </c>
      <c r="AE145" s="465">
        <f>'c10a10'!P78</f>
        <v>0.2</v>
      </c>
      <c r="AF145" s="460">
        <f t="shared" si="20"/>
        <v>5</v>
      </c>
      <c r="AG145" s="472">
        <f t="shared" si="21"/>
        <v>1</v>
      </c>
      <c r="AH145" s="466">
        <f t="shared" si="23"/>
        <v>1</v>
      </c>
      <c r="AI145" s="466">
        <f t="shared" si="24"/>
        <v>1</v>
      </c>
      <c r="AJ145" s="466">
        <f>'c10a10'!N80</f>
        <v>5</v>
      </c>
      <c r="AK145" s="466">
        <f>'c10a10'!O80</f>
        <v>0</v>
      </c>
      <c r="AL145" s="466">
        <f>'c10a10'!P80</f>
        <v>0</v>
      </c>
      <c r="AM145" s="466">
        <f>'c10a10'!Q80</f>
        <v>1</v>
      </c>
      <c r="AN145" s="454"/>
      <c r="AO145" s="454"/>
      <c r="AP145" s="454"/>
      <c r="AQ145" s="454"/>
      <c r="AR145" s="454"/>
      <c r="AS145" s="454"/>
      <c r="AT145" s="454"/>
    </row>
    <row r="146" spans="1:46" ht="12">
      <c r="A146" s="451" t="s">
        <v>205</v>
      </c>
      <c r="H146" s="454"/>
      <c r="I146" s="454"/>
      <c r="J146" s="454"/>
      <c r="K146" s="454"/>
      <c r="L146" s="454"/>
      <c r="M146" s="460" t="s">
        <v>175</v>
      </c>
      <c r="N146" s="460">
        <f>(N136*O136+N137*O137+N138*O138+N139*O139+N140*O140+N141*O141+N142*O142+N143*O143+N144*O144+N145*O145)/SUM(O136:O145)</f>
        <v>0</v>
      </c>
      <c r="O146" s="465">
        <f>AVERAGE(O136:O145)</f>
        <v>0.19999999999999998</v>
      </c>
      <c r="P146" s="460" t="e">
        <f>AVERAGE(P136:P145)</f>
        <v>#DIV/0!</v>
      </c>
      <c r="Q146" s="472" t="e">
        <f>AVERAGE(Q136:Q145)</f>
        <v>#DIV/0!</v>
      </c>
      <c r="R146" s="473">
        <f>(R136*S136+R137*S137+R138*S138+R139*S139+R140*S140+R141*S141+R142*S142+R143*S143+R144*S144+R145*S145)/SUM(S136:S145)</f>
        <v>0</v>
      </c>
      <c r="S146" s="473">
        <f>AVERAGE(S136:S145)</f>
        <v>0.19999999999999998</v>
      </c>
      <c r="T146" s="473" t="e">
        <f>AVERAGE(T136:T145)</f>
        <v>#DIV/0!</v>
      </c>
      <c r="U146" s="473" t="e">
        <f>AVERAGE(U136:U145)</f>
        <v>#DIV/0!</v>
      </c>
      <c r="V146" s="473">
        <f>(V136*W136+V137*W137+V138*W138+V139*W139+V140*W140+V141*W141+V142*W142+V143*W143+V144*W144+V145*W145)/SUM(W136:W145)</f>
        <v>0</v>
      </c>
      <c r="W146" s="473">
        <f>AVERAGE(W136:W145)</f>
        <v>0.19999999999999998</v>
      </c>
      <c r="X146" s="473" t="e">
        <f>AVERAGE(X136:X145)</f>
        <v>#DIV/0!</v>
      </c>
      <c r="Y146" s="473" t="e">
        <f>AVERAGE(Y136:Y145)</f>
        <v>#DIV/0!</v>
      </c>
      <c r="Z146" s="473">
        <f>(Z136*AA136+Z137*AA137+Z138*AA138+Z139*AA139+Z140*AA140+Z141*AA141+Z142*AA142+Z143*AA143+Z144*AA144+Z145*AA145)/SUM(AA136:AA145)</f>
        <v>0</v>
      </c>
      <c r="AA146" s="473">
        <f>AVERAGE(AA136:AA145)</f>
        <v>0.19999999999999998</v>
      </c>
      <c r="AB146" s="473" t="e">
        <f>AVERAGE(AB136:AB145)</f>
        <v>#DIV/0!</v>
      </c>
      <c r="AC146" s="473" t="e">
        <f>AVERAGE(AC136:AC145)</f>
        <v>#DIV/0!</v>
      </c>
      <c r="AD146" s="473">
        <f>(AD136*AE136+AD137*AE137+AD138*AE138+AD139*AE139+AD140*AE140+AD141*AE141+AD142*AE142+AD143*AE143+AD144*AE144+AD145*AE145)/SUM(AE136:AE145)</f>
        <v>5.0000000000000009</v>
      </c>
      <c r="AE146" s="473">
        <f>AVERAGE(AE136:AE145)</f>
        <v>0.19999999999999998</v>
      </c>
      <c r="AF146" s="473">
        <f>AVERAGE(AF136:AF145)</f>
        <v>5</v>
      </c>
      <c r="AG146" s="473">
        <f>AVERAGE(AG136:AG145)</f>
        <v>1</v>
      </c>
      <c r="AH146" s="454"/>
      <c r="AI146" s="466" t="e">
        <f>(AH136*AI136+AH137*AI137+AH138*AI138+AH139*AI139+AH140*AI140+AH141*AI141+AH142*AI142+AH143*AI143+AH144*AI144+AH145*AI145)/SUM(AI136:AI145)</f>
        <v>#VALUE!</v>
      </c>
      <c r="AJ146" s="466"/>
      <c r="AK146" s="466"/>
      <c r="AL146" s="466"/>
      <c r="AM146" s="466"/>
      <c r="AN146" s="454"/>
      <c r="AO146" s="454"/>
      <c r="AP146" s="454"/>
      <c r="AQ146" s="454"/>
      <c r="AR146" s="454"/>
      <c r="AS146" s="454"/>
      <c r="AT146" s="454"/>
    </row>
    <row r="147" spans="1:46" ht="12">
      <c r="H147" s="454"/>
      <c r="I147" s="454"/>
      <c r="J147" s="454"/>
      <c r="K147" s="454"/>
      <c r="L147" s="454"/>
      <c r="M147" s="460"/>
      <c r="N147" s="460"/>
      <c r="O147" s="465"/>
      <c r="P147" s="454"/>
      <c r="Q147" s="465"/>
      <c r="R147" s="460"/>
      <c r="S147" s="465"/>
      <c r="T147" s="454"/>
      <c r="U147" s="454"/>
      <c r="V147" s="460"/>
      <c r="W147" s="465"/>
      <c r="X147" s="454"/>
      <c r="Y147" s="454"/>
      <c r="Z147" s="460"/>
      <c r="AA147" s="465"/>
      <c r="AB147" s="454"/>
      <c r="AC147" s="454"/>
      <c r="AD147" s="460"/>
      <c r="AE147" s="465"/>
      <c r="AF147" s="454"/>
      <c r="AG147" s="454"/>
      <c r="AH147" s="466">
        <f>N146*O146+R146*S146+V146*W146+Z146*AA146+AD146*AE146</f>
        <v>1</v>
      </c>
      <c r="AI147" s="466"/>
      <c r="AJ147" s="466"/>
      <c r="AK147" s="466"/>
      <c r="AL147" s="466"/>
      <c r="AM147" s="466">
        <f>'c1a1'!R78</f>
        <v>0</v>
      </c>
      <c r="AN147" s="454"/>
      <c r="AO147" s="454"/>
      <c r="AP147" s="454"/>
      <c r="AQ147" s="454"/>
      <c r="AR147" s="454"/>
      <c r="AS147" s="454"/>
      <c r="AT147" s="454"/>
    </row>
    <row r="148" spans="1:46" ht="12">
      <c r="H148" s="454"/>
      <c r="I148" s="454"/>
      <c r="J148" s="454"/>
      <c r="K148" s="454"/>
      <c r="L148" s="454"/>
      <c r="M148" s="460"/>
      <c r="N148" s="460"/>
      <c r="O148" s="465"/>
      <c r="P148" s="454"/>
      <c r="Q148" s="465"/>
      <c r="R148" s="460"/>
      <c r="S148" s="465"/>
      <c r="T148" s="454"/>
      <c r="U148" s="454"/>
      <c r="V148" s="460"/>
      <c r="W148" s="465"/>
      <c r="X148" s="454"/>
      <c r="Y148" s="454"/>
      <c r="Z148" s="460"/>
      <c r="AA148" s="465"/>
      <c r="AB148" s="454"/>
      <c r="AC148" s="454"/>
      <c r="AD148" s="460"/>
      <c r="AE148" s="465"/>
      <c r="AF148" s="454"/>
      <c r="AG148" s="454"/>
      <c r="AH148" s="466"/>
      <c r="AI148" s="466" t="e">
        <f>IF(AI146=AH147,"","ERRO!")</f>
        <v>#VALUE!</v>
      </c>
      <c r="AJ148" s="466"/>
      <c r="AK148" s="466"/>
      <c r="AL148" s="466"/>
      <c r="AM148" s="466"/>
      <c r="AN148" s="454"/>
      <c r="AO148" s="454"/>
      <c r="AP148" s="454"/>
      <c r="AQ148" s="454"/>
      <c r="AR148" s="454"/>
      <c r="AS148" s="454"/>
      <c r="AT148" s="454"/>
    </row>
    <row r="149" spans="1:46" ht="12">
      <c r="H149" s="454"/>
      <c r="I149" s="454"/>
      <c r="J149" s="454"/>
      <c r="K149" s="454"/>
      <c r="L149" s="454"/>
      <c r="M149" s="460"/>
      <c r="N149" s="460" t="str">
        <f>"--&gt;"</f>
        <v>--&gt;</v>
      </c>
      <c r="O149" s="465"/>
      <c r="P149" s="454"/>
      <c r="Q149" s="465"/>
      <c r="R149" s="460"/>
      <c r="S149" s="465"/>
      <c r="T149" s="454"/>
      <c r="U149" s="454"/>
      <c r="V149" s="460"/>
      <c r="W149" s="465"/>
      <c r="X149" s="454"/>
      <c r="Y149" s="454"/>
      <c r="Z149" s="460"/>
      <c r="AA149" s="465"/>
      <c r="AB149" s="454"/>
      <c r="AC149" s="454"/>
      <c r="AD149" s="460"/>
      <c r="AE149" s="465"/>
      <c r="AF149" s="454"/>
      <c r="AG149" s="454"/>
      <c r="AH149" s="474"/>
      <c r="AI149" s="454"/>
      <c r="AJ149" s="454"/>
      <c r="AK149" s="454"/>
      <c r="AL149" s="454"/>
      <c r="AM149" s="454"/>
      <c r="AN149" s="454"/>
      <c r="AO149" s="454"/>
      <c r="AP149" s="454"/>
      <c r="AQ149" s="454"/>
      <c r="AR149" s="454"/>
      <c r="AS149" s="454"/>
      <c r="AT149" s="454"/>
    </row>
    <row r="150" spans="1:46" ht="12">
      <c r="H150" s="454"/>
      <c r="I150" s="454"/>
      <c r="J150" s="454"/>
      <c r="K150" s="454"/>
      <c r="L150" s="454"/>
      <c r="M150" s="454" t="s">
        <v>115</v>
      </c>
      <c r="O150" s="454"/>
      <c r="P150" s="454"/>
      <c r="Q150" s="454"/>
      <c r="R150" s="454"/>
      <c r="S150" s="454"/>
      <c r="T150" s="454"/>
      <c r="U150" s="454"/>
      <c r="V150" s="454"/>
      <c r="W150" s="454"/>
      <c r="X150" s="454"/>
      <c r="Y150" s="454"/>
      <c r="Z150" s="454"/>
      <c r="AA150" s="454"/>
      <c r="AB150" s="454"/>
      <c r="AC150" s="454"/>
      <c r="AD150" s="454"/>
      <c r="AE150" s="454"/>
      <c r="AF150" s="454"/>
      <c r="AG150" s="454"/>
      <c r="AH150" s="475"/>
      <c r="AI150" s="454"/>
      <c r="AJ150" s="454"/>
      <c r="AK150" s="454"/>
      <c r="AL150" s="454"/>
      <c r="AM150" s="469"/>
      <c r="AN150" s="454"/>
      <c r="AO150" s="454"/>
      <c r="AP150" s="454"/>
      <c r="AQ150" s="454"/>
      <c r="AR150" s="454"/>
      <c r="AS150" s="454"/>
      <c r="AT150" s="454"/>
    </row>
    <row r="151" spans="1:46" ht="12">
      <c r="H151" s="454"/>
      <c r="I151" s="454"/>
      <c r="J151" s="454"/>
      <c r="K151" s="454"/>
      <c r="L151" s="454"/>
      <c r="M151" s="460" t="s">
        <v>91</v>
      </c>
      <c r="N151" s="460" t="s">
        <v>92</v>
      </c>
      <c r="O151" s="460" t="s">
        <v>93</v>
      </c>
      <c r="P151" s="454"/>
      <c r="Q151" s="460"/>
      <c r="R151" s="460" t="s">
        <v>94</v>
      </c>
      <c r="S151" s="460" t="s">
        <v>95</v>
      </c>
      <c r="T151" s="454"/>
      <c r="U151" s="460"/>
      <c r="V151" s="460" t="s">
        <v>96</v>
      </c>
      <c r="W151" s="460" t="s">
        <v>97</v>
      </c>
      <c r="X151" s="454"/>
      <c r="Y151" s="460"/>
      <c r="Z151" s="460" t="s">
        <v>98</v>
      </c>
      <c r="AA151" s="460" t="s">
        <v>99</v>
      </c>
      <c r="AB151" s="454"/>
      <c r="AC151" s="460"/>
      <c r="AD151" s="460" t="s">
        <v>100</v>
      </c>
      <c r="AE151" s="460" t="s">
        <v>101</v>
      </c>
      <c r="AF151" s="454"/>
      <c r="AG151" s="460"/>
      <c r="AH151" s="460" t="s">
        <v>102</v>
      </c>
      <c r="AI151" s="460" t="s">
        <v>29</v>
      </c>
      <c r="AJ151" s="460"/>
      <c r="AK151" s="454"/>
      <c r="AL151" s="454"/>
      <c r="AM151" s="454"/>
      <c r="AN151" s="454"/>
      <c r="AO151" s="454"/>
      <c r="AP151" s="454"/>
      <c r="AQ151" s="454"/>
      <c r="AR151" s="454"/>
      <c r="AS151" s="454"/>
      <c r="AT151" s="454"/>
    </row>
    <row r="152" spans="1:46" ht="12">
      <c r="E152" s="451" t="s">
        <v>116</v>
      </c>
      <c r="H152" s="454"/>
      <c r="I152" s="454"/>
      <c r="J152" s="454"/>
      <c r="K152" s="454"/>
      <c r="L152" s="454" t="s">
        <v>128</v>
      </c>
      <c r="M152" s="460">
        <f>'c10a1'!C47</f>
        <v>0</v>
      </c>
      <c r="N152" s="460">
        <f>'c10a1'!D47</f>
        <v>0</v>
      </c>
      <c r="O152" s="460">
        <f>'c10a1'!E47</f>
        <v>0</v>
      </c>
      <c r="P152" s="454"/>
      <c r="Q152" s="460"/>
      <c r="R152" s="460">
        <f>'c10a1'!F47</f>
        <v>0</v>
      </c>
      <c r="S152" s="460">
        <f>'c10a1'!G47</f>
        <v>0</v>
      </c>
      <c r="T152" s="454"/>
      <c r="U152" s="460"/>
      <c r="V152" s="460">
        <f>'c10a1'!H47</f>
        <v>0</v>
      </c>
      <c r="W152" s="460">
        <f>'c10a1'!I47</f>
        <v>0</v>
      </c>
      <c r="X152" s="454"/>
      <c r="Y152" s="460"/>
      <c r="Z152" s="460">
        <f>'c10a1'!J47</f>
        <v>0</v>
      </c>
      <c r="AA152" s="460">
        <f>'c10a1'!K47</f>
        <v>0</v>
      </c>
      <c r="AB152" s="454"/>
      <c r="AC152" s="460"/>
      <c r="AD152" s="460">
        <f>'c10a1'!L47</f>
        <v>0</v>
      </c>
      <c r="AE152" s="460">
        <f>'c10a1'!M47</f>
        <v>0</v>
      </c>
      <c r="AF152" s="454"/>
      <c r="AG152" s="460"/>
      <c r="AH152" s="460">
        <f>'c10a1'!N47</f>
        <v>0</v>
      </c>
      <c r="AI152" s="460">
        <f t="shared" ref="AI152:AI161" si="25">SUM(M152:AH152)</f>
        <v>0</v>
      </c>
      <c r="AJ152" s="460"/>
      <c r="AK152" s="454"/>
      <c r="AL152" s="454"/>
      <c r="AM152" s="454"/>
      <c r="AN152" s="454"/>
      <c r="AO152" s="454"/>
      <c r="AP152" s="454"/>
      <c r="AQ152" s="454"/>
      <c r="AR152" s="454"/>
      <c r="AS152" s="454"/>
      <c r="AT152" s="454"/>
    </row>
    <row r="153" spans="1:46" ht="12">
      <c r="E153" s="451" t="s">
        <v>117</v>
      </c>
      <c r="H153" s="454"/>
      <c r="I153" s="454"/>
      <c r="J153" s="454"/>
      <c r="K153" s="454"/>
      <c r="L153" s="454" t="s">
        <v>129</v>
      </c>
      <c r="M153" s="460">
        <f>'c10a2'!C47</f>
        <v>0</v>
      </c>
      <c r="N153" s="460">
        <f>'c10a2'!D47</f>
        <v>0</v>
      </c>
      <c r="O153" s="460">
        <f>'c10a2'!E47</f>
        <v>0</v>
      </c>
      <c r="P153" s="454"/>
      <c r="Q153" s="460"/>
      <c r="R153" s="460">
        <f>'c10a2'!F47</f>
        <v>0</v>
      </c>
      <c r="S153" s="460">
        <f>'c10a2'!G47</f>
        <v>0</v>
      </c>
      <c r="T153" s="454"/>
      <c r="U153" s="460"/>
      <c r="V153" s="460">
        <f>'c10a2'!H47</f>
        <v>0</v>
      </c>
      <c r="W153" s="460">
        <f>'c10a2'!I47</f>
        <v>0</v>
      </c>
      <c r="X153" s="454"/>
      <c r="Y153" s="460"/>
      <c r="Z153" s="460">
        <f>'c10a2'!J47</f>
        <v>0</v>
      </c>
      <c r="AA153" s="460">
        <f>'c10a2'!K47</f>
        <v>0</v>
      </c>
      <c r="AB153" s="454"/>
      <c r="AC153" s="460"/>
      <c r="AD153" s="460">
        <f>'c10a2'!L47</f>
        <v>0</v>
      </c>
      <c r="AE153" s="460">
        <f>'c10a2'!M47</f>
        <v>0</v>
      </c>
      <c r="AF153" s="454"/>
      <c r="AG153" s="460"/>
      <c r="AH153" s="460">
        <f>'c10a2'!N47</f>
        <v>0</v>
      </c>
      <c r="AI153" s="460">
        <f t="shared" si="25"/>
        <v>0</v>
      </c>
      <c r="AJ153" s="460"/>
      <c r="AK153" s="454"/>
      <c r="AL153" s="454"/>
      <c r="AM153" s="454"/>
      <c r="AN153" s="454"/>
      <c r="AO153" s="454"/>
      <c r="AP153" s="454"/>
      <c r="AQ153" s="454"/>
      <c r="AR153" s="454"/>
      <c r="AS153" s="454"/>
      <c r="AT153" s="454"/>
    </row>
    <row r="154" spans="1:46" ht="12">
      <c r="E154" s="451" t="s">
        <v>118</v>
      </c>
      <c r="H154" s="454"/>
      <c r="I154" s="454"/>
      <c r="J154" s="454"/>
      <c r="K154" s="454"/>
      <c r="L154" s="454" t="s">
        <v>130</v>
      </c>
      <c r="M154" s="460">
        <f>'c10a3'!C47</f>
        <v>0</v>
      </c>
      <c r="N154" s="460">
        <f>'c10a3'!D47</f>
        <v>0</v>
      </c>
      <c r="O154" s="460">
        <f>'c10a3'!E47</f>
        <v>0</v>
      </c>
      <c r="P154" s="454"/>
      <c r="Q154" s="460"/>
      <c r="R154" s="460">
        <f>'c10a3'!F47</f>
        <v>0</v>
      </c>
      <c r="S154" s="460">
        <f>'c10a3'!G47</f>
        <v>0</v>
      </c>
      <c r="T154" s="454"/>
      <c r="U154" s="460"/>
      <c r="V154" s="460">
        <f>'c10a3'!H47</f>
        <v>0</v>
      </c>
      <c r="W154" s="460">
        <f>'c10a3'!I47</f>
        <v>0</v>
      </c>
      <c r="X154" s="454"/>
      <c r="Y154" s="460"/>
      <c r="Z154" s="460">
        <f>'c10a3'!J47</f>
        <v>0</v>
      </c>
      <c r="AA154" s="460">
        <f>'c10a3'!K47</f>
        <v>0</v>
      </c>
      <c r="AB154" s="454"/>
      <c r="AC154" s="460"/>
      <c r="AD154" s="460">
        <f>'c10a3'!L47</f>
        <v>0</v>
      </c>
      <c r="AE154" s="460">
        <f>'c10a3'!M47</f>
        <v>0</v>
      </c>
      <c r="AF154" s="454"/>
      <c r="AG154" s="460"/>
      <c r="AH154" s="460">
        <f>'c10a3'!N47</f>
        <v>0</v>
      </c>
      <c r="AI154" s="460">
        <f t="shared" si="25"/>
        <v>0</v>
      </c>
      <c r="AJ154" s="460"/>
      <c r="AK154" s="454"/>
      <c r="AL154" s="454"/>
      <c r="AM154" s="454"/>
      <c r="AN154" s="454"/>
      <c r="AO154" s="454"/>
      <c r="AP154" s="454"/>
      <c r="AQ154" s="454"/>
      <c r="AR154" s="454"/>
      <c r="AS154" s="454"/>
      <c r="AT154" s="454"/>
    </row>
    <row r="155" spans="1:46" ht="12">
      <c r="E155" s="451" t="s">
        <v>119</v>
      </c>
      <c r="H155" s="454"/>
      <c r="I155" s="454"/>
      <c r="J155" s="454"/>
      <c r="K155" s="454"/>
      <c r="L155" s="454" t="s">
        <v>131</v>
      </c>
      <c r="M155" s="460">
        <f>'c10a4'!C47</f>
        <v>0</v>
      </c>
      <c r="N155" s="460">
        <f>'c10a4'!D47</f>
        <v>0</v>
      </c>
      <c r="O155" s="460">
        <f>'c10a4'!E47</f>
        <v>0</v>
      </c>
      <c r="P155" s="454"/>
      <c r="Q155" s="460"/>
      <c r="R155" s="460">
        <f>'c10a4'!F47</f>
        <v>0</v>
      </c>
      <c r="S155" s="460">
        <f>'c10a4'!G47</f>
        <v>0</v>
      </c>
      <c r="T155" s="454"/>
      <c r="U155" s="460"/>
      <c r="V155" s="460">
        <f>'c10a4'!H47</f>
        <v>0</v>
      </c>
      <c r="W155" s="460">
        <f>'c10a4'!I47</f>
        <v>0</v>
      </c>
      <c r="X155" s="454"/>
      <c r="Y155" s="460"/>
      <c r="Z155" s="460">
        <f>'c10a4'!J47</f>
        <v>0</v>
      </c>
      <c r="AA155" s="460">
        <f>'c10a4'!K47</f>
        <v>0</v>
      </c>
      <c r="AB155" s="454"/>
      <c r="AC155" s="460"/>
      <c r="AD155" s="460">
        <f>'c10a4'!L47</f>
        <v>0</v>
      </c>
      <c r="AE155" s="460">
        <f>'c10a4'!M47</f>
        <v>0</v>
      </c>
      <c r="AF155" s="454"/>
      <c r="AG155" s="460"/>
      <c r="AH155" s="460">
        <f>'c10a4'!N47</f>
        <v>0</v>
      </c>
      <c r="AI155" s="460">
        <f t="shared" si="25"/>
        <v>0</v>
      </c>
      <c r="AJ155" s="460"/>
      <c r="AK155" s="454"/>
      <c r="AL155" s="454"/>
      <c r="AM155" s="454"/>
      <c r="AN155" s="454"/>
      <c r="AO155" s="454"/>
      <c r="AP155" s="454"/>
      <c r="AQ155" s="454"/>
      <c r="AR155" s="454"/>
      <c r="AS155" s="454"/>
      <c r="AT155" s="454"/>
    </row>
    <row r="156" spans="1:46" ht="12">
      <c r="E156" s="451" t="s">
        <v>120</v>
      </c>
      <c r="H156" s="454"/>
      <c r="I156" s="454"/>
      <c r="J156" s="454"/>
      <c r="K156" s="454"/>
      <c r="L156" s="454" t="s">
        <v>132</v>
      </c>
      <c r="M156" s="460">
        <f>'c10a5'!C47</f>
        <v>0</v>
      </c>
      <c r="N156" s="460">
        <f>'c10a5'!D47</f>
        <v>0</v>
      </c>
      <c r="O156" s="460">
        <f>'c10a5'!E47</f>
        <v>0</v>
      </c>
      <c r="P156" s="454"/>
      <c r="Q156" s="460"/>
      <c r="R156" s="460">
        <f>'c10a5'!F47</f>
        <v>0</v>
      </c>
      <c r="S156" s="460">
        <f>'c10a5'!G47</f>
        <v>0</v>
      </c>
      <c r="T156" s="454"/>
      <c r="U156" s="460"/>
      <c r="V156" s="460">
        <f>'c10a5'!H47</f>
        <v>0</v>
      </c>
      <c r="W156" s="460">
        <f>'c10a5'!I47</f>
        <v>0</v>
      </c>
      <c r="X156" s="454"/>
      <c r="Y156" s="460"/>
      <c r="Z156" s="460">
        <f>'c10a5'!J47</f>
        <v>0</v>
      </c>
      <c r="AA156" s="460">
        <f>'c10a5'!K47</f>
        <v>0</v>
      </c>
      <c r="AB156" s="454"/>
      <c r="AC156" s="460"/>
      <c r="AD156" s="460">
        <f>'c10a5'!L47</f>
        <v>0</v>
      </c>
      <c r="AE156" s="460">
        <f>'c10a5'!M47</f>
        <v>0</v>
      </c>
      <c r="AF156" s="454"/>
      <c r="AG156" s="460"/>
      <c r="AH156" s="460">
        <f>'c10a5'!N47</f>
        <v>0</v>
      </c>
      <c r="AI156" s="460">
        <f t="shared" si="25"/>
        <v>0</v>
      </c>
      <c r="AJ156" s="460"/>
      <c r="AK156" s="454"/>
      <c r="AL156" s="454"/>
      <c r="AM156" s="454"/>
      <c r="AN156" s="454"/>
      <c r="AO156" s="454"/>
      <c r="AP156" s="454"/>
      <c r="AQ156" s="454"/>
      <c r="AR156" s="454"/>
      <c r="AS156" s="454"/>
      <c r="AT156" s="454"/>
    </row>
    <row r="157" spans="1:46" ht="12">
      <c r="E157" s="451" t="s">
        <v>121</v>
      </c>
      <c r="H157" s="454"/>
      <c r="I157" s="454"/>
      <c r="J157" s="454"/>
      <c r="K157" s="454"/>
      <c r="L157" s="454" t="s">
        <v>133</v>
      </c>
      <c r="M157" s="460">
        <f>'c10a6'!C47</f>
        <v>0</v>
      </c>
      <c r="N157" s="460">
        <f>'c10a6'!D47</f>
        <v>0</v>
      </c>
      <c r="O157" s="460">
        <f>'c10a6'!E47</f>
        <v>0</v>
      </c>
      <c r="P157" s="454"/>
      <c r="Q157" s="460"/>
      <c r="R157" s="460">
        <f>'c10a6'!F47</f>
        <v>0</v>
      </c>
      <c r="S157" s="460">
        <f>'c10a6'!G47</f>
        <v>0</v>
      </c>
      <c r="T157" s="454"/>
      <c r="U157" s="460"/>
      <c r="V157" s="460">
        <f>'c10a6'!H47</f>
        <v>0</v>
      </c>
      <c r="W157" s="460">
        <f>'c10a6'!I47</f>
        <v>0</v>
      </c>
      <c r="X157" s="454"/>
      <c r="Y157" s="460"/>
      <c r="Z157" s="460">
        <f>'c10a6'!J47</f>
        <v>0</v>
      </c>
      <c r="AA157" s="460">
        <f>'c10a6'!K47</f>
        <v>0</v>
      </c>
      <c r="AB157" s="454"/>
      <c r="AC157" s="460"/>
      <c r="AD157" s="460">
        <f>'c10a6'!L47</f>
        <v>0</v>
      </c>
      <c r="AE157" s="460">
        <f>'c10a6'!M47</f>
        <v>0</v>
      </c>
      <c r="AF157" s="454"/>
      <c r="AG157" s="460"/>
      <c r="AH157" s="460">
        <f>'c10a6'!N47</f>
        <v>0</v>
      </c>
      <c r="AI157" s="460">
        <f t="shared" si="25"/>
        <v>0</v>
      </c>
      <c r="AJ157" s="460"/>
      <c r="AK157" s="454"/>
      <c r="AL157" s="454"/>
      <c r="AM157" s="454"/>
      <c r="AN157" s="454"/>
      <c r="AO157" s="454"/>
      <c r="AP157" s="454"/>
      <c r="AQ157" s="454"/>
      <c r="AR157" s="454"/>
      <c r="AS157" s="454"/>
      <c r="AT157" s="454"/>
    </row>
    <row r="158" spans="1:46" ht="12">
      <c r="E158" s="451" t="s">
        <v>122</v>
      </c>
      <c r="H158" s="454"/>
      <c r="I158" s="454"/>
      <c r="J158" s="454"/>
      <c r="K158" s="454"/>
      <c r="L158" s="454" t="s">
        <v>134</v>
      </c>
      <c r="M158" s="460">
        <f>'c10a7'!C47</f>
        <v>0</v>
      </c>
      <c r="N158" s="460">
        <f>'c10a7'!D47</f>
        <v>0</v>
      </c>
      <c r="O158" s="460">
        <f>'c10a7'!E47</f>
        <v>0</v>
      </c>
      <c r="P158" s="454"/>
      <c r="Q158" s="460"/>
      <c r="R158" s="460">
        <f>'c10a7'!F47</f>
        <v>0</v>
      </c>
      <c r="S158" s="460">
        <f>'c10a7'!G47</f>
        <v>0</v>
      </c>
      <c r="T158" s="454"/>
      <c r="U158" s="460"/>
      <c r="V158" s="460">
        <f>'c10a7'!H47</f>
        <v>0</v>
      </c>
      <c r="W158" s="460">
        <f>'c10a7'!I47</f>
        <v>0</v>
      </c>
      <c r="X158" s="454"/>
      <c r="Y158" s="460"/>
      <c r="Z158" s="460">
        <f>'c10a7'!J47</f>
        <v>0</v>
      </c>
      <c r="AA158" s="460">
        <f>'c10a7'!K47</f>
        <v>0</v>
      </c>
      <c r="AB158" s="454"/>
      <c r="AC158" s="460"/>
      <c r="AD158" s="460">
        <f>'c10a7'!L47</f>
        <v>0</v>
      </c>
      <c r="AE158" s="460">
        <f>'c10a7'!M47</f>
        <v>0</v>
      </c>
      <c r="AF158" s="454"/>
      <c r="AG158" s="460"/>
      <c r="AH158" s="460">
        <f>'c10a7'!N47</f>
        <v>0</v>
      </c>
      <c r="AI158" s="460">
        <f t="shared" si="25"/>
        <v>0</v>
      </c>
      <c r="AJ158" s="460"/>
      <c r="AK158" s="454"/>
      <c r="AL158" s="454"/>
      <c r="AM158" s="454"/>
      <c r="AN158" s="454"/>
      <c r="AO158" s="454"/>
      <c r="AP158" s="454"/>
      <c r="AQ158" s="454"/>
      <c r="AR158" s="454"/>
      <c r="AS158" s="454"/>
      <c r="AT158" s="454"/>
    </row>
    <row r="159" spans="1:46" ht="12">
      <c r="E159" s="451" t="s">
        <v>123</v>
      </c>
      <c r="H159" s="454"/>
      <c r="I159" s="454"/>
      <c r="J159" s="454"/>
      <c r="K159" s="454"/>
      <c r="L159" s="454" t="s">
        <v>135</v>
      </c>
      <c r="M159" s="460">
        <f>'c10a8'!C47</f>
        <v>0</v>
      </c>
      <c r="N159" s="460">
        <f>'c10a8'!D47</f>
        <v>0</v>
      </c>
      <c r="O159" s="460">
        <f>'c10a8'!E47</f>
        <v>0</v>
      </c>
      <c r="P159" s="454"/>
      <c r="Q159" s="460"/>
      <c r="R159" s="460">
        <f>'c10a8'!F47</f>
        <v>0</v>
      </c>
      <c r="S159" s="460">
        <f>'c10a8'!G47</f>
        <v>0</v>
      </c>
      <c r="T159" s="454"/>
      <c r="U159" s="460"/>
      <c r="V159" s="460">
        <f>'c10a8'!H47</f>
        <v>0</v>
      </c>
      <c r="W159" s="460">
        <f>'c10a8'!I47</f>
        <v>0</v>
      </c>
      <c r="X159" s="454"/>
      <c r="Y159" s="460"/>
      <c r="Z159" s="460">
        <f>'c10a8'!J47</f>
        <v>0</v>
      </c>
      <c r="AA159" s="460">
        <f>'c10a8'!K47</f>
        <v>0</v>
      </c>
      <c r="AB159" s="454"/>
      <c r="AC159" s="460"/>
      <c r="AD159" s="460">
        <f>'c10a8'!L47</f>
        <v>0</v>
      </c>
      <c r="AE159" s="460">
        <f>'c10a8'!M47</f>
        <v>0</v>
      </c>
      <c r="AF159" s="454"/>
      <c r="AG159" s="460"/>
      <c r="AH159" s="460">
        <f>'c10a8'!N47</f>
        <v>0</v>
      </c>
      <c r="AI159" s="460">
        <f t="shared" si="25"/>
        <v>0</v>
      </c>
      <c r="AJ159" s="460"/>
      <c r="AK159" s="454"/>
      <c r="AL159" s="454"/>
      <c r="AM159" s="454"/>
      <c r="AN159" s="454"/>
      <c r="AO159" s="454"/>
      <c r="AP159" s="454"/>
      <c r="AQ159" s="454"/>
      <c r="AR159" s="454"/>
      <c r="AS159" s="454"/>
      <c r="AT159" s="454"/>
    </row>
    <row r="160" spans="1:46" ht="12">
      <c r="E160" s="451" t="s">
        <v>124</v>
      </c>
      <c r="H160" s="454"/>
      <c r="I160" s="454"/>
      <c r="J160" s="454"/>
      <c r="K160" s="454"/>
      <c r="L160" s="454" t="s">
        <v>136</v>
      </c>
      <c r="M160" s="460">
        <f>'c10a9'!C47</f>
        <v>0</v>
      </c>
      <c r="N160" s="460">
        <f>'c10a9'!D47</f>
        <v>0</v>
      </c>
      <c r="O160" s="460">
        <f>'c10a9'!E47</f>
        <v>0</v>
      </c>
      <c r="P160" s="454"/>
      <c r="Q160" s="460"/>
      <c r="R160" s="460">
        <f>'c10a9'!F47</f>
        <v>0</v>
      </c>
      <c r="S160" s="460">
        <f>'c10a9'!G47</f>
        <v>0</v>
      </c>
      <c r="T160" s="454"/>
      <c r="U160" s="460"/>
      <c r="V160" s="460">
        <f>'c10a9'!H47</f>
        <v>0</v>
      </c>
      <c r="W160" s="460">
        <f>'c10a9'!I47</f>
        <v>0</v>
      </c>
      <c r="X160" s="454"/>
      <c r="Y160" s="460"/>
      <c r="Z160" s="460">
        <f>'c10a9'!J47</f>
        <v>0</v>
      </c>
      <c r="AA160" s="460">
        <f>'c10a9'!K47</f>
        <v>0</v>
      </c>
      <c r="AB160" s="454"/>
      <c r="AC160" s="460"/>
      <c r="AD160" s="460">
        <f>'c10a9'!L47</f>
        <v>0</v>
      </c>
      <c r="AE160" s="460">
        <f>'c10a9'!M47</f>
        <v>0</v>
      </c>
      <c r="AF160" s="454"/>
      <c r="AG160" s="460"/>
      <c r="AH160" s="460">
        <f>'c10a9'!N47</f>
        <v>0</v>
      </c>
      <c r="AI160" s="460">
        <f t="shared" si="25"/>
        <v>0</v>
      </c>
      <c r="AJ160" s="460"/>
      <c r="AK160" s="454"/>
      <c r="AL160" s="454"/>
      <c r="AM160" s="454"/>
      <c r="AN160" s="454"/>
      <c r="AO160" s="454"/>
      <c r="AP160" s="454"/>
      <c r="AQ160" s="454"/>
      <c r="AR160" s="454"/>
      <c r="AS160" s="454"/>
      <c r="AT160" s="454"/>
    </row>
    <row r="161" spans="5:46" ht="12">
      <c r="E161" s="451" t="s">
        <v>125</v>
      </c>
      <c r="H161" s="454"/>
      <c r="I161" s="454"/>
      <c r="J161" s="454"/>
      <c r="K161" s="454"/>
      <c r="L161" s="454" t="s">
        <v>137</v>
      </c>
      <c r="M161" s="460">
        <f>'c10a10'!C47</f>
        <v>0</v>
      </c>
      <c r="N161" s="460">
        <f>'c10a10'!D47</f>
        <v>0</v>
      </c>
      <c r="O161" s="460">
        <f>'c10a10'!E47</f>
        <v>0</v>
      </c>
      <c r="P161" s="454"/>
      <c r="Q161" s="460"/>
      <c r="R161" s="460">
        <f>'c10a10'!F47</f>
        <v>0</v>
      </c>
      <c r="S161" s="460">
        <f>'c10a10'!G47</f>
        <v>0</v>
      </c>
      <c r="T161" s="454"/>
      <c r="U161" s="460"/>
      <c r="V161" s="460">
        <f>'c10a10'!H47</f>
        <v>0</v>
      </c>
      <c r="W161" s="460">
        <f>'c10a10'!I47</f>
        <v>0</v>
      </c>
      <c r="X161" s="454"/>
      <c r="Y161" s="460"/>
      <c r="Z161" s="460">
        <f>'c10a10'!J47</f>
        <v>0</v>
      </c>
      <c r="AA161" s="460">
        <f>'c10a10'!K47</f>
        <v>0</v>
      </c>
      <c r="AB161" s="454"/>
      <c r="AC161" s="460"/>
      <c r="AD161" s="460">
        <f>'c10a10'!L47</f>
        <v>0</v>
      </c>
      <c r="AE161" s="460">
        <f>'c10a10'!M47</f>
        <v>0</v>
      </c>
      <c r="AF161" s="454"/>
      <c r="AG161" s="460"/>
      <c r="AH161" s="460">
        <f>'c10a10'!N47</f>
        <v>0</v>
      </c>
      <c r="AI161" s="460">
        <f t="shared" si="25"/>
        <v>0</v>
      </c>
      <c r="AJ161" s="460"/>
      <c r="AK161" s="454"/>
      <c r="AL161" s="454"/>
      <c r="AM161" s="454"/>
      <c r="AN161" s="454"/>
      <c r="AO161" s="454"/>
      <c r="AP161" s="454"/>
      <c r="AQ161" s="454"/>
      <c r="AR161" s="454"/>
      <c r="AS161" s="454"/>
      <c r="AT161" s="454"/>
    </row>
    <row r="162" spans="5:46" ht="12">
      <c r="E162" s="451" t="s">
        <v>104</v>
      </c>
      <c r="H162" s="454"/>
      <c r="I162" s="454"/>
      <c r="J162" s="454"/>
      <c r="K162" s="454"/>
      <c r="L162" s="454" t="s">
        <v>138</v>
      </c>
      <c r="M162" s="460">
        <f>SUM(M152:M161)</f>
        <v>0</v>
      </c>
      <c r="N162" s="460">
        <f t="shared" ref="N162:O162" si="26">SUM(N152:N161)</f>
        <v>0</v>
      </c>
      <c r="O162" s="460">
        <f t="shared" si="26"/>
        <v>0</v>
      </c>
      <c r="P162" s="454"/>
      <c r="Q162" s="460"/>
      <c r="R162" s="460">
        <f>SUM(R152:R161)</f>
        <v>0</v>
      </c>
      <c r="S162" s="460">
        <f>SUM(S152:S161)</f>
        <v>0</v>
      </c>
      <c r="T162" s="454"/>
      <c r="U162" s="460"/>
      <c r="V162" s="460">
        <f>SUM(V152:V161)</f>
        <v>0</v>
      </c>
      <c r="W162" s="460">
        <f>SUM(W152:W161)</f>
        <v>0</v>
      </c>
      <c r="X162" s="454"/>
      <c r="Y162" s="460"/>
      <c r="Z162" s="460">
        <f>SUM(Z152:Z161)</f>
        <v>0</v>
      </c>
      <c r="AA162" s="460">
        <f>SUM(AA152:AA161)</f>
        <v>0</v>
      </c>
      <c r="AB162" s="454"/>
      <c r="AC162" s="460"/>
      <c r="AD162" s="460">
        <f>SUM(AD152:AD161)</f>
        <v>0</v>
      </c>
      <c r="AE162" s="460">
        <f>SUM(AE152:AE161)</f>
        <v>0</v>
      </c>
      <c r="AF162" s="454"/>
      <c r="AG162" s="460"/>
      <c r="AH162" s="460">
        <f>SUM(AH152:AH161)</f>
        <v>0</v>
      </c>
      <c r="AI162" s="460">
        <f>SUM(AI152:AI161)</f>
        <v>0</v>
      </c>
      <c r="AJ162" s="465"/>
      <c r="AK162" s="454"/>
      <c r="AL162" s="469"/>
      <c r="AM162" s="454"/>
      <c r="AN162" s="454"/>
      <c r="AO162" s="454"/>
      <c r="AP162" s="454"/>
      <c r="AQ162" s="454"/>
      <c r="AR162" s="454"/>
      <c r="AS162" s="454"/>
      <c r="AT162" s="454"/>
    </row>
    <row r="163" spans="5:46" ht="12">
      <c r="H163" s="454"/>
      <c r="I163" s="454"/>
      <c r="J163" s="454"/>
      <c r="K163" s="454"/>
      <c r="L163" s="454"/>
      <c r="M163" s="460"/>
      <c r="N163" s="460"/>
      <c r="O163" s="460"/>
      <c r="P163" s="454"/>
      <c r="Q163" s="460"/>
      <c r="R163" s="460"/>
      <c r="S163" s="460"/>
      <c r="T163" s="454"/>
      <c r="U163" s="460"/>
      <c r="V163" s="460"/>
      <c r="W163" s="460"/>
      <c r="X163" s="454"/>
      <c r="Y163" s="460"/>
      <c r="Z163" s="460"/>
      <c r="AA163" s="460"/>
      <c r="AB163" s="454"/>
      <c r="AC163" s="460"/>
      <c r="AD163" s="460"/>
      <c r="AE163" s="460"/>
      <c r="AF163" s="454"/>
      <c r="AG163" s="460"/>
      <c r="AH163" s="460"/>
      <c r="AI163" s="460"/>
      <c r="AJ163" s="465"/>
      <c r="AK163" s="454"/>
      <c r="AL163" s="469"/>
      <c r="AM163" s="454"/>
      <c r="AN163" s="454"/>
      <c r="AO163" s="454"/>
      <c r="AP163" s="454"/>
      <c r="AQ163" s="454"/>
      <c r="AR163" s="454"/>
      <c r="AS163" s="454"/>
      <c r="AT163" s="454"/>
    </row>
    <row r="164" spans="5:46" ht="12">
      <c r="E164" s="468"/>
      <c r="H164" s="454"/>
      <c r="I164" s="454"/>
      <c r="J164" s="454"/>
      <c r="K164" s="454"/>
      <c r="L164" s="454"/>
      <c r="M164" s="460"/>
      <c r="N164" s="460"/>
      <c r="O164" s="460"/>
      <c r="P164" s="454"/>
      <c r="Q164" s="460"/>
      <c r="R164" s="460"/>
      <c r="S164" s="460"/>
      <c r="T164" s="454"/>
      <c r="U164" s="454"/>
      <c r="V164" s="460"/>
      <c r="W164" s="460"/>
      <c r="X164" s="454"/>
      <c r="Y164" s="454"/>
      <c r="Z164" s="460"/>
      <c r="AA164" s="460"/>
      <c r="AB164" s="454"/>
      <c r="AC164" s="454"/>
      <c r="AD164" s="460"/>
      <c r="AE164" s="460"/>
      <c r="AF164" s="454"/>
      <c r="AG164" s="454"/>
      <c r="AH164" s="460"/>
      <c r="AI164" s="460"/>
      <c r="AJ164" s="469"/>
      <c r="AK164" s="454"/>
      <c r="AL164" s="469"/>
      <c r="AM164" s="454"/>
      <c r="AN164" s="454"/>
      <c r="AO164" s="454"/>
      <c r="AP164" s="454"/>
      <c r="AQ164" s="454"/>
      <c r="AR164" s="454"/>
      <c r="AS164" s="454"/>
      <c r="AT164" s="454"/>
    </row>
    <row r="165" spans="5:46" ht="12">
      <c r="F165" s="468"/>
      <c r="G165" s="468"/>
      <c r="H165" s="476"/>
      <c r="I165" s="476"/>
      <c r="J165" s="476"/>
      <c r="K165" s="476"/>
      <c r="L165" s="476"/>
      <c r="M165" s="460"/>
      <c r="N165" s="460"/>
      <c r="O165" s="460"/>
      <c r="P165" s="454"/>
      <c r="Q165" s="460"/>
      <c r="R165" s="460"/>
      <c r="S165" s="460"/>
      <c r="T165" s="454"/>
      <c r="U165" s="454"/>
      <c r="V165" s="460"/>
      <c r="W165" s="460"/>
      <c r="X165" s="454"/>
      <c r="Y165" s="460"/>
      <c r="Z165" s="460"/>
      <c r="AA165" s="460"/>
      <c r="AB165" s="454"/>
      <c r="AC165" s="460"/>
      <c r="AD165" s="460"/>
      <c r="AE165" s="472"/>
      <c r="AF165" s="454"/>
      <c r="AG165" s="454"/>
      <c r="AH165" s="469"/>
      <c r="AI165" s="454"/>
      <c r="AJ165" s="469"/>
      <c r="AK165" s="454"/>
      <c r="AL165" s="454"/>
      <c r="AM165" s="454"/>
      <c r="AN165" s="454"/>
      <c r="AO165" s="454"/>
      <c r="AP165" s="454"/>
      <c r="AQ165" s="454"/>
      <c r="AR165" s="454"/>
      <c r="AS165" s="454"/>
      <c r="AT165" s="454"/>
    </row>
    <row r="166" spans="5:46" ht="12">
      <c r="N166" s="469"/>
      <c r="Q166" s="467"/>
      <c r="R166" s="467"/>
      <c r="V166" s="467"/>
      <c r="W166" s="467"/>
      <c r="Z166" s="467"/>
      <c r="AA166" s="467"/>
      <c r="AD166" s="467"/>
      <c r="AE166" s="467"/>
      <c r="AH166" s="467"/>
    </row>
    <row r="167" spans="5:46" ht="12">
      <c r="N167" s="469"/>
      <c r="Q167" s="467"/>
      <c r="R167" s="467"/>
      <c r="U167" s="467"/>
      <c r="V167" s="467"/>
      <c r="Y167" s="467"/>
      <c r="Z167" s="467"/>
      <c r="AB167" s="467"/>
      <c r="AC167" s="467"/>
      <c r="AE167" s="467"/>
    </row>
    <row r="168" spans="5:46" ht="12">
      <c r="N168" s="469"/>
      <c r="Q168" s="467"/>
      <c r="R168" s="467"/>
      <c r="T168" s="467"/>
      <c r="U168" s="467"/>
      <c r="W168" s="467"/>
      <c r="X168" s="467"/>
      <c r="Z168" s="467"/>
      <c r="AA168" s="467"/>
      <c r="AC168" s="467"/>
    </row>
    <row r="169" spans="5:46" ht="12">
      <c r="N169" s="469"/>
      <c r="Q169" s="467"/>
      <c r="R169" s="467"/>
      <c r="T169" s="467"/>
      <c r="U169" s="467"/>
      <c r="W169" s="467"/>
      <c r="X169" s="467"/>
      <c r="Z169" s="467"/>
      <c r="AA169" s="467"/>
      <c r="AC169" s="467"/>
    </row>
    <row r="170" spans="5:46" ht="12">
      <c r="N170" s="469"/>
      <c r="Q170" s="467"/>
      <c r="R170" s="467"/>
      <c r="T170" s="467"/>
      <c r="U170" s="467"/>
      <c r="W170" s="467"/>
      <c r="X170" s="467"/>
      <c r="Z170" s="467"/>
      <c r="AA170" s="467"/>
      <c r="AC170" s="467"/>
    </row>
    <row r="171" spans="5:46" ht="12">
      <c r="N171" s="469"/>
      <c r="Q171" s="467"/>
      <c r="R171" s="467"/>
      <c r="T171" s="467"/>
      <c r="U171" s="467"/>
      <c r="W171" s="467"/>
      <c r="X171" s="467"/>
      <c r="Z171" s="467"/>
      <c r="AA171" s="467"/>
      <c r="AC171" s="467"/>
    </row>
    <row r="172" spans="5:46" ht="12"/>
    <row r="173" spans="5:46" ht="12"/>
    <row r="174" spans="5:46" ht="12" customHeight="1"/>
    <row r="175" spans="5:46" ht="12" customHeight="1"/>
    <row r="176" spans="5:4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  <row r="1013" ht="12" customHeight="1"/>
    <row r="1014" ht="12" customHeight="1"/>
    <row r="1015" ht="12" customHeight="1"/>
    <row r="1016" ht="12" customHeight="1"/>
    <row r="1017" ht="12" customHeight="1"/>
    <row r="1018" ht="12" customHeight="1"/>
    <row r="1019" ht="12" customHeight="1"/>
    <row r="1020" ht="12" customHeight="1"/>
    <row r="1021" ht="12" customHeight="1"/>
    <row r="1022" ht="12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12" customHeight="1"/>
    <row r="1030" ht="12" customHeight="1"/>
    <row r="1031" ht="12" customHeight="1"/>
    <row r="1032" ht="12" customHeight="1"/>
    <row r="1033" ht="12" customHeight="1"/>
    <row r="1034" ht="12" customHeight="1"/>
    <row r="1035" ht="12" customHeight="1"/>
    <row r="1036" ht="12" customHeight="1"/>
    <row r="1037" ht="12" customHeight="1"/>
    <row r="1038" ht="12" customHeight="1"/>
    <row r="1039" ht="12" customHeight="1"/>
    <row r="1040" ht="12" customHeight="1"/>
    <row r="1041" ht="12" customHeight="1"/>
    <row r="1042" ht="12" customHeight="1"/>
    <row r="1043" ht="12" customHeight="1"/>
    <row r="1044" ht="12" customHeight="1"/>
    <row r="1045" ht="12" customHeight="1"/>
    <row r="1046" ht="12" customHeight="1"/>
    <row r="1047" ht="12" customHeight="1"/>
    <row r="1048" ht="12" customHeight="1"/>
    <row r="1049" ht="12" customHeight="1"/>
    <row r="1050" ht="12" customHeight="1"/>
    <row r="1051" ht="12" customHeight="1"/>
    <row r="1052" ht="12" customHeight="1"/>
    <row r="1053" ht="12" customHeight="1"/>
    <row r="1054" ht="12" customHeight="1"/>
    <row r="1055" ht="12" customHeight="1"/>
    <row r="1056" ht="12" customHeight="1"/>
    <row r="1057" ht="12" customHeight="1"/>
    <row r="1058" ht="12" customHeight="1"/>
    <row r="1059" ht="12" customHeight="1"/>
    <row r="1060" ht="12" customHeight="1"/>
    <row r="1061" ht="12" customHeight="1"/>
    <row r="1062" ht="12" customHeight="1"/>
    <row r="1063" ht="12" customHeight="1"/>
    <row r="1064" ht="12" customHeight="1"/>
    <row r="1065" ht="12" customHeight="1"/>
    <row r="1066" ht="12" customHeight="1"/>
    <row r="1067" ht="12" customHeight="1"/>
    <row r="1068" ht="12" customHeight="1"/>
    <row r="1069" ht="12" customHeight="1"/>
    <row r="1070" ht="12" customHeight="1"/>
    <row r="1071" ht="12" customHeight="1"/>
    <row r="1072" ht="12" customHeight="1"/>
    <row r="1073" ht="12" customHeight="1"/>
    <row r="1074" ht="12" customHeight="1"/>
    <row r="1075" ht="12" customHeight="1"/>
    <row r="1076" ht="12" customHeight="1"/>
    <row r="1077" ht="12" customHeight="1"/>
    <row r="1078" ht="12" customHeight="1"/>
    <row r="1079" ht="12" customHeight="1"/>
    <row r="1080" ht="12" customHeight="1"/>
    <row r="1081" ht="12" customHeight="1"/>
    <row r="1082" ht="12" customHeight="1"/>
    <row r="1083" ht="12" customHeight="1"/>
    <row r="1084" ht="12" customHeight="1"/>
    <row r="1085" ht="12" customHeight="1"/>
    <row r="1086" ht="12" customHeight="1"/>
    <row r="1087" ht="12" customHeight="1"/>
    <row r="1088" ht="12" customHeight="1"/>
    <row r="1089" ht="12" customHeight="1"/>
    <row r="1090" ht="12" customHeight="1"/>
    <row r="1091" ht="12" customHeight="1"/>
    <row r="1092" ht="12" customHeight="1"/>
    <row r="1093" ht="12" customHeight="1"/>
    <row r="1094" ht="12" customHeight="1"/>
    <row r="1095" ht="12" customHeight="1"/>
    <row r="1096" ht="12" customHeight="1"/>
    <row r="1097" ht="12" customHeight="1"/>
    <row r="1098" ht="12" customHeight="1"/>
    <row r="1099" ht="12" customHeight="1"/>
    <row r="1100" ht="12" customHeight="1"/>
    <row r="1101" ht="12" customHeight="1"/>
    <row r="1102" ht="12" customHeight="1"/>
    <row r="1103" ht="12" customHeight="1"/>
    <row r="1104" ht="12" customHeight="1"/>
    <row r="1105" ht="12" customHeight="1"/>
    <row r="1106" ht="12" customHeight="1"/>
    <row r="1107" ht="12" customHeight="1"/>
    <row r="1108" ht="12" customHeight="1"/>
    <row r="1109" ht="12" customHeight="1"/>
    <row r="1110" ht="12" customHeight="1"/>
    <row r="1111" ht="12" customHeight="1"/>
    <row r="1112" ht="12" customHeight="1"/>
    <row r="1113" ht="12" customHeight="1"/>
    <row r="1114" ht="12" customHeight="1"/>
    <row r="1115" ht="12" customHeight="1"/>
    <row r="1116" ht="12" customHeight="1"/>
    <row r="1117" ht="12" customHeight="1"/>
    <row r="1118" ht="12" customHeight="1"/>
    <row r="1119" ht="12" customHeight="1"/>
    <row r="1120" ht="12" customHeight="1"/>
    <row r="1121" ht="12" customHeight="1"/>
    <row r="1122" ht="12" customHeight="1"/>
    <row r="1123" ht="12" customHeight="1"/>
    <row r="1124" ht="12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12" customHeight="1"/>
    <row r="1132" ht="12" customHeight="1"/>
    <row r="1133" ht="12" customHeight="1"/>
    <row r="1134" ht="12" customHeight="1"/>
    <row r="1135" ht="12" customHeight="1"/>
    <row r="1136" ht="12" customHeight="1"/>
    <row r="1137" ht="12" customHeight="1"/>
    <row r="1138" ht="12" customHeight="1"/>
    <row r="1139" ht="12" customHeight="1"/>
    <row r="1140" ht="12" customHeight="1"/>
    <row r="1141" ht="12" customHeight="1"/>
    <row r="1142" ht="12" customHeight="1"/>
    <row r="1143" ht="12" customHeight="1"/>
    <row r="1144" ht="12" customHeight="1"/>
    <row r="1145" ht="12" customHeight="1"/>
    <row r="1146" ht="12" customHeight="1"/>
    <row r="1147" ht="12" customHeight="1"/>
    <row r="1148" ht="12" customHeight="1"/>
    <row r="1149" ht="12" customHeight="1"/>
    <row r="1150" ht="12" customHeight="1"/>
    <row r="1151" ht="12" customHeight="1"/>
    <row r="1152" ht="12" customHeight="1"/>
    <row r="1153" ht="12" customHeight="1"/>
    <row r="1154" ht="12" customHeight="1"/>
    <row r="1155" ht="12" customHeight="1"/>
    <row r="1156" ht="12" customHeight="1"/>
    <row r="1157" ht="12" customHeight="1"/>
    <row r="1158" ht="12" customHeight="1"/>
    <row r="1159" ht="12" customHeight="1"/>
    <row r="1160" ht="12" customHeight="1"/>
    <row r="1161" ht="12" customHeight="1"/>
    <row r="1162" ht="12" customHeight="1"/>
    <row r="1163" ht="12" customHeight="1"/>
    <row r="1164" ht="12" customHeight="1"/>
    <row r="1165" ht="12" customHeight="1"/>
    <row r="1166" ht="12" customHeight="1"/>
    <row r="1167" ht="12" customHeight="1"/>
    <row r="1168" ht="12" customHeight="1"/>
    <row r="1169" ht="12" customHeight="1"/>
    <row r="1170" ht="12" customHeight="1"/>
    <row r="1171" ht="12" customHeight="1"/>
    <row r="1172" ht="12" customHeight="1"/>
    <row r="1173" ht="12" customHeight="1"/>
    <row r="1174" ht="12" customHeight="1"/>
    <row r="1175" ht="12" customHeight="1"/>
    <row r="1176" ht="12" customHeight="1"/>
    <row r="1177" ht="12" customHeight="1"/>
    <row r="1178" ht="12" customHeight="1"/>
    <row r="1179" ht="12" customHeight="1"/>
    <row r="1180" ht="12" customHeight="1"/>
    <row r="1181" ht="12" customHeight="1"/>
    <row r="1182" ht="12" customHeight="1"/>
    <row r="1183" ht="12" customHeight="1"/>
    <row r="1184" ht="12" customHeight="1"/>
    <row r="1185" ht="12" customHeight="1"/>
    <row r="1186" ht="12" customHeight="1"/>
    <row r="1187" ht="12" customHeight="1"/>
    <row r="1188" ht="12" customHeight="1"/>
    <row r="1189" ht="12" customHeight="1"/>
    <row r="1190" ht="12" customHeight="1"/>
    <row r="1191" ht="12" customHeight="1"/>
    <row r="1192" ht="12" customHeight="1"/>
    <row r="1193" ht="12" customHeight="1"/>
    <row r="1194" ht="12" customHeight="1"/>
    <row r="1195" ht="12" customHeight="1"/>
    <row r="1196" ht="12" customHeight="1"/>
    <row r="1197" ht="12" customHeight="1"/>
    <row r="1198" ht="12" customHeight="1"/>
    <row r="1199" ht="12" customHeight="1"/>
    <row r="1200" ht="12" customHeight="1"/>
    <row r="1201" ht="12" customHeight="1"/>
    <row r="1202" ht="12" customHeight="1"/>
    <row r="1203" ht="12" customHeight="1"/>
    <row r="1204" ht="12" customHeight="1"/>
    <row r="1205" ht="12" customHeight="1"/>
    <row r="1206" ht="12" customHeight="1"/>
    <row r="1207" ht="12" customHeight="1"/>
    <row r="1208" ht="12" customHeight="1"/>
    <row r="1209" ht="12" customHeight="1"/>
    <row r="1210" ht="12" customHeight="1"/>
    <row r="1211" ht="12" customHeight="1"/>
    <row r="1212" ht="12" customHeight="1"/>
    <row r="1213" ht="12" customHeight="1"/>
    <row r="1214" ht="12" customHeight="1"/>
    <row r="1215" ht="12" customHeight="1"/>
    <row r="1216" ht="12" customHeight="1"/>
    <row r="1217" ht="12" customHeight="1"/>
    <row r="1218" ht="12" customHeight="1"/>
    <row r="1219" ht="12" customHeight="1"/>
    <row r="1220" ht="12" customHeight="1"/>
    <row r="1221" ht="12" customHeight="1"/>
    <row r="1222" ht="12" customHeight="1"/>
    <row r="1223" ht="12" customHeight="1"/>
    <row r="1224" ht="12" customHeight="1"/>
    <row r="1225" ht="12" customHeight="1"/>
    <row r="1226" ht="12" customHeight="1"/>
    <row r="1227" ht="12" customHeight="1"/>
    <row r="1228" ht="12" customHeight="1"/>
    <row r="1229" ht="12" customHeight="1"/>
    <row r="1230" ht="12" customHeight="1"/>
    <row r="1231" ht="12" customHeight="1"/>
    <row r="1232" ht="12" customHeight="1"/>
    <row r="1233" ht="12" customHeight="1"/>
    <row r="1234" ht="12" customHeight="1"/>
    <row r="1235" ht="12" customHeight="1"/>
    <row r="1236" ht="12" customHeight="1"/>
    <row r="1237" ht="12" customHeight="1"/>
    <row r="1238" ht="12" customHeight="1"/>
    <row r="1239" ht="12" customHeight="1"/>
    <row r="1240" ht="12" customHeight="1"/>
    <row r="1241" ht="12" customHeight="1"/>
    <row r="1242" ht="12" customHeight="1"/>
    <row r="1243" ht="12" customHeight="1"/>
    <row r="1244" ht="12" customHeight="1"/>
    <row r="1245" ht="12" customHeight="1"/>
    <row r="1246" ht="12" customHeight="1"/>
    <row r="1247" ht="12" customHeight="1"/>
    <row r="1248" ht="12" customHeight="1"/>
    <row r="1249" ht="12" customHeight="1"/>
    <row r="1250" ht="12" customHeight="1"/>
    <row r="1251" ht="12" customHeight="1"/>
    <row r="1252" ht="12" customHeight="1"/>
    <row r="1253" ht="12" customHeight="1"/>
    <row r="1254" ht="12" customHeight="1"/>
    <row r="1255" ht="12" customHeight="1"/>
    <row r="1256" ht="12" customHeight="1"/>
    <row r="1257" ht="12" customHeight="1"/>
    <row r="1258" ht="12" customHeight="1"/>
    <row r="1259" ht="12" customHeight="1"/>
    <row r="1260" ht="12" customHeight="1"/>
    <row r="1261" ht="12" customHeight="1"/>
    <row r="1262" ht="12" customHeight="1"/>
    <row r="1263" ht="12" customHeight="1"/>
    <row r="1264" ht="12" customHeight="1"/>
    <row r="1265" ht="12" customHeight="1"/>
    <row r="1266" ht="12" customHeight="1"/>
    <row r="1267" ht="12" customHeight="1"/>
    <row r="1268" ht="12" customHeight="1"/>
    <row r="1269" ht="12" customHeight="1"/>
    <row r="1270" ht="12" customHeight="1"/>
    <row r="1271" ht="12" customHeight="1"/>
    <row r="1272" ht="12" customHeight="1"/>
    <row r="1273" ht="12" customHeight="1"/>
    <row r="1274" ht="12" customHeight="1"/>
    <row r="1275" ht="12" customHeight="1"/>
    <row r="1276" ht="12" customHeight="1"/>
    <row r="1277" ht="12" customHeight="1"/>
    <row r="1278" ht="12" customHeight="1"/>
    <row r="1279" ht="12" customHeight="1"/>
    <row r="1280" ht="12" customHeight="1"/>
    <row r="1281" ht="12" customHeight="1"/>
    <row r="1282" ht="12" customHeight="1"/>
    <row r="1283" ht="12" customHeight="1"/>
    <row r="1284" ht="12" customHeight="1"/>
    <row r="1285" ht="12" customHeight="1"/>
    <row r="1286" ht="12" customHeight="1"/>
    <row r="1287" ht="12" customHeight="1"/>
    <row r="1288" ht="12" customHeight="1"/>
    <row r="1289" ht="12" customHeight="1"/>
    <row r="1290" ht="12" customHeight="1"/>
    <row r="1291" ht="12" customHeight="1"/>
    <row r="1292" ht="12" customHeight="1"/>
    <row r="1293" ht="12" customHeight="1"/>
    <row r="1294" ht="12" customHeight="1"/>
    <row r="1295" ht="12" customHeight="1"/>
    <row r="1296" ht="12" customHeight="1"/>
    <row r="1297" ht="12" customHeight="1"/>
    <row r="1298" ht="12" customHeight="1"/>
    <row r="1299" ht="12" customHeight="1"/>
    <row r="1300" ht="12" customHeight="1"/>
    <row r="1301" ht="12" customHeight="1"/>
    <row r="1302" ht="12" customHeight="1"/>
    <row r="1303" ht="12" customHeight="1"/>
    <row r="1304" ht="12" customHeight="1"/>
    <row r="1305" ht="12" customHeight="1"/>
    <row r="1306" ht="12" customHeight="1"/>
    <row r="1307" ht="12" customHeight="1"/>
    <row r="1308" ht="12" customHeight="1"/>
    <row r="1309" ht="12" customHeight="1"/>
    <row r="1310" ht="12" customHeight="1"/>
    <row r="1311" ht="12" customHeight="1"/>
    <row r="1312" ht="12" customHeight="1"/>
    <row r="1313" ht="12" customHeight="1"/>
    <row r="1314" ht="12" customHeight="1"/>
    <row r="1315" ht="12" customHeight="1"/>
    <row r="1316" ht="12" customHeight="1"/>
    <row r="1317" ht="12" customHeight="1"/>
    <row r="1318" ht="12" customHeight="1"/>
    <row r="1319" ht="12" customHeight="1"/>
    <row r="1320" ht="12" customHeight="1"/>
    <row r="1321" ht="12" customHeight="1"/>
    <row r="1322" ht="12" customHeight="1"/>
    <row r="1323" ht="12" customHeight="1"/>
    <row r="1324" ht="12" customHeight="1"/>
    <row r="1325" ht="12" customHeight="1"/>
    <row r="1326" ht="12" customHeight="1"/>
    <row r="1327" ht="12" customHeight="1"/>
    <row r="1328" ht="12" customHeight="1"/>
    <row r="1329" ht="12" customHeight="1"/>
    <row r="1330" ht="12" customHeight="1"/>
    <row r="1331" ht="12" customHeight="1"/>
    <row r="1332" ht="12" customHeight="1"/>
    <row r="1333" ht="12" customHeight="1"/>
    <row r="1334" ht="12" customHeight="1"/>
    <row r="1335" ht="12" customHeight="1"/>
    <row r="1336" ht="12" customHeight="1"/>
    <row r="1337" ht="12" customHeight="1"/>
    <row r="1338" ht="12" customHeight="1"/>
    <row r="1339" ht="12" customHeight="1"/>
    <row r="1340" ht="12" customHeight="1"/>
    <row r="1341" ht="12" customHeight="1"/>
    <row r="1342" ht="12" customHeight="1"/>
    <row r="1343" ht="12" customHeight="1"/>
    <row r="1344" ht="12" customHeight="1"/>
    <row r="1345" ht="12" customHeight="1"/>
    <row r="1346" ht="12" customHeight="1"/>
    <row r="1347" ht="12" customHeight="1"/>
    <row r="1348" ht="12" customHeight="1"/>
    <row r="1349" ht="12" customHeight="1"/>
    <row r="1350" ht="12" customHeight="1"/>
    <row r="1351" ht="12" customHeight="1"/>
    <row r="1352" ht="12" customHeight="1"/>
    <row r="1353" ht="12" customHeight="1"/>
    <row r="1354" ht="12" customHeight="1"/>
    <row r="1355" ht="12" customHeight="1"/>
    <row r="1356" ht="12" customHeight="1"/>
    <row r="1357" ht="12" customHeight="1"/>
    <row r="1358" ht="12" customHeight="1"/>
    <row r="1359" ht="12" customHeight="1"/>
    <row r="1360" ht="12" customHeight="1"/>
    <row r="1361" ht="12" customHeight="1"/>
    <row r="1362" ht="12" customHeight="1"/>
    <row r="1363" ht="12" customHeight="1"/>
    <row r="1364" ht="12" customHeight="1"/>
    <row r="1365" ht="12" customHeight="1"/>
    <row r="1366" ht="12" customHeight="1"/>
    <row r="1367" ht="12" customHeight="1"/>
    <row r="1368" ht="12" customHeight="1"/>
    <row r="1369" ht="12" customHeight="1"/>
    <row r="1370" ht="12" customHeight="1"/>
    <row r="1371" ht="12" customHeight="1"/>
    <row r="1372" ht="12" customHeight="1"/>
    <row r="1373" ht="12" customHeight="1"/>
    <row r="1374" ht="12" customHeight="1"/>
    <row r="1375" ht="12" customHeight="1"/>
    <row r="1376" ht="12" customHeight="1"/>
    <row r="1377" ht="12" customHeight="1"/>
    <row r="1378" ht="12" customHeight="1"/>
    <row r="1379" ht="12" customHeight="1"/>
    <row r="1380" ht="12" customHeight="1"/>
    <row r="1381" ht="12" customHeight="1"/>
    <row r="1382" ht="12" customHeight="1"/>
    <row r="1383" ht="12" customHeight="1"/>
    <row r="1384" ht="12" customHeight="1"/>
    <row r="1385" ht="12" customHeight="1"/>
    <row r="1386" ht="12" customHeight="1"/>
    <row r="1387" ht="12" customHeight="1"/>
    <row r="1388" ht="12" customHeight="1"/>
    <row r="1389" ht="12" customHeight="1"/>
    <row r="1390" ht="12" customHeight="1"/>
    <row r="1391" ht="12" customHeight="1"/>
    <row r="1392" ht="12" customHeight="1"/>
    <row r="1393" ht="12" customHeight="1"/>
    <row r="1394" ht="12" customHeight="1"/>
    <row r="1395" ht="12" customHeight="1"/>
    <row r="1396" ht="12" customHeight="1"/>
    <row r="1397" ht="12" customHeight="1"/>
    <row r="1398" ht="12" customHeight="1"/>
    <row r="1399" ht="12" customHeight="1"/>
    <row r="1400" ht="12" customHeight="1"/>
    <row r="1401" ht="12" customHeight="1"/>
    <row r="1402" ht="12" customHeight="1"/>
    <row r="1403" ht="12" customHeight="1"/>
    <row r="1404" ht="12" customHeight="1"/>
    <row r="1405" ht="12" customHeight="1"/>
    <row r="1406" ht="12" customHeight="1"/>
    <row r="1407" ht="12" customHeight="1"/>
    <row r="1408" ht="12" customHeight="1"/>
    <row r="1409" ht="12" customHeight="1"/>
    <row r="1410" ht="12" customHeight="1"/>
    <row r="1411" ht="12" customHeight="1"/>
    <row r="1412" ht="12" customHeight="1"/>
    <row r="1413" ht="12" customHeight="1"/>
    <row r="1414" ht="12" customHeight="1"/>
    <row r="1415" ht="12" customHeight="1"/>
    <row r="1416" ht="12" customHeight="1"/>
    <row r="1417" ht="12" customHeight="1"/>
    <row r="1418" ht="12" customHeight="1"/>
    <row r="1419" ht="12" customHeight="1"/>
    <row r="1420" ht="12" customHeight="1"/>
    <row r="1421" ht="12" customHeight="1"/>
    <row r="1422" ht="12" customHeight="1"/>
    <row r="1423" ht="12" customHeight="1"/>
    <row r="1424" ht="12" customHeight="1"/>
    <row r="1425" ht="12" customHeight="1"/>
    <row r="1426" ht="12" customHeight="1"/>
    <row r="1427" ht="12" customHeight="1"/>
    <row r="1428" ht="12" customHeight="1"/>
    <row r="1429" ht="12" customHeight="1"/>
    <row r="1430" ht="12" customHeight="1"/>
    <row r="1431" ht="12" customHeight="1"/>
    <row r="1432" ht="12" customHeight="1"/>
    <row r="1433" ht="12" customHeight="1"/>
    <row r="1434" ht="12" customHeight="1"/>
    <row r="1435" ht="12" customHeight="1"/>
    <row r="1436" ht="12" customHeight="1"/>
    <row r="1437" ht="12" customHeight="1"/>
    <row r="1438" ht="12" customHeight="1"/>
    <row r="1439" ht="12" customHeight="1"/>
    <row r="1440" ht="12" customHeight="1"/>
    <row r="1441" ht="12" customHeight="1"/>
    <row r="1442" ht="12" customHeight="1"/>
    <row r="1443" ht="12" customHeight="1"/>
    <row r="1444" ht="12" customHeight="1"/>
    <row r="1445" ht="12" customHeight="1"/>
    <row r="1446" ht="12" customHeight="1"/>
    <row r="1447" ht="12" customHeight="1"/>
    <row r="1448" ht="12" customHeight="1"/>
    <row r="1449" ht="12" customHeight="1"/>
    <row r="1450" ht="12" customHeight="1"/>
    <row r="1451" ht="12" customHeight="1"/>
    <row r="1452" ht="12" customHeight="1"/>
    <row r="1453" ht="12" customHeight="1"/>
    <row r="1454" ht="12" customHeight="1"/>
    <row r="1455" ht="12" customHeight="1"/>
    <row r="1456" ht="12" customHeight="1"/>
    <row r="1457" ht="12" customHeight="1"/>
    <row r="1458" ht="12" customHeight="1"/>
    <row r="1459" ht="12" customHeight="1"/>
    <row r="1460" ht="12" customHeight="1"/>
    <row r="1461" ht="12" customHeight="1"/>
    <row r="1462" ht="12" customHeight="1"/>
    <row r="1463" ht="12" customHeight="1"/>
    <row r="1464" ht="12" customHeight="1"/>
    <row r="1465" ht="12" customHeight="1"/>
    <row r="1466" ht="12" customHeight="1"/>
    <row r="1467" ht="12" customHeight="1"/>
    <row r="1468" ht="12" customHeight="1"/>
    <row r="1469" ht="12" customHeight="1"/>
    <row r="1470" ht="12" customHeight="1"/>
    <row r="1471" ht="12" customHeight="1"/>
    <row r="1472" ht="12" customHeight="1"/>
    <row r="1473" ht="12" customHeight="1"/>
    <row r="1474" ht="12" customHeight="1"/>
    <row r="1475" ht="12" customHeight="1"/>
    <row r="1476" ht="12" customHeight="1"/>
    <row r="1477" ht="12" customHeight="1"/>
    <row r="1478" ht="12" customHeight="1"/>
    <row r="1479" ht="12" customHeight="1"/>
    <row r="1480" ht="12" customHeight="1"/>
    <row r="1481" ht="12" customHeight="1"/>
    <row r="1482" ht="12" customHeight="1"/>
    <row r="1483" ht="12" customHeight="1"/>
    <row r="1484" ht="12" customHeight="1"/>
    <row r="1485" ht="12" customHeight="1"/>
    <row r="1486" ht="12" customHeight="1"/>
    <row r="1487" ht="12" customHeight="1"/>
    <row r="1488" ht="12" customHeight="1"/>
    <row r="1489" ht="12" customHeight="1"/>
    <row r="1490" ht="12" customHeight="1"/>
    <row r="1491" ht="12" customHeight="1"/>
    <row r="1492" ht="12" customHeight="1"/>
    <row r="1493" ht="12" customHeight="1"/>
    <row r="1494" ht="12" customHeight="1"/>
    <row r="1495" ht="12" customHeight="1"/>
    <row r="1496" ht="12" customHeight="1"/>
    <row r="1497" ht="12" customHeight="1"/>
    <row r="1498" ht="12" customHeight="1"/>
    <row r="1499" ht="12" customHeight="1"/>
    <row r="1500" ht="12" customHeight="1"/>
    <row r="1501" ht="12" customHeight="1"/>
    <row r="1502" ht="12" customHeight="1"/>
    <row r="1503" ht="12" customHeight="1"/>
    <row r="1504" ht="12" customHeight="1"/>
    <row r="1505" ht="12" customHeight="1"/>
    <row r="1506" ht="12" customHeight="1"/>
    <row r="1507" ht="12" customHeight="1"/>
    <row r="1508" ht="12" customHeight="1"/>
    <row r="1509" ht="12" customHeight="1"/>
    <row r="1510" ht="12" customHeight="1"/>
    <row r="1511" ht="12" customHeight="1"/>
    <row r="1512" ht="12" customHeight="1"/>
    <row r="1513" ht="12" customHeight="1"/>
    <row r="1514" ht="12" customHeight="1"/>
    <row r="1515" ht="12" customHeight="1"/>
    <row r="1516" ht="12" customHeight="1"/>
    <row r="1517" ht="12" customHeight="1"/>
    <row r="1518" ht="12" customHeight="1"/>
    <row r="1519" ht="12" customHeight="1"/>
    <row r="1520" ht="12" customHeight="1"/>
    <row r="1521" ht="12" customHeight="1"/>
    <row r="1522" ht="12" customHeight="1"/>
    <row r="1523" ht="12" customHeight="1"/>
    <row r="1524" ht="12" customHeight="1"/>
    <row r="1525" ht="12" customHeight="1"/>
    <row r="1526" ht="12" customHeight="1"/>
    <row r="1527" ht="12" customHeight="1"/>
    <row r="1528" ht="12" customHeight="1"/>
    <row r="1529" ht="12" customHeight="1"/>
    <row r="1530" ht="12" customHeight="1"/>
    <row r="1531" ht="12" customHeight="1"/>
    <row r="1532" ht="12" customHeight="1"/>
    <row r="1533" ht="12" customHeight="1"/>
    <row r="1534" ht="12" customHeight="1"/>
    <row r="1535" ht="12" customHeight="1"/>
    <row r="1536" ht="12" customHeight="1"/>
    <row r="1537" ht="12" customHeight="1"/>
    <row r="1538" ht="12" customHeight="1"/>
    <row r="1539" ht="12" customHeight="1"/>
    <row r="1540" ht="12" customHeight="1"/>
    <row r="1541" ht="12" customHeight="1"/>
    <row r="1542" ht="12" customHeight="1"/>
    <row r="1543" ht="12" customHeight="1"/>
    <row r="1544" ht="12" customHeight="1"/>
    <row r="1545" ht="12" customHeight="1"/>
    <row r="1546" ht="12" customHeight="1"/>
    <row r="1547" ht="12" customHeight="1"/>
    <row r="1548" ht="12" customHeight="1"/>
    <row r="1549" ht="12" customHeight="1"/>
    <row r="1550" ht="12" customHeight="1"/>
    <row r="1551" ht="12" customHeight="1"/>
    <row r="1552" ht="12" customHeight="1"/>
    <row r="1553" ht="12" customHeight="1"/>
    <row r="1554" ht="12" customHeight="1"/>
    <row r="1555" ht="12" customHeight="1"/>
    <row r="1556" ht="12" customHeight="1"/>
    <row r="1557" ht="12" customHeight="1"/>
    <row r="1558" ht="12" customHeight="1"/>
    <row r="1559" ht="12" customHeight="1"/>
    <row r="1560" ht="12" customHeight="1"/>
    <row r="1561" ht="12" customHeight="1"/>
    <row r="1562" ht="12" customHeight="1"/>
    <row r="1563" ht="12" customHeight="1"/>
    <row r="1564" ht="12" customHeight="1"/>
    <row r="1565" ht="12" customHeight="1"/>
    <row r="1566" ht="12" customHeight="1"/>
    <row r="1567" ht="12" customHeight="1"/>
    <row r="1568" ht="12" customHeight="1"/>
    <row r="1569" ht="12" customHeight="1"/>
    <row r="1570" ht="12" customHeight="1"/>
    <row r="1571" ht="12" customHeight="1"/>
    <row r="1572" ht="12" customHeight="1"/>
    <row r="1573" ht="12" customHeight="1"/>
    <row r="1574" ht="12" customHeight="1"/>
    <row r="1575" ht="12" customHeight="1"/>
    <row r="1576" ht="12" customHeight="1"/>
    <row r="1577" ht="12" customHeight="1"/>
    <row r="1578" ht="12" customHeight="1"/>
    <row r="1579" ht="12" customHeight="1"/>
    <row r="1580" ht="12" customHeight="1"/>
    <row r="1581" ht="12" customHeight="1"/>
    <row r="1582" ht="12" customHeight="1"/>
    <row r="1583" ht="12" customHeight="1"/>
    <row r="1584" ht="12" customHeight="1"/>
    <row r="1585" ht="12" customHeight="1"/>
    <row r="1586" ht="12" customHeight="1"/>
    <row r="1587" ht="12" customHeight="1"/>
    <row r="1588" ht="12" customHeight="1"/>
    <row r="1589" ht="12" customHeight="1"/>
    <row r="1590" ht="12" customHeight="1"/>
    <row r="1591" ht="12" customHeight="1"/>
    <row r="1592" ht="12" customHeight="1"/>
    <row r="1593" ht="12" customHeight="1"/>
    <row r="1594" ht="12" customHeight="1"/>
    <row r="1595" ht="12" customHeight="1"/>
    <row r="1596" ht="12" customHeight="1"/>
    <row r="1597" ht="12" customHeight="1"/>
    <row r="1598" ht="12" customHeight="1"/>
    <row r="1599" ht="12" customHeight="1"/>
    <row r="1600" ht="12" customHeight="1"/>
    <row r="1601" ht="12" customHeight="1"/>
    <row r="1602" ht="12" customHeight="1"/>
    <row r="1603" ht="12" customHeight="1"/>
    <row r="1604" ht="12" customHeight="1"/>
    <row r="1605" ht="12" customHeight="1"/>
    <row r="1606" ht="12" customHeight="1"/>
    <row r="1607" ht="12" customHeight="1"/>
    <row r="1608" ht="12" customHeight="1"/>
    <row r="1609" ht="12" customHeight="1"/>
    <row r="1610" ht="12" customHeight="1"/>
    <row r="1611" ht="12" customHeight="1"/>
    <row r="1612" ht="12" customHeight="1"/>
    <row r="1613" ht="12" customHeight="1"/>
    <row r="1614" ht="12" customHeight="1"/>
    <row r="1615" ht="12" customHeight="1"/>
    <row r="1616" ht="12" customHeight="1"/>
    <row r="1617" ht="12" customHeight="1"/>
    <row r="1618" ht="12" customHeight="1"/>
    <row r="1619" ht="12" customHeight="1"/>
    <row r="1620" ht="12" customHeight="1"/>
    <row r="1621" ht="12" customHeight="1"/>
    <row r="1622" ht="12" customHeight="1"/>
    <row r="1623" ht="12" customHeight="1"/>
    <row r="1624" ht="12" customHeight="1"/>
    <row r="1625" ht="12" customHeight="1"/>
    <row r="1626" ht="12" customHeight="1"/>
    <row r="1627" ht="12" customHeight="1"/>
    <row r="1628" ht="12" customHeight="1"/>
    <row r="1629" ht="12" customHeight="1"/>
    <row r="1630" ht="12" customHeight="1"/>
    <row r="1631" ht="12" customHeight="1"/>
    <row r="1632" ht="12" customHeight="1"/>
    <row r="1633" ht="12" customHeight="1"/>
    <row r="1634" ht="12" customHeight="1"/>
    <row r="1635" ht="12" customHeight="1"/>
    <row r="1636" ht="12" customHeight="1"/>
    <row r="1637" ht="12" customHeight="1"/>
    <row r="1638" ht="12" customHeight="1"/>
    <row r="1639" ht="12" customHeight="1"/>
    <row r="1640" ht="12" customHeight="1"/>
    <row r="1641" ht="12" customHeight="1"/>
    <row r="1642" ht="12" customHeight="1"/>
    <row r="1643" ht="12" customHeight="1"/>
    <row r="1644" ht="12" customHeight="1"/>
    <row r="1645" ht="12" customHeight="1"/>
    <row r="1646" ht="12" customHeight="1"/>
    <row r="1647" ht="12" customHeight="1"/>
    <row r="1648" ht="12" customHeight="1"/>
    <row r="1649" ht="12" customHeight="1"/>
    <row r="1650" ht="12" customHeight="1"/>
    <row r="1651" ht="12" customHeight="1"/>
    <row r="1652" ht="12" customHeight="1"/>
    <row r="1653" ht="12" customHeight="1"/>
    <row r="1654" ht="12" customHeight="1"/>
    <row r="1655" ht="12" customHeight="1"/>
    <row r="1656" ht="12" customHeight="1"/>
    <row r="1657" ht="12" customHeight="1"/>
    <row r="1658" ht="12" customHeight="1"/>
    <row r="1659" ht="12" customHeight="1"/>
    <row r="1660" ht="12" customHeight="1"/>
    <row r="1661" ht="12" customHeight="1"/>
    <row r="1662" ht="12" customHeight="1"/>
    <row r="1663" ht="12" customHeight="1"/>
    <row r="1664" ht="12" customHeight="1"/>
    <row r="1665" ht="12" customHeight="1"/>
    <row r="1666" ht="12" customHeight="1"/>
    <row r="1667" ht="12" customHeight="1"/>
    <row r="1668" ht="12" customHeight="1"/>
    <row r="1669" ht="12" customHeight="1"/>
    <row r="1670" ht="12" customHeight="1"/>
    <row r="1671" ht="12" customHeight="1"/>
    <row r="1672" ht="12" customHeight="1"/>
    <row r="1673" ht="12" customHeight="1"/>
    <row r="1674" ht="12" customHeight="1"/>
    <row r="1675" ht="12" customHeight="1"/>
    <row r="1676" ht="12" customHeight="1"/>
    <row r="1677" ht="12" customHeight="1"/>
    <row r="1678" ht="12" customHeight="1"/>
    <row r="1679" ht="12" customHeight="1"/>
    <row r="1680" ht="12" customHeight="1"/>
    <row r="1681" ht="12" customHeight="1"/>
    <row r="1682" ht="12" customHeight="1"/>
    <row r="1683" ht="12" customHeight="1"/>
    <row r="1684" ht="12" customHeight="1"/>
    <row r="1685" ht="12" customHeight="1"/>
    <row r="1686" ht="12" customHeight="1"/>
    <row r="1687" ht="12" customHeight="1"/>
    <row r="1688" ht="12" customHeight="1"/>
    <row r="1689" ht="12" customHeight="1"/>
    <row r="1690" ht="12" customHeight="1"/>
    <row r="1691" ht="12" customHeight="1"/>
    <row r="1692" ht="12" customHeight="1"/>
    <row r="1693" ht="12" customHeight="1"/>
    <row r="1694" ht="12" customHeight="1"/>
    <row r="1695" ht="12" customHeight="1"/>
    <row r="1696" ht="12" customHeight="1"/>
    <row r="1697" ht="12" customHeight="1"/>
    <row r="1698" ht="12" customHeight="1"/>
    <row r="1699" ht="12" customHeight="1"/>
    <row r="1700" ht="12" customHeight="1"/>
    <row r="1701" ht="12" customHeight="1"/>
    <row r="1702" ht="12" customHeight="1"/>
    <row r="1703" ht="12" customHeight="1"/>
    <row r="1704" ht="12" customHeight="1"/>
    <row r="1705" ht="12" customHeight="1"/>
    <row r="1706" ht="12" customHeight="1"/>
    <row r="1707" ht="12" customHeight="1"/>
    <row r="1708" ht="12" customHeight="1"/>
    <row r="1709" ht="12" customHeight="1"/>
    <row r="1710" ht="12" customHeight="1"/>
    <row r="1711" ht="12" customHeight="1"/>
    <row r="1712" ht="12" customHeight="1"/>
    <row r="1713" ht="12" customHeight="1"/>
    <row r="1714" ht="12" customHeight="1"/>
    <row r="1715" ht="12" customHeight="1"/>
    <row r="1716" ht="12" customHeight="1"/>
    <row r="1717" ht="12" customHeight="1"/>
    <row r="1718" ht="12" customHeight="1"/>
    <row r="1719" ht="12" customHeight="1"/>
    <row r="1720" ht="12" customHeight="1"/>
    <row r="1721" ht="12" customHeight="1"/>
    <row r="1722" ht="12" customHeight="1"/>
    <row r="1723" ht="12" customHeight="1"/>
    <row r="1724" ht="12" customHeight="1"/>
    <row r="1725" ht="12" customHeight="1"/>
    <row r="1726" ht="12" customHeight="1"/>
    <row r="1727" ht="12" customHeight="1"/>
    <row r="1728" ht="12" customHeight="1"/>
    <row r="1729" ht="12" customHeight="1"/>
    <row r="1730" ht="12" customHeight="1"/>
    <row r="1731" ht="12" customHeight="1"/>
    <row r="1732" ht="12" customHeight="1"/>
    <row r="1733" ht="12" customHeight="1"/>
    <row r="1734" ht="12" customHeight="1"/>
    <row r="1735" ht="12" customHeight="1"/>
    <row r="1736" ht="12" customHeight="1"/>
    <row r="1737" ht="12" customHeight="1"/>
    <row r="1738" ht="12" customHeight="1"/>
    <row r="1739" ht="12" customHeight="1"/>
    <row r="1740" ht="12" customHeight="1"/>
    <row r="1741" ht="12" customHeight="1"/>
    <row r="1742" ht="12" customHeight="1"/>
    <row r="1743" ht="12" customHeight="1"/>
    <row r="1744" ht="12" customHeight="1"/>
    <row r="1745" ht="12" customHeight="1"/>
    <row r="1746" ht="12" customHeight="1"/>
    <row r="1747" ht="12" customHeight="1"/>
    <row r="1748" ht="12" customHeight="1"/>
    <row r="1749" ht="12" customHeight="1"/>
    <row r="1750" ht="12" customHeight="1"/>
    <row r="1751" ht="12" customHeight="1"/>
    <row r="1752" ht="12" customHeight="1"/>
    <row r="1753" ht="12" customHeight="1"/>
    <row r="1754" ht="12" customHeight="1"/>
    <row r="1755" ht="12" customHeight="1"/>
    <row r="1756" ht="12" customHeight="1"/>
    <row r="1757" ht="12" customHeight="1"/>
    <row r="1758" ht="12" customHeight="1"/>
    <row r="1759" ht="12" customHeight="1"/>
    <row r="1760" ht="12" customHeight="1"/>
    <row r="1761" ht="12" customHeight="1"/>
    <row r="1762" ht="12" customHeight="1"/>
    <row r="1763" ht="12" customHeight="1"/>
    <row r="1764" ht="12" customHeight="1"/>
    <row r="1765" ht="12" customHeight="1"/>
    <row r="1766" ht="12" customHeight="1"/>
    <row r="1767" ht="12" customHeight="1"/>
    <row r="1768" ht="12" customHeight="1"/>
    <row r="1769" ht="12" customHeight="1"/>
    <row r="1770" ht="12" customHeight="1"/>
    <row r="1771" ht="12" customHeight="1"/>
    <row r="1772" ht="12" customHeight="1"/>
    <row r="1773" ht="12" customHeight="1"/>
    <row r="1774" ht="12" customHeight="1"/>
    <row r="1775" ht="12" customHeight="1"/>
    <row r="1776" ht="12" customHeight="1"/>
    <row r="1777" ht="12" customHeight="1"/>
    <row r="1778" ht="12" customHeight="1"/>
    <row r="1779" ht="12" customHeight="1"/>
    <row r="1780" ht="12" customHeight="1"/>
    <row r="1781" ht="12" customHeight="1"/>
    <row r="1782" ht="12" customHeight="1"/>
    <row r="1783" ht="12" customHeight="1"/>
    <row r="1784" ht="12" customHeight="1"/>
    <row r="1785" ht="12" customHeight="1"/>
    <row r="1786" ht="12" customHeight="1"/>
    <row r="1787" ht="12" customHeight="1"/>
    <row r="1788" ht="12" customHeight="1"/>
    <row r="1789" ht="12" customHeight="1"/>
    <row r="1790" ht="12" customHeight="1"/>
    <row r="1791" ht="12" customHeight="1"/>
    <row r="1792" ht="12" customHeight="1"/>
    <row r="1793" ht="12" customHeight="1"/>
    <row r="1794" ht="12" customHeight="1"/>
    <row r="1795" ht="12" customHeight="1"/>
    <row r="1796" ht="12" customHeight="1"/>
    <row r="1797" ht="12" customHeight="1"/>
    <row r="1798" ht="12" customHeight="1"/>
    <row r="1799" ht="12" customHeight="1"/>
    <row r="1800" ht="12" customHeight="1"/>
    <row r="1801" ht="12" customHeight="1"/>
    <row r="1802" ht="12" customHeight="1"/>
    <row r="1803" ht="12" customHeight="1"/>
    <row r="1804" ht="12" customHeight="1"/>
    <row r="1805" ht="12" customHeight="1"/>
    <row r="1806" ht="12" customHeight="1"/>
    <row r="1807" ht="12" customHeight="1"/>
    <row r="1808" ht="12" customHeight="1"/>
    <row r="1809" ht="12" customHeight="1"/>
    <row r="1810" ht="12" customHeight="1"/>
    <row r="1811" ht="12" customHeight="1"/>
    <row r="1812" ht="12" customHeight="1"/>
    <row r="1813" ht="12" customHeight="1"/>
    <row r="1814" ht="12" customHeight="1"/>
    <row r="1815" ht="12" customHeight="1"/>
    <row r="1816" ht="12" customHeight="1"/>
    <row r="1817" ht="12" customHeight="1"/>
    <row r="1818" ht="12" customHeight="1"/>
    <row r="1819" ht="12" customHeight="1"/>
    <row r="1820" ht="12" customHeight="1"/>
    <row r="1821" ht="12" customHeight="1"/>
    <row r="1822" ht="12" customHeight="1"/>
    <row r="1823" ht="12" customHeight="1"/>
    <row r="1824" ht="12" customHeight="1"/>
    <row r="1825" ht="12" customHeight="1"/>
    <row r="1826" ht="12" customHeight="1"/>
    <row r="1827" ht="12" customHeight="1"/>
    <row r="1828" ht="12" customHeight="1"/>
    <row r="1829" ht="12" customHeight="1"/>
    <row r="1830" ht="12" customHeight="1"/>
    <row r="1831" ht="12" customHeight="1"/>
    <row r="1832" ht="12" customHeight="1"/>
    <row r="1833" ht="12" customHeight="1"/>
    <row r="1834" ht="12" customHeight="1"/>
    <row r="1835" ht="12" customHeight="1"/>
    <row r="1836" ht="12" customHeight="1"/>
    <row r="1837" ht="12" customHeight="1"/>
    <row r="1838" ht="12" customHeight="1"/>
    <row r="1839" ht="12" customHeight="1"/>
    <row r="1840" ht="12" customHeight="1"/>
    <row r="1841" ht="12" customHeight="1"/>
    <row r="1842" ht="12" customHeight="1"/>
    <row r="1843" ht="12" customHeight="1"/>
    <row r="1844" ht="12" customHeight="1"/>
    <row r="1845" ht="12" customHeight="1"/>
    <row r="1846" ht="12" customHeight="1"/>
    <row r="1847" ht="12" customHeight="1"/>
    <row r="1848" ht="12" customHeight="1"/>
    <row r="1849" ht="12" customHeight="1"/>
    <row r="1850" ht="12" customHeight="1"/>
    <row r="1851" ht="12" customHeight="1"/>
    <row r="1852" ht="12" customHeight="1"/>
    <row r="1853" ht="12" customHeight="1"/>
    <row r="1854" ht="12" customHeight="1"/>
    <row r="1855" ht="12" customHeight="1"/>
    <row r="1856" ht="12" customHeight="1"/>
    <row r="1857" ht="12" customHeight="1"/>
    <row r="1858" ht="12" customHeight="1"/>
    <row r="1859" ht="12" customHeight="1"/>
    <row r="1860" ht="12" customHeight="1"/>
    <row r="1861" ht="12" customHeight="1"/>
    <row r="1862" ht="12" customHeight="1"/>
    <row r="1863" ht="12" customHeight="1"/>
    <row r="1864" ht="12" customHeight="1"/>
    <row r="1865" ht="12" customHeight="1"/>
    <row r="1866" ht="12" customHeight="1"/>
    <row r="1867" ht="12" customHeight="1"/>
    <row r="1868" ht="12" customHeight="1"/>
    <row r="1869" ht="12" customHeight="1"/>
    <row r="1870" ht="12" customHeight="1"/>
    <row r="1871" ht="12" customHeight="1"/>
    <row r="1872" ht="12" customHeight="1"/>
    <row r="1873" ht="12" customHeight="1"/>
    <row r="1874" ht="12" customHeight="1"/>
    <row r="1875" ht="12" customHeight="1"/>
    <row r="1876" ht="12" customHeight="1"/>
    <row r="1877" ht="12" customHeight="1"/>
    <row r="1878" ht="12" customHeight="1"/>
    <row r="1879" ht="12" customHeight="1"/>
    <row r="1880" ht="12" customHeight="1"/>
    <row r="1881" ht="12" customHeight="1"/>
    <row r="1882" ht="12" customHeight="1"/>
    <row r="1883" ht="12" customHeight="1"/>
    <row r="1884" ht="12" customHeight="1"/>
    <row r="1885" ht="12" customHeight="1"/>
    <row r="1886" ht="12" customHeight="1"/>
    <row r="1887" ht="12" customHeight="1"/>
    <row r="1888" ht="12" customHeight="1"/>
    <row r="1889" ht="12" customHeight="1"/>
    <row r="1890" ht="12" customHeight="1"/>
    <row r="1891" ht="12" customHeight="1"/>
    <row r="1892" ht="12" customHeight="1"/>
    <row r="1893" ht="12" customHeight="1"/>
    <row r="1894" ht="12" customHeight="1"/>
    <row r="1895" ht="12" customHeight="1"/>
    <row r="1896" ht="12" customHeight="1"/>
    <row r="1897" ht="12" customHeight="1"/>
    <row r="1898" ht="12" customHeight="1"/>
    <row r="1899" ht="12" customHeight="1"/>
    <row r="1900" ht="12" customHeight="1"/>
    <row r="1901" ht="12" customHeight="1"/>
    <row r="1902" ht="12" customHeight="1"/>
    <row r="1903" ht="12" customHeight="1"/>
    <row r="1904" ht="12" customHeight="1"/>
    <row r="1905" ht="12" customHeight="1"/>
    <row r="1906" ht="12" customHeight="1"/>
    <row r="1907" ht="12" customHeight="1"/>
    <row r="1908" ht="12" customHeight="1"/>
    <row r="1909" ht="12" customHeight="1"/>
    <row r="1910" ht="12" customHeight="1"/>
    <row r="1911" ht="12" customHeight="1"/>
    <row r="1912" ht="12" customHeight="1"/>
    <row r="1913" ht="12" customHeight="1"/>
    <row r="1914" ht="12" customHeight="1"/>
    <row r="1915" ht="12" customHeight="1"/>
    <row r="1916" ht="12" customHeight="1"/>
    <row r="1917" ht="12" customHeight="1"/>
    <row r="1918" ht="12" customHeight="1"/>
    <row r="1919" ht="12" customHeight="1"/>
    <row r="1920" ht="12" customHeight="1"/>
    <row r="1921" ht="12" customHeight="1"/>
    <row r="1922" ht="12" customHeight="1"/>
    <row r="1923" ht="12" customHeight="1"/>
    <row r="1924" ht="12" customHeight="1"/>
    <row r="1925" ht="12" customHeight="1"/>
    <row r="1926" ht="12" customHeight="1"/>
    <row r="1927" ht="12" customHeight="1"/>
    <row r="1928" ht="12" customHeight="1"/>
    <row r="1929" ht="12" customHeight="1"/>
    <row r="1930" ht="12" customHeight="1"/>
    <row r="1931" ht="12" customHeight="1"/>
    <row r="1932" ht="12" customHeight="1"/>
    <row r="1933" ht="12" customHeight="1"/>
    <row r="1934" ht="12" customHeight="1"/>
    <row r="1935" ht="12" customHeight="1"/>
    <row r="1936" ht="12" customHeight="1"/>
    <row r="1937" ht="12" customHeight="1"/>
    <row r="1938" ht="12" customHeight="1"/>
    <row r="1939" ht="12" customHeight="1"/>
    <row r="1940" ht="12" customHeight="1"/>
    <row r="1941" ht="12" customHeight="1"/>
    <row r="1942" ht="12" customHeight="1"/>
    <row r="1943" ht="12" customHeight="1"/>
    <row r="1944" ht="12" customHeight="1"/>
    <row r="1945" ht="12" customHeight="1"/>
    <row r="1946" ht="12" customHeight="1"/>
    <row r="1947" ht="12" customHeight="1"/>
    <row r="1948" ht="12" customHeight="1"/>
    <row r="1949" ht="12" customHeight="1"/>
    <row r="1950" ht="12" customHeight="1"/>
    <row r="1951" ht="12" customHeight="1"/>
    <row r="1952" ht="12" customHeight="1"/>
    <row r="1953" ht="12" customHeight="1"/>
    <row r="1954" ht="12" customHeight="1"/>
    <row r="1955" ht="12" customHeight="1"/>
    <row r="1956" ht="12" customHeight="1"/>
    <row r="1957" ht="12" customHeight="1"/>
    <row r="1958" ht="12" customHeight="1"/>
    <row r="1959" ht="12" customHeight="1"/>
    <row r="1960" ht="12" customHeight="1"/>
    <row r="1961" ht="12" customHeight="1"/>
    <row r="1962" ht="12" customHeight="1"/>
    <row r="1963" ht="12" customHeight="1"/>
    <row r="1964" ht="12" customHeight="1"/>
    <row r="1965" ht="12" customHeight="1"/>
    <row r="1966" ht="12" customHeight="1"/>
    <row r="1967" ht="12" customHeight="1"/>
    <row r="1968" ht="12" customHeight="1"/>
    <row r="1969" ht="12" customHeight="1"/>
    <row r="1970" ht="12" customHeight="1"/>
    <row r="1971" ht="12" customHeight="1"/>
    <row r="1972" ht="12" customHeight="1"/>
    <row r="1973" ht="12" customHeight="1"/>
    <row r="1974" ht="12" customHeight="1"/>
    <row r="1975" ht="12" customHeight="1"/>
    <row r="1976" ht="12" customHeight="1"/>
    <row r="1977" ht="12" customHeight="1"/>
    <row r="1978" ht="12" customHeight="1"/>
    <row r="1979" ht="12" customHeight="1"/>
    <row r="1980" ht="12" customHeight="1"/>
    <row r="1981" ht="12" customHeight="1"/>
    <row r="1982" ht="12" customHeight="1"/>
    <row r="1983" ht="12" customHeight="1"/>
    <row r="1984" ht="12" customHeight="1"/>
    <row r="1985" ht="12" customHeight="1"/>
    <row r="1986" ht="12" customHeight="1"/>
    <row r="1987" ht="12" customHeight="1"/>
    <row r="1988" ht="12" customHeight="1"/>
    <row r="1989" ht="12" customHeight="1"/>
    <row r="1990" ht="12" customHeight="1"/>
    <row r="1991" ht="12" customHeight="1"/>
    <row r="1992" ht="12" customHeight="1"/>
    <row r="1993" ht="12" customHeight="1"/>
    <row r="1994" ht="12" customHeight="1"/>
    <row r="1995" ht="12" customHeight="1"/>
    <row r="1996" ht="12" customHeight="1"/>
    <row r="1997" ht="12" customHeight="1"/>
    <row r="1998" ht="12" customHeight="1"/>
    <row r="1999" ht="12" customHeight="1"/>
    <row r="2000" ht="12" customHeight="1"/>
    <row r="2001" ht="12" customHeight="1"/>
    <row r="2002" ht="12" customHeight="1"/>
    <row r="2003" ht="12" customHeight="1"/>
    <row r="2004" ht="12" customHeight="1"/>
    <row r="2005" ht="12" customHeight="1"/>
    <row r="2006" ht="12" customHeight="1"/>
    <row r="2007" ht="12" customHeight="1"/>
    <row r="2008" ht="12" customHeight="1"/>
    <row r="2009" ht="12" customHeight="1"/>
    <row r="2010" ht="12" customHeight="1"/>
    <row r="2011" ht="12" customHeight="1"/>
    <row r="2012" ht="12" customHeight="1"/>
    <row r="2013" ht="12" customHeight="1"/>
    <row r="2014" ht="12" customHeight="1"/>
    <row r="2015" ht="12" customHeight="1"/>
    <row r="2016" ht="12" customHeight="1"/>
    <row r="2017" ht="12" customHeight="1"/>
    <row r="2018" ht="12" customHeight="1"/>
    <row r="2019" ht="12" customHeight="1"/>
    <row r="2020" ht="12" customHeight="1"/>
    <row r="2021" ht="12" customHeight="1"/>
    <row r="2022" ht="12" customHeight="1"/>
    <row r="2023" ht="12" customHeight="1"/>
    <row r="2024" ht="12" customHeight="1"/>
    <row r="2025" ht="12" customHeight="1"/>
    <row r="2026" ht="12" customHeight="1"/>
    <row r="2027" ht="12" customHeight="1"/>
    <row r="2028" ht="12" customHeight="1"/>
    <row r="2029" ht="12" customHeight="1"/>
    <row r="2030" ht="12" customHeight="1"/>
    <row r="2031" ht="12" customHeight="1"/>
    <row r="2032" ht="12" customHeight="1"/>
    <row r="2033" ht="12" customHeight="1"/>
    <row r="2034" ht="12" customHeight="1"/>
    <row r="2035" ht="12" customHeight="1"/>
    <row r="2036" ht="12" customHeight="1"/>
    <row r="2037" ht="12" customHeight="1"/>
    <row r="2038" ht="12" customHeight="1"/>
    <row r="2039" ht="12" customHeight="1"/>
    <row r="2040" ht="12" customHeight="1"/>
    <row r="2041" ht="12" customHeight="1"/>
    <row r="2042" ht="12" customHeight="1"/>
    <row r="2043" ht="12" customHeight="1"/>
    <row r="2044" ht="12" customHeight="1"/>
    <row r="2045" ht="12" customHeight="1"/>
    <row r="2046" ht="12" customHeight="1"/>
    <row r="2047" ht="12" customHeight="1"/>
    <row r="2048" ht="12" customHeight="1"/>
    <row r="2049" ht="12" customHeight="1"/>
    <row r="2050" ht="12" customHeight="1"/>
    <row r="2051" ht="12" customHeight="1"/>
    <row r="2052" ht="12" customHeight="1"/>
    <row r="2053" ht="12" customHeight="1"/>
    <row r="2054" ht="12" customHeight="1"/>
    <row r="2055" ht="12" customHeight="1"/>
    <row r="2056" ht="12" customHeight="1"/>
    <row r="2057" ht="12" customHeight="1"/>
    <row r="2058" ht="12" customHeight="1"/>
    <row r="2059" ht="12" customHeight="1"/>
    <row r="2060" ht="12" customHeight="1"/>
    <row r="2061" ht="12" customHeight="1"/>
    <row r="2062" ht="12" customHeight="1"/>
    <row r="2063" ht="12" customHeight="1"/>
    <row r="2064" ht="12" customHeight="1"/>
    <row r="2065" ht="12" customHeight="1"/>
    <row r="2066" ht="12" customHeight="1"/>
    <row r="2067" ht="12" customHeight="1"/>
    <row r="2068" ht="12" customHeight="1"/>
    <row r="2069" ht="12" customHeight="1"/>
    <row r="2070" ht="12" customHeight="1"/>
    <row r="2071" ht="12" customHeight="1"/>
    <row r="2072" ht="12" customHeight="1"/>
    <row r="2073" ht="12" customHeight="1"/>
    <row r="2074" ht="12" customHeight="1"/>
    <row r="2075" ht="12" customHeight="1"/>
    <row r="2076" ht="12" customHeight="1"/>
    <row r="2077" ht="12" customHeight="1"/>
    <row r="2078" ht="12" customHeight="1"/>
    <row r="2079" ht="12" customHeight="1"/>
    <row r="2080" ht="12" customHeight="1"/>
    <row r="2081" ht="12" customHeight="1"/>
    <row r="2082" ht="12" customHeight="1"/>
    <row r="2083" ht="12" customHeight="1"/>
    <row r="2084" ht="12" customHeight="1"/>
    <row r="2085" ht="12" customHeight="1"/>
    <row r="2086" ht="12" customHeight="1"/>
    <row r="2087" ht="12" customHeight="1"/>
    <row r="2088" ht="12" customHeight="1"/>
    <row r="2089" ht="12" customHeight="1"/>
    <row r="2090" ht="12" customHeight="1"/>
    <row r="2091" ht="12" customHeight="1"/>
    <row r="2092" ht="12" customHeight="1"/>
    <row r="2093" ht="12" customHeight="1"/>
    <row r="2094" ht="12" customHeight="1"/>
    <row r="2095" ht="12" customHeight="1"/>
    <row r="2096" ht="12" customHeight="1"/>
    <row r="2097" ht="12" customHeight="1"/>
    <row r="2098" ht="12" customHeight="1"/>
    <row r="2099" ht="12" customHeight="1"/>
    <row r="2100" ht="12" customHeight="1"/>
    <row r="2101" ht="12" customHeight="1"/>
    <row r="2102" ht="12" customHeight="1"/>
    <row r="2103" ht="12" customHeight="1"/>
    <row r="2104" ht="12" customHeight="1"/>
    <row r="2105" ht="12" customHeight="1"/>
    <row r="2106" ht="12" customHeight="1"/>
    <row r="2107" ht="12" customHeight="1"/>
    <row r="2108" ht="12" customHeight="1"/>
    <row r="2109" ht="12" customHeight="1"/>
    <row r="2110" ht="12" customHeight="1"/>
    <row r="2111" ht="12" customHeight="1"/>
    <row r="2112" ht="12" customHeight="1"/>
    <row r="2113" ht="12" customHeight="1"/>
    <row r="2114" ht="12" customHeight="1"/>
    <row r="2115" ht="12" customHeight="1"/>
    <row r="2116" ht="12" customHeight="1"/>
    <row r="2117" ht="12" customHeight="1"/>
    <row r="2118" ht="12" customHeight="1"/>
    <row r="2119" ht="12" customHeight="1"/>
    <row r="2120" ht="12" customHeight="1"/>
    <row r="2121" ht="12" customHeight="1"/>
    <row r="2122" ht="12" customHeight="1"/>
    <row r="2123" ht="12" customHeight="1"/>
    <row r="2124" ht="12" customHeight="1"/>
    <row r="2125" ht="12" customHeight="1"/>
    <row r="2126" ht="12" customHeight="1"/>
    <row r="2127" ht="12" customHeight="1"/>
    <row r="2128" ht="12" customHeight="1"/>
    <row r="2129" ht="12" customHeight="1"/>
    <row r="2130" ht="12" customHeight="1"/>
    <row r="2131" ht="12" customHeight="1"/>
    <row r="2132" ht="12" customHeight="1"/>
    <row r="2133" ht="12" customHeight="1"/>
    <row r="2134" ht="12" customHeight="1"/>
    <row r="2135" ht="12" customHeight="1"/>
    <row r="2136" ht="12" customHeight="1"/>
    <row r="2137" ht="12" customHeight="1"/>
    <row r="2138" ht="12" customHeight="1"/>
    <row r="2139" ht="12" customHeight="1"/>
    <row r="2140" ht="12" customHeight="1"/>
    <row r="2141" ht="12" customHeight="1"/>
    <row r="2142" ht="12" customHeight="1"/>
    <row r="2143" ht="12" customHeight="1"/>
    <row r="2144" ht="12" customHeight="1"/>
    <row r="2145" ht="12" customHeight="1"/>
    <row r="2146" ht="12" customHeight="1"/>
    <row r="2147" ht="12" customHeight="1"/>
    <row r="2148" ht="12" customHeight="1"/>
    <row r="2149" ht="12" customHeight="1"/>
    <row r="2150" ht="12" customHeight="1"/>
    <row r="2151" ht="12" customHeight="1"/>
    <row r="2152" ht="12" customHeight="1"/>
    <row r="2153" ht="12" customHeight="1"/>
    <row r="2154" ht="12" customHeight="1"/>
    <row r="2155" ht="12" customHeight="1"/>
    <row r="2156" ht="12" customHeight="1"/>
    <row r="2157" ht="12" customHeight="1"/>
    <row r="2158" ht="12" customHeight="1"/>
    <row r="2159" ht="12" customHeight="1"/>
    <row r="2160" ht="12" customHeight="1"/>
    <row r="2161" ht="12" customHeight="1"/>
    <row r="2162" ht="12" customHeight="1"/>
    <row r="2163" ht="12" customHeight="1"/>
    <row r="2164" ht="12" customHeight="1"/>
    <row r="2165" ht="12" customHeight="1"/>
    <row r="2166" ht="12" customHeight="1"/>
    <row r="2167" ht="12" customHeight="1"/>
    <row r="2168" ht="12" customHeight="1"/>
    <row r="2169" ht="12" customHeight="1"/>
    <row r="2170" ht="12" customHeight="1"/>
    <row r="2171" ht="12" customHeight="1"/>
    <row r="2172" ht="12" customHeight="1"/>
    <row r="2173" ht="12" customHeight="1"/>
    <row r="2174" ht="12" customHeight="1"/>
    <row r="2175" ht="12" customHeight="1"/>
    <row r="2176" ht="12" customHeight="1"/>
    <row r="2177" ht="12" customHeight="1"/>
    <row r="2178" ht="12" customHeight="1"/>
    <row r="2179" ht="12" customHeight="1"/>
    <row r="2180" ht="12" customHeight="1"/>
    <row r="2181" ht="12" customHeight="1"/>
    <row r="2182" ht="12" customHeight="1"/>
    <row r="2183" ht="12" customHeight="1"/>
    <row r="2184" ht="12" customHeight="1"/>
    <row r="2185" ht="12" customHeight="1"/>
    <row r="2186" ht="12" customHeight="1"/>
    <row r="2187" ht="12" customHeight="1"/>
    <row r="2188" ht="12" customHeight="1"/>
    <row r="2189" ht="12" customHeight="1"/>
    <row r="2190" ht="12" customHeight="1"/>
    <row r="2191" ht="12" customHeight="1"/>
    <row r="2192" ht="12" customHeight="1"/>
    <row r="2193" ht="12" customHeight="1"/>
    <row r="2194" ht="12" customHeight="1"/>
    <row r="2195" ht="12" customHeight="1"/>
    <row r="2196" ht="12" customHeight="1"/>
    <row r="2197" ht="12" customHeight="1"/>
    <row r="2198" ht="12" customHeight="1"/>
    <row r="2199" ht="12" customHeight="1"/>
    <row r="2200" ht="12" customHeight="1"/>
    <row r="2201" ht="12" customHeight="1"/>
    <row r="2202" ht="12" customHeight="1"/>
    <row r="2203" ht="12" customHeight="1"/>
    <row r="2204" ht="12" customHeight="1"/>
    <row r="2205" ht="12" customHeight="1"/>
    <row r="2206" ht="12" customHeight="1"/>
    <row r="2207" ht="12" customHeight="1"/>
    <row r="2208" ht="12" customHeight="1"/>
    <row r="2209" ht="12" customHeight="1"/>
    <row r="2210" ht="12" customHeight="1"/>
    <row r="2211" ht="12" customHeight="1"/>
    <row r="2212" ht="12" customHeight="1"/>
    <row r="2213" ht="12" customHeight="1"/>
    <row r="2214" ht="12" customHeight="1"/>
    <row r="2215" ht="12" customHeight="1"/>
    <row r="2216" ht="12" customHeight="1"/>
    <row r="2217" ht="12" customHeight="1"/>
    <row r="2218" ht="12" customHeight="1"/>
    <row r="2219" ht="12" customHeight="1"/>
    <row r="2220" ht="12" customHeight="1"/>
    <row r="2221" ht="12" customHeight="1"/>
    <row r="2222" ht="12" customHeight="1"/>
    <row r="2223" ht="12" customHeight="1"/>
    <row r="2224" ht="12" customHeight="1"/>
    <row r="2225" ht="12" customHeight="1"/>
    <row r="2226" ht="12" customHeight="1"/>
    <row r="2227" ht="12" customHeight="1"/>
    <row r="2228" ht="12" customHeight="1"/>
    <row r="2229" ht="12" customHeight="1"/>
    <row r="2230" ht="12" customHeight="1"/>
    <row r="2231" ht="12" customHeight="1"/>
    <row r="2232" ht="12" customHeight="1"/>
    <row r="2233" ht="12" customHeight="1"/>
    <row r="2234" ht="12" customHeight="1"/>
    <row r="2235" ht="12" customHeight="1"/>
    <row r="2236" ht="12" customHeight="1"/>
    <row r="2237" ht="12" customHeight="1"/>
    <row r="2238" ht="12" customHeight="1"/>
    <row r="2239" ht="12" customHeight="1"/>
    <row r="2240" ht="12" customHeight="1"/>
    <row r="2241" ht="12" customHeight="1"/>
    <row r="2242" ht="12" customHeight="1"/>
    <row r="2243" ht="12" customHeight="1"/>
    <row r="2244" ht="12" customHeight="1"/>
    <row r="2245" ht="12" customHeight="1"/>
    <row r="2246" ht="12" customHeight="1"/>
    <row r="2247" ht="12" customHeight="1"/>
    <row r="2248" ht="12" customHeight="1"/>
    <row r="2249" ht="12" customHeight="1"/>
    <row r="2250" ht="12" customHeight="1"/>
    <row r="2251" ht="12" customHeight="1"/>
    <row r="2252" ht="12" customHeight="1"/>
    <row r="2253" ht="12" customHeight="1"/>
    <row r="2254" ht="12" customHeight="1"/>
    <row r="2255" ht="12" customHeight="1"/>
    <row r="2256" ht="12" customHeight="1"/>
    <row r="2257" ht="12" customHeight="1"/>
    <row r="2258" ht="12" customHeight="1"/>
    <row r="2259" ht="12" customHeight="1"/>
    <row r="2260" ht="12" customHeight="1"/>
    <row r="2261" ht="12" customHeight="1"/>
    <row r="2262" ht="12" customHeight="1"/>
    <row r="2263" ht="12" customHeight="1"/>
    <row r="2264" ht="12" customHeight="1"/>
    <row r="2265" ht="12" customHeight="1"/>
    <row r="2266" ht="12" customHeight="1"/>
    <row r="2267" ht="12" customHeight="1"/>
    <row r="2268" ht="12" customHeight="1"/>
    <row r="2269" ht="12" customHeight="1"/>
    <row r="2270" ht="12" customHeight="1"/>
    <row r="2271" ht="12" customHeight="1"/>
    <row r="2272" ht="12" customHeight="1"/>
    <row r="2273" ht="12" customHeight="1"/>
    <row r="2274" ht="12" customHeight="1"/>
    <row r="2275" ht="12" customHeight="1"/>
    <row r="2276" ht="12" customHeight="1"/>
    <row r="2277" ht="12" customHeight="1"/>
    <row r="2278" ht="12" customHeight="1"/>
    <row r="2279" ht="12" customHeight="1"/>
    <row r="2280" ht="12" customHeight="1"/>
    <row r="2281" ht="12" customHeight="1"/>
    <row r="2282" ht="12" customHeight="1"/>
    <row r="2283" ht="12" customHeight="1"/>
    <row r="2284" ht="12" customHeight="1"/>
    <row r="2285" ht="12" customHeight="1"/>
    <row r="2286" ht="12" customHeight="1"/>
    <row r="2287" ht="12" customHeight="1"/>
    <row r="2288" ht="12" customHeight="1"/>
    <row r="2289" ht="12" customHeight="1"/>
    <row r="2290" ht="12" customHeight="1"/>
    <row r="2291" ht="12" customHeight="1"/>
    <row r="2292" ht="12" customHeight="1"/>
    <row r="2293" ht="12" customHeight="1"/>
    <row r="2294" ht="12" customHeight="1"/>
    <row r="2295" ht="12" customHeight="1"/>
    <row r="2296" ht="12" customHeight="1"/>
    <row r="2297" ht="12" customHeight="1"/>
    <row r="2298" ht="12" customHeight="1"/>
    <row r="2299" ht="12" customHeight="1"/>
    <row r="2300" ht="12" customHeight="1"/>
    <row r="2301" ht="12" customHeight="1"/>
    <row r="2302" ht="12" customHeight="1"/>
    <row r="2303" ht="12" customHeight="1"/>
    <row r="2304" ht="12" customHeight="1"/>
    <row r="2305" ht="12" customHeight="1"/>
    <row r="2306" ht="12" customHeight="1"/>
    <row r="2307" ht="12" customHeight="1"/>
    <row r="2308" ht="12" customHeight="1"/>
    <row r="2309" ht="12" customHeight="1"/>
    <row r="2310" ht="12" customHeight="1"/>
    <row r="2311" ht="12" customHeight="1"/>
    <row r="2312" ht="12" customHeight="1"/>
    <row r="2313" ht="12" customHeight="1"/>
    <row r="2314" ht="12" customHeight="1"/>
    <row r="2315" ht="12" customHeight="1"/>
    <row r="2316" ht="12" customHeight="1"/>
    <row r="2317" ht="12" customHeight="1"/>
    <row r="2318" ht="12" customHeight="1"/>
    <row r="2319" ht="12" customHeight="1"/>
    <row r="2320" ht="12" customHeight="1"/>
    <row r="2321" ht="12" customHeight="1"/>
    <row r="2322" ht="12" customHeight="1"/>
    <row r="2323" ht="12" customHeight="1"/>
    <row r="2324" ht="12" customHeight="1"/>
    <row r="2325" ht="12" customHeight="1"/>
    <row r="2326" ht="12" customHeight="1"/>
    <row r="2327" ht="12" customHeight="1"/>
    <row r="2328" ht="12" customHeight="1"/>
    <row r="2329" ht="12" customHeight="1"/>
    <row r="2330" ht="12" customHeight="1"/>
    <row r="2331" ht="12" customHeight="1"/>
    <row r="2332" ht="12" customHeight="1"/>
    <row r="2333" ht="12" customHeight="1"/>
    <row r="2334" ht="12" customHeight="1"/>
    <row r="2335" ht="12" customHeight="1"/>
    <row r="2336" ht="12" customHeight="1"/>
    <row r="2337" ht="12" customHeight="1"/>
    <row r="2338" ht="12" customHeight="1"/>
    <row r="2339" ht="12" customHeight="1"/>
    <row r="2340" ht="12" customHeight="1"/>
    <row r="2341" ht="12" customHeight="1"/>
    <row r="2342" ht="12" customHeight="1"/>
    <row r="2343" ht="12" customHeight="1"/>
    <row r="2344" ht="12" customHeight="1"/>
    <row r="2345" ht="12" customHeight="1"/>
    <row r="2346" ht="12" customHeight="1"/>
    <row r="2347" ht="12" customHeight="1"/>
    <row r="2348" ht="12" customHeight="1"/>
    <row r="2349" ht="12" customHeight="1"/>
    <row r="2350" ht="12" customHeight="1"/>
    <row r="2351" ht="12" customHeight="1"/>
    <row r="2352" ht="12" customHeight="1"/>
    <row r="2353" ht="12" customHeight="1"/>
    <row r="2354" ht="12" customHeight="1"/>
    <row r="2355" ht="12" customHeight="1"/>
    <row r="2356" ht="12" customHeight="1"/>
    <row r="2357" ht="12" customHeight="1"/>
    <row r="2358" ht="12" customHeight="1"/>
    <row r="2359" ht="12" customHeight="1"/>
    <row r="2360" ht="12" customHeight="1"/>
    <row r="2361" ht="12" customHeight="1"/>
    <row r="2362" ht="12" customHeight="1"/>
    <row r="2363" ht="12" customHeight="1"/>
    <row r="2364" ht="12" customHeight="1"/>
    <row r="2365" ht="12" customHeight="1"/>
    <row r="2366" ht="12" customHeight="1"/>
    <row r="2367" ht="12" customHeight="1"/>
    <row r="2368" ht="12" customHeight="1"/>
    <row r="2369" ht="12" customHeight="1"/>
    <row r="2370" ht="12" customHeight="1"/>
    <row r="2371" ht="12" customHeight="1"/>
    <row r="2372" ht="12" customHeight="1"/>
    <row r="2373" ht="12" customHeight="1"/>
    <row r="2374" ht="12" customHeight="1"/>
    <row r="2375" ht="12" customHeight="1"/>
    <row r="2376" ht="12" customHeight="1"/>
    <row r="2377" ht="12" customHeight="1"/>
    <row r="2378" ht="12" customHeight="1"/>
    <row r="2379" ht="12" customHeight="1"/>
    <row r="2380" ht="12" customHeight="1"/>
    <row r="2381" ht="12" customHeight="1"/>
    <row r="2382" ht="12" customHeight="1"/>
    <row r="2383" ht="12" customHeight="1"/>
    <row r="2384" ht="12" customHeight="1"/>
    <row r="2385" ht="12" customHeight="1"/>
    <row r="2386" ht="12" customHeight="1"/>
    <row r="2387" ht="12" customHeight="1"/>
    <row r="2388" ht="12" customHeight="1"/>
    <row r="2389" ht="12" customHeight="1"/>
    <row r="2390" ht="12" customHeight="1"/>
    <row r="2391" ht="12" customHeight="1"/>
    <row r="2392" ht="12" customHeight="1"/>
    <row r="2393" ht="12" customHeight="1"/>
    <row r="2394" ht="12" customHeight="1"/>
    <row r="2395" ht="12" customHeight="1"/>
    <row r="2396" ht="12" customHeight="1"/>
    <row r="2397" ht="12" customHeight="1"/>
    <row r="2398" ht="12" customHeight="1"/>
    <row r="2399" ht="12" customHeight="1"/>
    <row r="2400" ht="12" customHeight="1"/>
    <row r="2401" ht="12" customHeight="1"/>
    <row r="2402" ht="12" customHeight="1"/>
    <row r="2403" ht="12" customHeight="1"/>
    <row r="2404" ht="12" customHeight="1"/>
    <row r="2405" ht="12" customHeight="1"/>
    <row r="2406" ht="12" customHeight="1"/>
    <row r="2407" ht="12" customHeight="1"/>
    <row r="2408" ht="12" customHeight="1"/>
    <row r="2409" ht="12" customHeight="1"/>
    <row r="2410" ht="12" customHeight="1"/>
    <row r="2411" ht="12" customHeight="1"/>
    <row r="2412" ht="12" customHeight="1"/>
    <row r="2413" ht="12" customHeight="1"/>
    <row r="2414" ht="12" customHeight="1"/>
    <row r="2415" ht="12" customHeight="1"/>
    <row r="2416" ht="12" customHeight="1"/>
    <row r="2417" ht="12" customHeight="1"/>
    <row r="2418" ht="12" customHeight="1"/>
    <row r="2419" ht="12" customHeight="1"/>
    <row r="2420" ht="12" customHeight="1"/>
    <row r="2421" ht="12" customHeight="1"/>
    <row r="2422" ht="12" customHeight="1"/>
    <row r="2423" ht="12" customHeight="1"/>
    <row r="2424" ht="12" customHeight="1"/>
    <row r="2425" ht="12" customHeight="1"/>
    <row r="2426" ht="12" customHeight="1"/>
    <row r="2427" ht="12" customHeight="1"/>
    <row r="2428" ht="12" customHeight="1"/>
    <row r="2429" ht="12" customHeight="1"/>
    <row r="2430" ht="12" customHeight="1"/>
    <row r="2431" ht="12" customHeight="1"/>
    <row r="2432" ht="12" customHeight="1"/>
    <row r="2433" ht="12" customHeight="1"/>
    <row r="2434" ht="12" customHeight="1"/>
    <row r="2435" ht="12" customHeight="1"/>
    <row r="2436" ht="12" customHeight="1"/>
    <row r="2437" ht="12" customHeight="1"/>
    <row r="2438" ht="12" customHeight="1"/>
    <row r="2439" ht="12" customHeight="1"/>
    <row r="2440" ht="12" customHeight="1"/>
    <row r="2441" ht="12" customHeight="1"/>
    <row r="2442" ht="12" customHeight="1"/>
    <row r="2443" ht="12" customHeight="1"/>
    <row r="2444" ht="12" customHeight="1"/>
    <row r="2445" ht="12" customHeight="1"/>
    <row r="2446" ht="12" customHeight="1"/>
    <row r="2447" ht="12" customHeight="1"/>
    <row r="2448" ht="12" customHeight="1"/>
    <row r="2449" ht="12" customHeight="1"/>
    <row r="2450" ht="12" customHeight="1"/>
    <row r="2451" ht="12" customHeight="1"/>
    <row r="2452" ht="12" customHeight="1"/>
    <row r="2453" ht="12" customHeight="1"/>
    <row r="2454" ht="12" customHeight="1"/>
    <row r="2455" ht="12" customHeight="1"/>
    <row r="2456" ht="12" customHeight="1"/>
    <row r="2457" ht="12" customHeight="1"/>
    <row r="2458" ht="12" customHeight="1"/>
    <row r="2459" ht="12" customHeight="1"/>
    <row r="2460" ht="12" customHeight="1"/>
    <row r="2461" ht="12" customHeight="1"/>
    <row r="2462" ht="12" customHeight="1"/>
    <row r="2463" ht="12" customHeight="1"/>
    <row r="2464" ht="12" customHeight="1"/>
    <row r="2465" ht="12" customHeight="1"/>
    <row r="2466" ht="12" customHeight="1"/>
    <row r="2467" ht="12" customHeight="1"/>
    <row r="2468" ht="12" customHeight="1"/>
    <row r="2469" ht="12" customHeight="1"/>
    <row r="2470" ht="12" customHeight="1"/>
    <row r="2471" ht="12" customHeight="1"/>
    <row r="2472" ht="12" customHeight="1"/>
    <row r="2473" ht="12" customHeight="1"/>
    <row r="2474" ht="12" customHeight="1"/>
    <row r="2475" ht="12" customHeight="1"/>
    <row r="2476" ht="12" customHeight="1"/>
    <row r="2477" ht="12" customHeight="1"/>
    <row r="2478" ht="12" customHeight="1"/>
    <row r="2479" ht="12" customHeight="1"/>
    <row r="2480" ht="12" customHeight="1"/>
    <row r="2481" ht="12" customHeight="1"/>
    <row r="2482" ht="12" customHeight="1"/>
    <row r="2483" ht="12" customHeight="1"/>
    <row r="2484" ht="12" customHeight="1"/>
    <row r="2485" ht="12" customHeight="1"/>
    <row r="2486" ht="12" customHeight="1"/>
    <row r="2487" ht="12" customHeight="1"/>
    <row r="2488" ht="12" customHeight="1"/>
    <row r="2489" ht="12" customHeight="1"/>
    <row r="2490" ht="12" customHeight="1"/>
    <row r="2491" ht="12" customHeight="1"/>
    <row r="2492" ht="12" customHeight="1"/>
    <row r="2493" ht="12" customHeight="1"/>
    <row r="2494" ht="12" customHeight="1"/>
    <row r="2495" ht="12" customHeight="1"/>
    <row r="2496" ht="12" customHeight="1"/>
    <row r="2497" ht="12" customHeight="1"/>
    <row r="2498" ht="12" customHeight="1"/>
    <row r="2499" ht="12" customHeight="1"/>
    <row r="2500" ht="12" customHeight="1"/>
    <row r="2501" ht="12" customHeight="1"/>
    <row r="2502" ht="12" customHeight="1"/>
    <row r="2503" ht="12" customHeight="1"/>
    <row r="2504" ht="12" customHeight="1"/>
    <row r="2505" ht="12" customHeight="1"/>
    <row r="2506" ht="12" customHeight="1"/>
    <row r="2507" ht="12" customHeight="1"/>
    <row r="2508" ht="12" customHeight="1"/>
    <row r="2509" ht="12" customHeight="1"/>
    <row r="2510" ht="12" customHeight="1"/>
    <row r="2511" ht="12" customHeight="1"/>
    <row r="2512" ht="12" customHeight="1"/>
    <row r="2513" ht="12" customHeight="1"/>
    <row r="2514" ht="12" customHeight="1"/>
    <row r="2515" ht="12" customHeight="1"/>
    <row r="2516" ht="12" customHeight="1"/>
    <row r="2517" ht="12" customHeight="1"/>
    <row r="2518" ht="12" customHeight="1"/>
    <row r="2519" ht="12" customHeight="1"/>
    <row r="2520" ht="12" customHeight="1"/>
    <row r="2521" ht="12" customHeight="1"/>
    <row r="2522" ht="12" customHeight="1"/>
    <row r="2523" ht="12" customHeight="1"/>
    <row r="2524" ht="12" customHeight="1"/>
    <row r="2525" ht="12" customHeight="1"/>
    <row r="2526" ht="12" customHeight="1"/>
    <row r="2527" ht="12" customHeight="1"/>
    <row r="2528" ht="12" customHeight="1"/>
    <row r="2529" ht="12" customHeight="1"/>
    <row r="2530" ht="12" customHeight="1"/>
    <row r="2531" ht="12" customHeight="1"/>
    <row r="2532" ht="12" customHeight="1"/>
    <row r="2533" ht="12" customHeight="1"/>
    <row r="2534" ht="12" customHeight="1"/>
    <row r="2535" ht="12" customHeight="1"/>
    <row r="2536" ht="12" customHeight="1"/>
    <row r="2537" ht="12" customHeight="1"/>
    <row r="2538" ht="12" customHeight="1"/>
    <row r="2539" ht="12" customHeight="1"/>
    <row r="2540" ht="12" customHeight="1"/>
    <row r="2541" ht="12" customHeight="1"/>
    <row r="2542" ht="12" customHeight="1"/>
    <row r="2543" ht="12" customHeight="1"/>
    <row r="2544" ht="12" customHeight="1"/>
    <row r="2545" ht="12" customHeight="1"/>
    <row r="2546" ht="12" customHeight="1"/>
    <row r="2547" ht="12" customHeight="1"/>
    <row r="2548" ht="12" customHeight="1"/>
    <row r="2549" ht="12" customHeight="1"/>
    <row r="2550" ht="12" customHeight="1"/>
    <row r="2551" ht="12" customHeight="1"/>
    <row r="2552" ht="12" customHeight="1"/>
    <row r="2553" ht="12" customHeight="1"/>
    <row r="2554" ht="12" customHeight="1"/>
    <row r="2555" ht="12" customHeight="1"/>
    <row r="2556" ht="12" customHeight="1"/>
    <row r="2557" ht="12" customHeight="1"/>
    <row r="2558" ht="12" customHeight="1"/>
    <row r="2559" ht="12" customHeight="1"/>
    <row r="2560" ht="12" customHeight="1"/>
    <row r="2561" ht="12" customHeight="1"/>
    <row r="2562" ht="12" customHeight="1"/>
    <row r="2563" ht="12" customHeight="1"/>
    <row r="2564" ht="12" customHeight="1"/>
    <row r="2565" ht="12" customHeight="1"/>
    <row r="2566" ht="12" customHeight="1"/>
    <row r="2567" ht="12" customHeight="1"/>
    <row r="2568" ht="12" customHeight="1"/>
    <row r="2569" ht="12" customHeight="1"/>
    <row r="2570" ht="12" customHeight="1"/>
    <row r="2571" ht="12" customHeight="1"/>
    <row r="2572" ht="12" customHeight="1"/>
    <row r="2573" ht="12" customHeight="1"/>
    <row r="2574" ht="12" customHeight="1"/>
    <row r="2575" ht="12" customHeight="1"/>
    <row r="2576" ht="12" customHeight="1"/>
    <row r="2577" ht="12" customHeight="1"/>
    <row r="2578" ht="12" customHeight="1"/>
    <row r="2579" ht="12" customHeight="1"/>
    <row r="2580" ht="12" customHeight="1"/>
    <row r="2581" ht="12" customHeight="1"/>
    <row r="2582" ht="12" customHeight="1"/>
    <row r="2583" ht="12" customHeight="1"/>
    <row r="2584" ht="12" customHeight="1"/>
    <row r="2585" ht="12" customHeight="1"/>
    <row r="2586" ht="12" customHeight="1"/>
    <row r="2587" ht="12" customHeight="1"/>
    <row r="2588" ht="12" customHeight="1"/>
    <row r="2589" ht="12" customHeight="1"/>
    <row r="2590" ht="12" customHeight="1"/>
    <row r="2591" ht="12" customHeight="1"/>
    <row r="2592" ht="12" customHeight="1"/>
    <row r="2593" ht="12" customHeight="1"/>
    <row r="2594" ht="12" customHeight="1"/>
    <row r="2595" ht="12" customHeight="1"/>
    <row r="2596" ht="12" customHeight="1"/>
    <row r="2597" ht="12" customHeight="1"/>
    <row r="2598" ht="12" customHeight="1"/>
    <row r="2599" ht="12" customHeight="1"/>
    <row r="2600" ht="12" customHeight="1"/>
    <row r="2601" ht="12" customHeight="1"/>
    <row r="2602" ht="12" customHeight="1"/>
    <row r="2603" ht="12" customHeight="1"/>
    <row r="2604" ht="12" customHeight="1"/>
    <row r="2605" ht="12" customHeight="1"/>
    <row r="2606" ht="12" customHeight="1"/>
    <row r="2607" ht="12" customHeight="1"/>
    <row r="2608" ht="12" customHeight="1"/>
    <row r="2609" ht="12" customHeight="1"/>
    <row r="2610" ht="12" customHeight="1"/>
    <row r="2611" ht="12" customHeight="1"/>
    <row r="2612" ht="12" customHeight="1"/>
    <row r="2613" ht="12" customHeight="1"/>
    <row r="2614" ht="12" customHeight="1"/>
    <row r="2615" ht="12" customHeight="1"/>
    <row r="2616" ht="12" customHeight="1"/>
    <row r="2617" ht="12" customHeight="1"/>
    <row r="2618" ht="12" customHeight="1"/>
    <row r="2619" ht="12" customHeight="1"/>
    <row r="2620" ht="12" customHeight="1"/>
    <row r="2621" ht="12" customHeight="1"/>
    <row r="2622" ht="12" customHeight="1"/>
    <row r="2623" ht="12" customHeight="1"/>
    <row r="2624" ht="12" customHeight="1"/>
    <row r="2625" ht="12" customHeight="1"/>
    <row r="2626" ht="12" customHeight="1"/>
    <row r="2627" ht="12" customHeight="1"/>
    <row r="2628" ht="12" customHeight="1"/>
    <row r="2629" ht="12" customHeight="1"/>
    <row r="2630" ht="12" customHeight="1"/>
    <row r="2631" ht="12" customHeight="1"/>
    <row r="2632" ht="12" customHeight="1"/>
    <row r="2633" ht="12" customHeight="1"/>
    <row r="2634" ht="12" customHeight="1"/>
    <row r="2635" ht="12" customHeight="1"/>
    <row r="2636" ht="12" customHeight="1"/>
    <row r="2637" ht="12" customHeight="1"/>
    <row r="2638" ht="12" customHeight="1"/>
    <row r="2639" ht="12" customHeight="1"/>
    <row r="2640" ht="12" customHeight="1"/>
    <row r="2641" ht="12" customHeight="1"/>
    <row r="2642" ht="12" customHeight="1"/>
    <row r="2643" ht="12" customHeight="1"/>
    <row r="2644" ht="12" customHeight="1"/>
    <row r="2645" ht="12" customHeight="1"/>
    <row r="2646" ht="12" customHeight="1"/>
    <row r="2647" ht="12" customHeight="1"/>
    <row r="2648" ht="12" customHeight="1"/>
    <row r="2649" ht="12" customHeight="1"/>
    <row r="2650" ht="12" customHeight="1"/>
    <row r="2651" ht="12" customHeight="1"/>
    <row r="2652" ht="12" customHeight="1"/>
    <row r="2653" ht="12" customHeight="1"/>
    <row r="2654" ht="12" customHeight="1"/>
    <row r="2655" ht="12" customHeight="1"/>
    <row r="2656" ht="12" customHeight="1"/>
    <row r="2657" ht="12" customHeight="1"/>
    <row r="2658" ht="12" customHeight="1"/>
    <row r="2659" ht="12" customHeight="1"/>
    <row r="2660" ht="12" customHeight="1"/>
    <row r="2661" ht="12" customHeight="1"/>
    <row r="2662" ht="12" customHeight="1"/>
    <row r="2663" ht="12" customHeight="1"/>
    <row r="2664" ht="12" customHeight="1"/>
    <row r="2665" ht="12" customHeight="1"/>
    <row r="2666" ht="12" customHeight="1"/>
    <row r="2667" ht="12" customHeight="1"/>
    <row r="2668" ht="12" customHeight="1"/>
    <row r="2669" ht="12" customHeight="1"/>
    <row r="2670" ht="12" customHeight="1"/>
    <row r="2671" ht="12" customHeight="1"/>
    <row r="2672" ht="12" customHeight="1"/>
    <row r="2673" ht="12" customHeight="1"/>
    <row r="2674" ht="12" customHeight="1"/>
    <row r="2675" ht="12" customHeight="1"/>
    <row r="2676" ht="12" customHeight="1"/>
    <row r="2677" ht="12" customHeight="1"/>
    <row r="2678" ht="12" customHeight="1"/>
    <row r="2679" ht="12" customHeight="1"/>
    <row r="2680" ht="12" customHeight="1"/>
    <row r="2681" ht="12" customHeight="1"/>
    <row r="2682" ht="12" customHeight="1"/>
    <row r="2683" ht="12" customHeight="1"/>
    <row r="2684" ht="12" customHeight="1"/>
    <row r="2685" ht="12" customHeight="1"/>
    <row r="2686" ht="12" customHeight="1"/>
    <row r="2687" ht="12" customHeight="1"/>
    <row r="2688" ht="12" customHeight="1"/>
    <row r="2689" ht="12" customHeight="1"/>
    <row r="2690" ht="12" customHeight="1"/>
    <row r="2691" ht="12" customHeight="1"/>
    <row r="2692" ht="12" customHeight="1"/>
    <row r="2693" ht="12" customHeight="1"/>
    <row r="2694" ht="12" customHeight="1"/>
    <row r="2695" ht="12" customHeight="1"/>
    <row r="2696" ht="12" customHeight="1"/>
    <row r="2697" ht="12" customHeight="1"/>
    <row r="2698" ht="12" customHeight="1"/>
    <row r="2699" ht="12" customHeight="1"/>
    <row r="2700" ht="12" customHeight="1"/>
    <row r="2701" ht="12" customHeight="1"/>
    <row r="2702" ht="12" customHeight="1"/>
    <row r="2703" ht="12" customHeight="1"/>
    <row r="2704" ht="12" customHeight="1"/>
    <row r="2705" ht="12" customHeight="1"/>
    <row r="2706" ht="12" customHeight="1"/>
    <row r="2707" ht="12" customHeight="1"/>
    <row r="2708" ht="12" customHeight="1"/>
    <row r="2709" ht="12" customHeight="1"/>
    <row r="2710" ht="12" customHeight="1"/>
    <row r="2711" ht="12" customHeight="1"/>
    <row r="2712" ht="12" customHeight="1"/>
    <row r="2713" ht="12" customHeight="1"/>
    <row r="2714" ht="12" customHeight="1"/>
    <row r="2715" ht="12" customHeight="1"/>
    <row r="2716" ht="12" customHeight="1"/>
    <row r="2717" ht="12" customHeight="1"/>
    <row r="2718" ht="12" customHeight="1"/>
    <row r="2719" ht="12" customHeight="1"/>
    <row r="2720" ht="12" customHeight="1"/>
    <row r="2721" ht="12" customHeight="1"/>
    <row r="2722" ht="12" customHeight="1"/>
    <row r="2723" ht="12" customHeight="1"/>
    <row r="2724" ht="12" customHeight="1"/>
    <row r="2725" ht="12" customHeight="1"/>
    <row r="2726" ht="12" customHeight="1"/>
    <row r="2727" ht="12" customHeight="1"/>
    <row r="2728" ht="12" customHeight="1"/>
    <row r="2729" ht="12" customHeight="1"/>
    <row r="2730" ht="12" customHeight="1"/>
    <row r="2731" ht="12" customHeight="1"/>
    <row r="2732" ht="12" customHeight="1"/>
    <row r="2733" ht="12" customHeight="1"/>
    <row r="2734" ht="12" customHeight="1"/>
    <row r="2735" ht="12" customHeight="1"/>
    <row r="2736" ht="12" customHeight="1"/>
    <row r="2737" ht="12" customHeight="1"/>
    <row r="2738" ht="12" customHeight="1"/>
    <row r="2739" ht="12" customHeight="1"/>
    <row r="2740" ht="12" customHeight="1"/>
    <row r="2741" ht="12" customHeight="1"/>
    <row r="2742" ht="12" customHeight="1"/>
    <row r="2743" ht="12" customHeight="1"/>
    <row r="2744" ht="12" customHeight="1"/>
    <row r="2745" ht="12" customHeight="1"/>
    <row r="2746" ht="12" customHeight="1"/>
    <row r="2747" ht="12" customHeight="1"/>
    <row r="2748" ht="12" customHeight="1"/>
    <row r="2749" ht="12" customHeight="1"/>
    <row r="2750" ht="12" customHeight="1"/>
    <row r="2751" ht="12" customHeight="1"/>
    <row r="2752" ht="12" customHeight="1"/>
    <row r="2753" ht="12" customHeight="1"/>
    <row r="2754" ht="12" customHeight="1"/>
    <row r="2755" ht="12" customHeight="1"/>
    <row r="2756" ht="12" customHeight="1"/>
    <row r="2757" ht="12" customHeight="1"/>
    <row r="2758" ht="12" customHeight="1"/>
    <row r="2759" ht="12" customHeight="1"/>
    <row r="2760" ht="12" customHeight="1"/>
    <row r="2761" ht="12" customHeight="1"/>
    <row r="2762" ht="12" customHeight="1"/>
    <row r="2763" ht="12" customHeight="1"/>
    <row r="2764" ht="12" customHeight="1"/>
    <row r="2765" ht="12" customHeight="1"/>
    <row r="2766" ht="12" customHeight="1"/>
    <row r="2767" ht="12" customHeight="1"/>
    <row r="2768" ht="12" customHeight="1"/>
    <row r="2769" ht="12" customHeight="1"/>
    <row r="2770" ht="12" customHeight="1"/>
    <row r="2771" ht="12" customHeight="1"/>
    <row r="2772" ht="12" customHeight="1"/>
    <row r="2773" ht="12" customHeight="1"/>
    <row r="2774" ht="12" customHeight="1"/>
    <row r="2775" ht="12" customHeight="1"/>
    <row r="2776" ht="12" customHeight="1"/>
    <row r="2777" ht="12" customHeight="1"/>
    <row r="2778" ht="12" customHeight="1"/>
    <row r="2779" ht="12" customHeight="1"/>
    <row r="2780" ht="12" customHeight="1"/>
    <row r="2781" ht="12" customHeight="1"/>
    <row r="2782" ht="12" customHeight="1"/>
    <row r="2783" ht="12" customHeight="1"/>
    <row r="2784" ht="12" customHeight="1"/>
    <row r="2785" ht="12" customHeight="1"/>
    <row r="2786" ht="12" customHeight="1"/>
    <row r="2787" ht="12" customHeight="1"/>
    <row r="2788" ht="12" customHeight="1"/>
    <row r="2789" ht="12" customHeight="1"/>
    <row r="2790" ht="12" customHeight="1"/>
    <row r="2791" ht="12" customHeight="1"/>
    <row r="2792" ht="12" customHeight="1"/>
    <row r="2793" ht="12" customHeight="1"/>
    <row r="2794" ht="12" customHeight="1"/>
    <row r="2795" ht="12" customHeight="1"/>
    <row r="2796" ht="12" customHeight="1"/>
    <row r="2797" ht="12" customHeight="1"/>
    <row r="2798" ht="12" customHeight="1"/>
    <row r="2799" ht="12" customHeight="1"/>
    <row r="2800" ht="12" customHeight="1"/>
    <row r="2801" ht="12" customHeight="1"/>
    <row r="2802" ht="12" customHeight="1"/>
    <row r="2803" ht="12" customHeight="1"/>
    <row r="2804" ht="12" customHeight="1"/>
    <row r="2805" ht="12" customHeight="1"/>
    <row r="2806" ht="12" customHeight="1"/>
    <row r="2807" ht="12" customHeight="1"/>
    <row r="2808" ht="12" customHeight="1"/>
    <row r="2809" ht="12" customHeight="1"/>
    <row r="2810" ht="12" customHeight="1"/>
    <row r="2811" ht="12" customHeight="1"/>
    <row r="2812" ht="12" customHeight="1"/>
    <row r="2813" ht="12" customHeight="1"/>
    <row r="2814" ht="12" customHeight="1"/>
    <row r="2815" ht="12" customHeight="1"/>
    <row r="2816" ht="12" customHeight="1"/>
    <row r="2817" ht="12" customHeight="1"/>
    <row r="2818" ht="12" customHeight="1"/>
    <row r="2819" ht="12" customHeight="1"/>
    <row r="2820" ht="12" customHeight="1"/>
    <row r="2821" ht="12" customHeight="1"/>
    <row r="2822" ht="12" customHeight="1"/>
    <row r="2823" ht="12" customHeight="1"/>
    <row r="2824" ht="12" customHeight="1"/>
    <row r="2825" ht="12" customHeight="1"/>
    <row r="2826" ht="12" customHeight="1"/>
    <row r="2827" ht="12" customHeight="1"/>
    <row r="2828" ht="12" customHeight="1"/>
    <row r="2829" ht="12" customHeight="1"/>
    <row r="2830" ht="12" customHeight="1"/>
    <row r="2831" ht="12" customHeight="1"/>
    <row r="2832" ht="12" customHeight="1"/>
    <row r="2833" ht="12" customHeight="1"/>
    <row r="2834" ht="12" customHeight="1"/>
    <row r="2835" ht="12" customHeight="1"/>
    <row r="2836" ht="12" customHeight="1"/>
    <row r="2837" ht="12" customHeight="1"/>
    <row r="2838" ht="12" customHeight="1"/>
    <row r="2839" ht="12" customHeight="1"/>
    <row r="2840" ht="12" customHeight="1"/>
    <row r="2841" ht="12" customHeight="1"/>
    <row r="2842" ht="12" customHeight="1"/>
    <row r="2843" ht="12" customHeight="1"/>
    <row r="2844" ht="12" customHeight="1"/>
    <row r="2845" ht="12" customHeight="1"/>
    <row r="2846" ht="12" customHeight="1"/>
    <row r="2847" ht="12" customHeight="1"/>
    <row r="2848" ht="12" customHeight="1"/>
    <row r="2849" ht="12" customHeight="1"/>
    <row r="2850" ht="12" customHeight="1"/>
    <row r="2851" ht="12" customHeight="1"/>
    <row r="2852" ht="12" customHeight="1"/>
    <row r="2853" ht="12" customHeight="1"/>
    <row r="2854" ht="12" customHeight="1"/>
    <row r="2855" ht="12" customHeight="1"/>
    <row r="2856" ht="12" customHeight="1"/>
    <row r="2857" ht="12" customHeight="1"/>
    <row r="2858" ht="12" customHeight="1"/>
    <row r="2859" ht="12" customHeight="1"/>
    <row r="2860" ht="12" customHeight="1"/>
    <row r="2861" ht="12" customHeight="1"/>
    <row r="2862" ht="12" customHeight="1"/>
    <row r="2863" ht="12" customHeight="1"/>
    <row r="2864" ht="12" customHeight="1"/>
    <row r="2865" ht="12" customHeight="1"/>
    <row r="2866" ht="12" customHeight="1"/>
    <row r="2867" ht="12" customHeight="1"/>
    <row r="2868" ht="12" customHeight="1"/>
    <row r="2869" ht="12" customHeight="1"/>
    <row r="2870" ht="12" customHeight="1"/>
    <row r="2871" ht="12" customHeight="1"/>
    <row r="2872" ht="12" customHeight="1"/>
    <row r="2873" ht="12" customHeight="1"/>
    <row r="2874" ht="12" customHeight="1"/>
    <row r="2875" ht="12" customHeight="1"/>
    <row r="2876" ht="12" customHeight="1"/>
    <row r="2877" ht="12" customHeight="1"/>
    <row r="2878" ht="12" customHeight="1"/>
    <row r="2879" ht="12" customHeight="1"/>
    <row r="2880" ht="12" customHeight="1"/>
    <row r="2881" ht="12" customHeight="1"/>
    <row r="2882" ht="12" customHeight="1"/>
    <row r="2883" ht="12" customHeight="1"/>
    <row r="2884" ht="12" customHeight="1"/>
    <row r="2885" ht="12" customHeight="1"/>
    <row r="2886" ht="12" customHeight="1"/>
    <row r="2887" ht="12" customHeight="1"/>
    <row r="2888" ht="12" customHeight="1"/>
    <row r="2889" ht="12" customHeight="1"/>
    <row r="2890" ht="12" customHeight="1"/>
    <row r="2891" ht="12" customHeight="1"/>
    <row r="2892" ht="12" customHeight="1"/>
    <row r="2893" ht="12" customHeight="1"/>
    <row r="2894" ht="12" customHeight="1"/>
    <row r="2895" ht="12" customHeight="1"/>
    <row r="2896" ht="12" customHeight="1"/>
    <row r="2897" ht="12" customHeight="1"/>
    <row r="2898" ht="12" customHeight="1"/>
    <row r="2899" ht="12" customHeight="1"/>
    <row r="2900" ht="12" customHeight="1"/>
    <row r="2901" ht="12" customHeight="1"/>
    <row r="2902" ht="12" customHeight="1"/>
    <row r="2903" ht="12" customHeight="1"/>
    <row r="2904" ht="12" customHeight="1"/>
    <row r="2905" ht="12" customHeight="1"/>
    <row r="2906" ht="12" customHeight="1"/>
    <row r="2907" ht="12" customHeight="1"/>
    <row r="2908" ht="12" customHeight="1"/>
    <row r="2909" ht="12" customHeight="1"/>
    <row r="2910" ht="12" customHeight="1"/>
    <row r="2911" ht="12" customHeight="1"/>
    <row r="2912" ht="12" customHeight="1"/>
    <row r="2913" ht="12" customHeight="1"/>
    <row r="2914" ht="12" customHeight="1"/>
    <row r="2915" ht="12" customHeight="1"/>
    <row r="2916" ht="12" customHeight="1"/>
    <row r="2917" ht="12" customHeight="1"/>
    <row r="2918" ht="12" customHeight="1"/>
    <row r="2919" ht="12" customHeight="1"/>
    <row r="2920" ht="12" customHeight="1"/>
    <row r="2921" ht="12" customHeight="1"/>
    <row r="2922" ht="12" customHeight="1"/>
    <row r="2923" ht="12" customHeight="1"/>
    <row r="2924" ht="12" customHeight="1"/>
    <row r="2925" ht="12" customHeight="1"/>
    <row r="2926" ht="12" customHeight="1"/>
    <row r="2927" ht="12" customHeight="1"/>
    <row r="2928" ht="12" customHeight="1"/>
    <row r="2929" ht="12" customHeight="1"/>
    <row r="2930" ht="12" customHeight="1"/>
    <row r="2931" ht="12" customHeight="1"/>
    <row r="2932" ht="12" customHeight="1"/>
    <row r="2933" ht="12" customHeight="1"/>
    <row r="2934" ht="12" customHeight="1"/>
    <row r="2935" ht="12" customHeight="1"/>
    <row r="2936" ht="12" customHeight="1"/>
    <row r="2937" ht="12" customHeight="1"/>
    <row r="2938" ht="12" customHeight="1"/>
    <row r="2939" ht="12" customHeight="1"/>
    <row r="2940" ht="12" customHeight="1"/>
    <row r="2941" ht="12" customHeight="1"/>
    <row r="2942" ht="12" customHeight="1"/>
    <row r="2943" ht="12" customHeight="1"/>
    <row r="2944" ht="12" customHeight="1"/>
    <row r="2945" ht="12" customHeight="1"/>
    <row r="2946" ht="12" customHeight="1"/>
    <row r="2947" ht="12" customHeight="1"/>
    <row r="2948" ht="12" customHeight="1"/>
    <row r="2949" ht="12" customHeight="1"/>
    <row r="2950" ht="12" customHeight="1"/>
    <row r="2951" ht="12" customHeight="1"/>
    <row r="2952" ht="12" customHeight="1"/>
    <row r="2953" ht="12" customHeight="1"/>
    <row r="2954" ht="12" customHeight="1"/>
    <row r="2955" ht="12" customHeight="1"/>
    <row r="2956" ht="12" customHeight="1"/>
    <row r="2957" ht="12" customHeight="1"/>
    <row r="2958" ht="12" customHeight="1"/>
    <row r="2959" ht="12" customHeight="1"/>
    <row r="2960" ht="12" customHeight="1"/>
    <row r="2961" ht="12" customHeight="1"/>
    <row r="2962" ht="12" customHeight="1"/>
    <row r="2963" ht="12" customHeight="1"/>
    <row r="2964" ht="12" customHeight="1"/>
    <row r="2965" ht="12" customHeight="1"/>
    <row r="2966" ht="12" customHeight="1"/>
    <row r="2967" ht="12" customHeight="1"/>
    <row r="2968" ht="12" customHeight="1"/>
    <row r="2969" ht="12" customHeight="1"/>
    <row r="2970" ht="12" customHeight="1"/>
    <row r="2971" ht="12" customHeight="1"/>
    <row r="2972" ht="12" customHeight="1"/>
    <row r="2973" ht="12" customHeight="1"/>
    <row r="2974" ht="12" customHeight="1"/>
    <row r="2975" ht="12" customHeight="1"/>
    <row r="2976" ht="12" customHeight="1"/>
    <row r="2977" ht="12" customHeight="1"/>
    <row r="2978" ht="12" customHeight="1"/>
    <row r="2979" ht="12" customHeight="1"/>
    <row r="2980" ht="12" customHeight="1"/>
    <row r="2981" ht="12" customHeight="1"/>
    <row r="2982" ht="12" customHeight="1"/>
    <row r="2983" ht="12" customHeight="1"/>
    <row r="2984" ht="12" customHeight="1"/>
    <row r="2985" ht="12" customHeight="1"/>
    <row r="2986" ht="12" customHeight="1"/>
    <row r="2987" ht="12" customHeight="1"/>
    <row r="2988" ht="12" customHeight="1"/>
    <row r="2989" ht="12" customHeight="1"/>
    <row r="2990" ht="12" customHeight="1"/>
    <row r="2991" ht="12" customHeight="1"/>
    <row r="2992" ht="12" customHeight="1"/>
    <row r="2993" ht="12" customHeight="1"/>
    <row r="2994" ht="12" customHeight="1"/>
    <row r="2995" ht="12" customHeight="1"/>
    <row r="2996" ht="12" customHeight="1"/>
    <row r="2997" ht="12" customHeight="1"/>
    <row r="2998" ht="12" customHeight="1"/>
    <row r="2999" ht="12" customHeight="1"/>
    <row r="3000" ht="12" customHeight="1"/>
    <row r="3001" ht="12" customHeight="1"/>
    <row r="3002" ht="12" customHeight="1"/>
    <row r="3003" ht="12" customHeight="1"/>
    <row r="3004" ht="12" customHeight="1"/>
    <row r="3005" ht="12" customHeight="1"/>
    <row r="3006" ht="12" customHeight="1"/>
    <row r="3007" ht="12" customHeight="1"/>
    <row r="3008" ht="12" customHeight="1"/>
    <row r="3009" ht="12" customHeight="1"/>
    <row r="3010" ht="12" customHeight="1"/>
    <row r="3011" ht="12" customHeight="1"/>
    <row r="3012" ht="12" customHeight="1"/>
    <row r="3013" ht="12" customHeight="1"/>
    <row r="3014" ht="12" customHeight="1"/>
    <row r="3015" ht="12" customHeight="1"/>
    <row r="3016" ht="12" customHeight="1"/>
    <row r="3017" ht="12" customHeight="1"/>
    <row r="3018" ht="12" customHeight="1"/>
    <row r="3019" ht="12" customHeight="1"/>
    <row r="3020" ht="12" customHeight="1"/>
    <row r="3021" ht="12" customHeight="1"/>
    <row r="3022" ht="12" customHeight="1"/>
    <row r="3023" ht="12" customHeight="1"/>
    <row r="3024" ht="12" customHeight="1"/>
    <row r="3025" ht="12" customHeight="1"/>
    <row r="3026" ht="12" customHeight="1"/>
    <row r="3027" ht="12" customHeight="1"/>
    <row r="3028" ht="12" customHeight="1"/>
    <row r="3029" ht="12" customHeight="1"/>
    <row r="3030" ht="12" customHeight="1"/>
    <row r="3031" ht="12" customHeight="1"/>
    <row r="3032" ht="12" customHeight="1"/>
    <row r="3033" ht="12" customHeight="1"/>
    <row r="3034" ht="12" customHeight="1"/>
    <row r="3035" ht="12" customHeight="1"/>
    <row r="3036" ht="12" customHeight="1"/>
    <row r="3037" ht="12" customHeight="1"/>
    <row r="3038" ht="12" customHeight="1"/>
    <row r="3039" ht="12" customHeight="1"/>
    <row r="3040" ht="12" customHeight="1"/>
    <row r="3041" ht="12" customHeight="1"/>
    <row r="3042" ht="12" customHeight="1"/>
    <row r="3043" ht="12" customHeight="1"/>
    <row r="3044" ht="12" customHeight="1"/>
    <row r="3045" ht="12" customHeight="1"/>
    <row r="3046" ht="12" customHeight="1"/>
    <row r="3047" ht="12" customHeight="1"/>
    <row r="3048" ht="12" customHeight="1"/>
    <row r="3049" ht="12" customHeight="1"/>
    <row r="3050" ht="12" customHeight="1"/>
    <row r="3051" ht="12" customHeight="1"/>
    <row r="3052" ht="12" customHeight="1"/>
    <row r="3053" ht="12" customHeight="1"/>
    <row r="3054" ht="12" customHeight="1"/>
    <row r="3055" ht="12" customHeight="1"/>
    <row r="3056" ht="12" customHeight="1"/>
    <row r="3057" ht="12" customHeight="1"/>
    <row r="3058" ht="12" customHeight="1"/>
    <row r="3059" ht="12" customHeight="1"/>
    <row r="3060" ht="12" customHeight="1"/>
    <row r="3061" ht="12" customHeight="1"/>
    <row r="3062" ht="12" customHeight="1"/>
    <row r="3063" ht="12" customHeight="1"/>
    <row r="3064" ht="12" customHeight="1"/>
    <row r="3065" ht="12" customHeight="1"/>
    <row r="3066" ht="12" customHeight="1"/>
    <row r="3067" ht="12" customHeight="1"/>
    <row r="3068" ht="12" customHeight="1"/>
    <row r="3069" ht="12" customHeight="1"/>
    <row r="3070" ht="12" customHeight="1"/>
    <row r="3071" ht="12" customHeight="1"/>
    <row r="3072" ht="12" customHeight="1"/>
    <row r="3073" ht="12" customHeight="1"/>
    <row r="3074" ht="12" customHeight="1"/>
    <row r="3075" ht="12" customHeight="1"/>
    <row r="3076" ht="12" customHeight="1"/>
    <row r="3077" ht="12" customHeight="1"/>
    <row r="3078" ht="12" customHeight="1"/>
    <row r="3079" ht="12" customHeight="1"/>
    <row r="3080" ht="12" customHeight="1"/>
    <row r="3081" ht="12" customHeight="1"/>
    <row r="3082" ht="12" customHeight="1"/>
    <row r="3083" ht="12" customHeight="1"/>
    <row r="3084" ht="12" customHeight="1"/>
    <row r="3085" ht="12" customHeight="1"/>
    <row r="3086" ht="12" customHeight="1"/>
    <row r="3087" ht="12" customHeight="1"/>
    <row r="3088" ht="12" customHeight="1"/>
    <row r="3089" ht="12" customHeight="1"/>
    <row r="3090" ht="12" customHeight="1"/>
    <row r="3091" ht="12" customHeight="1"/>
    <row r="3092" ht="12" customHeight="1"/>
    <row r="3093" ht="12" customHeight="1"/>
    <row r="3094" ht="12" customHeight="1"/>
    <row r="3095" ht="12" customHeight="1"/>
    <row r="3096" ht="12" customHeight="1"/>
    <row r="3097" ht="12" customHeight="1"/>
    <row r="3098" ht="12" customHeight="1"/>
    <row r="3099" ht="12" customHeight="1"/>
    <row r="3100" ht="12" customHeight="1"/>
    <row r="3101" ht="12" customHeight="1"/>
    <row r="3102" ht="12" customHeight="1"/>
    <row r="3103" ht="12" customHeight="1"/>
    <row r="3104" ht="12" customHeight="1"/>
    <row r="3105" ht="12" customHeight="1"/>
    <row r="3106" ht="12" customHeight="1"/>
    <row r="3107" ht="12" customHeight="1"/>
    <row r="3108" ht="12" customHeight="1"/>
    <row r="3109" ht="12" customHeight="1"/>
    <row r="3110" ht="12" customHeight="1"/>
    <row r="3111" ht="12" customHeight="1"/>
    <row r="3112" ht="12" customHeight="1"/>
    <row r="3113" ht="12" customHeight="1"/>
    <row r="3114" ht="12" customHeight="1"/>
    <row r="3115" ht="12" customHeight="1"/>
    <row r="3116" ht="12" customHeight="1"/>
    <row r="3117" ht="12" customHeight="1"/>
    <row r="3118" ht="12" customHeight="1"/>
    <row r="3119" ht="12" customHeight="1"/>
    <row r="3120" ht="12" customHeight="1"/>
    <row r="3121" ht="12" customHeight="1"/>
    <row r="3122" ht="12" customHeight="1"/>
    <row r="3123" ht="12" customHeight="1"/>
    <row r="3124" ht="12" customHeight="1"/>
    <row r="3125" ht="12" customHeight="1"/>
    <row r="3126" ht="12" customHeight="1"/>
    <row r="3127" ht="12" customHeight="1"/>
    <row r="3128" ht="12" customHeight="1"/>
    <row r="3129" ht="12" customHeight="1"/>
    <row r="3130" ht="12" customHeight="1"/>
    <row r="3131" ht="12" customHeight="1"/>
    <row r="3132" ht="12" customHeight="1"/>
    <row r="3133" ht="12" customHeight="1"/>
    <row r="3134" ht="12" customHeight="1"/>
    <row r="3135" ht="12" customHeight="1"/>
    <row r="3136" ht="12" customHeight="1"/>
    <row r="3137" ht="12" customHeight="1"/>
    <row r="3138" ht="12" customHeight="1"/>
    <row r="3139" ht="12" customHeight="1"/>
    <row r="3140" ht="12" customHeight="1"/>
    <row r="3141" ht="12" customHeight="1"/>
    <row r="3142" ht="12" customHeight="1"/>
    <row r="3143" ht="12" customHeight="1"/>
    <row r="3144" ht="12" customHeight="1"/>
    <row r="3145" ht="12" customHeight="1"/>
    <row r="3146" ht="12" customHeight="1"/>
    <row r="3147" ht="12" customHeight="1"/>
    <row r="3148" ht="12" customHeight="1"/>
    <row r="3149" ht="12" customHeight="1"/>
    <row r="3150" ht="12" customHeight="1"/>
    <row r="3151" ht="12" customHeight="1"/>
    <row r="3152" ht="12" customHeight="1"/>
    <row r="3153" ht="12" customHeight="1"/>
    <row r="3154" ht="12" customHeight="1"/>
    <row r="3155" ht="12" customHeight="1"/>
    <row r="3156" ht="12" customHeight="1"/>
    <row r="3157" ht="12" customHeight="1"/>
    <row r="3158" ht="12" customHeight="1"/>
    <row r="3159" ht="12" customHeight="1"/>
    <row r="3160" ht="12" customHeight="1"/>
    <row r="3161" ht="12" customHeight="1"/>
    <row r="3162" ht="12" customHeight="1"/>
    <row r="3163" ht="12" customHeight="1"/>
    <row r="3164" ht="12" customHeight="1"/>
    <row r="3165" ht="12" customHeight="1"/>
    <row r="3166" ht="12" customHeight="1"/>
    <row r="3167" ht="12" customHeight="1"/>
    <row r="3168" ht="12" customHeight="1"/>
    <row r="3169" ht="12" customHeight="1"/>
    <row r="3170" ht="12" customHeight="1"/>
    <row r="3171" ht="12" customHeight="1"/>
    <row r="3172" ht="12" customHeight="1"/>
    <row r="3173" ht="12" customHeight="1"/>
    <row r="3174" ht="12" customHeight="1"/>
    <row r="3175" ht="12" customHeight="1"/>
    <row r="3176" ht="12" customHeight="1"/>
    <row r="3177" ht="12" customHeight="1"/>
    <row r="3178" ht="12" customHeight="1"/>
    <row r="3179" ht="12" customHeight="1"/>
    <row r="3180" ht="12" customHeight="1"/>
    <row r="3181" ht="12" customHeight="1"/>
    <row r="3182" ht="12" customHeight="1"/>
    <row r="3183" ht="12" customHeight="1"/>
    <row r="3184" ht="12" customHeight="1"/>
    <row r="3185" ht="12" customHeight="1"/>
    <row r="3186" ht="12" customHeight="1"/>
    <row r="3187" ht="12" customHeight="1"/>
    <row r="3188" ht="12" customHeight="1"/>
    <row r="3189" ht="12" customHeight="1"/>
    <row r="3190" ht="12" customHeight="1"/>
    <row r="3191" ht="12" customHeight="1"/>
    <row r="3192" ht="12" customHeight="1"/>
    <row r="3193" ht="12" customHeight="1"/>
    <row r="3194" ht="12" customHeight="1"/>
    <row r="3195" ht="12" customHeight="1"/>
    <row r="3196" ht="12" customHeight="1"/>
    <row r="3197" ht="12" customHeight="1"/>
    <row r="3198" ht="12" customHeight="1"/>
    <row r="3199" ht="12" customHeight="1"/>
    <row r="3200" ht="12" customHeight="1"/>
    <row r="3201" ht="12" customHeight="1"/>
    <row r="3202" ht="12" customHeight="1"/>
    <row r="3203" ht="12" customHeight="1"/>
    <row r="3204" ht="12" customHeight="1"/>
    <row r="3205" ht="12" customHeight="1"/>
    <row r="3206" ht="12" customHeight="1"/>
    <row r="3207" ht="12" customHeight="1"/>
    <row r="3208" ht="12" customHeight="1"/>
    <row r="3209" ht="12" customHeight="1"/>
    <row r="3210" ht="12" customHeight="1"/>
    <row r="3211" ht="12" customHeight="1"/>
    <row r="3212" ht="12" customHeight="1"/>
    <row r="3213" ht="12" customHeight="1"/>
    <row r="3214" ht="12" customHeight="1"/>
    <row r="3215" ht="12" customHeight="1"/>
    <row r="3216" ht="12" customHeight="1"/>
    <row r="3217" ht="12" customHeight="1"/>
    <row r="3218" ht="12" customHeight="1"/>
    <row r="3219" ht="12" customHeight="1"/>
    <row r="3220" ht="12" customHeight="1"/>
    <row r="3221" ht="12" customHeight="1"/>
    <row r="3222" ht="12" customHeight="1"/>
    <row r="3223" ht="12" customHeight="1"/>
    <row r="3224" ht="12" customHeight="1"/>
    <row r="3225" ht="12" customHeight="1"/>
    <row r="3226" ht="12" customHeight="1"/>
    <row r="3227" ht="12" customHeight="1"/>
    <row r="3228" ht="12" customHeight="1"/>
    <row r="3229" ht="12" customHeight="1"/>
    <row r="3230" ht="12" customHeight="1"/>
    <row r="3231" ht="12" customHeight="1"/>
    <row r="3232" ht="12" customHeight="1"/>
    <row r="3233" ht="12" customHeight="1"/>
    <row r="3234" ht="12" customHeight="1"/>
    <row r="3235" ht="12" customHeight="1"/>
    <row r="3236" ht="12" customHeight="1"/>
    <row r="3237" ht="12" customHeight="1"/>
    <row r="3238" ht="12" customHeight="1"/>
    <row r="3239" ht="12" customHeight="1"/>
    <row r="3240" ht="12" customHeight="1"/>
    <row r="3241" ht="12" customHeight="1"/>
    <row r="3242" ht="12" customHeight="1"/>
    <row r="3243" ht="12" customHeight="1"/>
    <row r="3244" ht="12" customHeight="1"/>
    <row r="3245" ht="12" customHeight="1"/>
    <row r="3246" ht="12" customHeight="1"/>
    <row r="3247" ht="12" customHeight="1"/>
    <row r="3248" ht="12" customHeight="1"/>
    <row r="3249" ht="12" customHeight="1"/>
    <row r="3250" ht="12" customHeight="1"/>
    <row r="3251" ht="12" customHeight="1"/>
    <row r="3252" ht="12" customHeight="1"/>
    <row r="3253" ht="12" customHeight="1"/>
    <row r="3254" ht="12" customHeight="1"/>
    <row r="3255" ht="12" customHeight="1"/>
    <row r="3256" ht="12" customHeight="1"/>
    <row r="3257" ht="12" customHeight="1"/>
    <row r="3258" ht="12" customHeight="1"/>
    <row r="3259" ht="12" customHeight="1"/>
    <row r="3260" ht="12" customHeight="1"/>
    <row r="3261" ht="12" customHeight="1"/>
    <row r="3262" ht="12" customHeight="1"/>
    <row r="3263" ht="12" customHeight="1"/>
    <row r="3264" ht="12" customHeight="1"/>
    <row r="3265" ht="12" customHeight="1"/>
    <row r="3266" ht="12" customHeight="1"/>
    <row r="3267" ht="12" customHeight="1"/>
    <row r="3268" ht="12" customHeight="1"/>
    <row r="3269" ht="12" customHeight="1"/>
    <row r="3270" ht="12" customHeight="1"/>
    <row r="3271" ht="12" customHeight="1"/>
    <row r="3272" ht="12" customHeight="1"/>
    <row r="3273" ht="12" customHeight="1"/>
    <row r="3274" ht="12" customHeight="1"/>
    <row r="3275" ht="12" customHeight="1"/>
    <row r="3276" ht="12" customHeight="1"/>
    <row r="3277" ht="12" customHeight="1"/>
    <row r="3278" ht="12" customHeight="1"/>
    <row r="3279" ht="12" customHeight="1"/>
    <row r="3280" ht="12" customHeight="1"/>
    <row r="3281" ht="12" customHeight="1"/>
    <row r="3282" ht="12" customHeight="1"/>
    <row r="3283" ht="12" customHeight="1"/>
    <row r="3284" ht="12" customHeight="1"/>
    <row r="3285" ht="12" customHeight="1"/>
    <row r="3286" ht="12" customHeight="1"/>
    <row r="3287" ht="12" customHeight="1"/>
    <row r="3288" ht="12" customHeight="1"/>
    <row r="3289" ht="12" customHeight="1"/>
    <row r="3290" ht="12" customHeight="1"/>
    <row r="3291" ht="12" customHeight="1"/>
    <row r="3292" ht="12" customHeight="1"/>
    <row r="3293" ht="12" customHeight="1"/>
    <row r="3294" ht="12" customHeight="1"/>
    <row r="3295" ht="12" customHeight="1"/>
    <row r="3296" ht="12" customHeight="1"/>
    <row r="3297" ht="12" customHeight="1"/>
    <row r="3298" ht="12" customHeight="1"/>
    <row r="3299" ht="12" customHeight="1"/>
    <row r="3300" ht="12" customHeight="1"/>
    <row r="3301" ht="12" customHeight="1"/>
    <row r="3302" ht="12" customHeight="1"/>
    <row r="3303" ht="12" customHeight="1"/>
    <row r="3304" ht="12" customHeight="1"/>
    <row r="3305" ht="12" customHeight="1"/>
    <row r="3306" ht="12" customHeight="1"/>
    <row r="3307" ht="12" customHeight="1"/>
    <row r="3308" ht="12" customHeight="1"/>
    <row r="3309" ht="12" customHeight="1"/>
    <row r="3310" ht="12" customHeight="1"/>
    <row r="3311" ht="12" customHeight="1"/>
    <row r="3312" ht="12" customHeight="1"/>
    <row r="3313" ht="12" customHeight="1"/>
    <row r="3314" ht="12" customHeight="1"/>
    <row r="3315" ht="12" customHeight="1"/>
    <row r="3316" ht="12" customHeight="1"/>
    <row r="3317" ht="12" customHeight="1"/>
    <row r="3318" ht="12" customHeight="1"/>
    <row r="3319" ht="12" customHeight="1"/>
    <row r="3320" ht="12" customHeight="1"/>
    <row r="3321" ht="12" customHeight="1"/>
    <row r="3322" ht="12" customHeight="1"/>
    <row r="3323" ht="12" customHeight="1"/>
    <row r="3324" ht="12" customHeight="1"/>
    <row r="3325" ht="12" customHeight="1"/>
    <row r="3326" ht="12" customHeight="1"/>
    <row r="3327" ht="12" customHeight="1"/>
    <row r="3328" ht="12" customHeight="1"/>
    <row r="3329" ht="12" customHeight="1"/>
    <row r="3330" ht="12" customHeight="1"/>
    <row r="3331" ht="12" customHeight="1"/>
    <row r="3332" ht="12" customHeight="1"/>
    <row r="3333" ht="12" customHeight="1"/>
    <row r="3334" ht="12" customHeight="1"/>
    <row r="3335" ht="12" customHeight="1"/>
    <row r="3336" ht="12" customHeight="1"/>
    <row r="3337" ht="12" customHeight="1"/>
    <row r="3338" ht="12" customHeight="1"/>
    <row r="3339" ht="12" customHeight="1"/>
    <row r="3340" ht="12" customHeight="1"/>
    <row r="3341" ht="12" customHeight="1"/>
    <row r="3342" ht="12" customHeight="1"/>
    <row r="3343" ht="12" customHeight="1"/>
    <row r="3344" ht="12" customHeight="1"/>
    <row r="3345" ht="12" customHeight="1"/>
    <row r="3346" ht="12" customHeight="1"/>
    <row r="3347" ht="12" customHeight="1"/>
    <row r="3348" ht="12" customHeight="1"/>
    <row r="3349" ht="12" customHeight="1"/>
    <row r="3350" ht="12" customHeight="1"/>
    <row r="3351" ht="12" customHeight="1"/>
    <row r="3352" ht="12" customHeight="1"/>
    <row r="3353" ht="12" customHeight="1"/>
    <row r="3354" ht="12" customHeight="1"/>
    <row r="3355" ht="12" customHeight="1"/>
    <row r="3356" ht="12" customHeight="1"/>
    <row r="3357" ht="12" customHeight="1"/>
    <row r="3358" ht="12" customHeight="1"/>
    <row r="3359" ht="12" customHeight="1"/>
    <row r="3360" ht="12" customHeight="1"/>
    <row r="3361" ht="12" customHeight="1"/>
    <row r="3362" ht="12" customHeight="1"/>
    <row r="3363" ht="12" customHeight="1"/>
    <row r="3364" ht="12" customHeight="1"/>
    <row r="3365" ht="12" customHeight="1"/>
    <row r="3366" ht="12" customHeight="1"/>
    <row r="3367" ht="12" customHeight="1"/>
    <row r="3368" ht="12" customHeight="1"/>
    <row r="3369" ht="12" customHeight="1"/>
    <row r="3370" ht="12" customHeight="1"/>
    <row r="3371" ht="12" customHeight="1"/>
    <row r="3372" ht="12" customHeight="1"/>
    <row r="3373" ht="12" customHeight="1"/>
    <row r="3374" ht="12" customHeight="1"/>
    <row r="3375" ht="12" customHeight="1"/>
    <row r="3376" ht="12" customHeight="1"/>
    <row r="3377" ht="12" customHeight="1"/>
    <row r="3378" ht="12" customHeight="1"/>
    <row r="3379" ht="12" customHeight="1"/>
    <row r="3380" ht="12" customHeight="1"/>
    <row r="3381" ht="12" customHeight="1"/>
    <row r="3382" ht="12" customHeight="1"/>
    <row r="3383" ht="12" customHeight="1"/>
    <row r="3384" ht="12" customHeight="1"/>
    <row r="3385" ht="12" customHeight="1"/>
    <row r="3386" ht="12" customHeight="1"/>
    <row r="3387" ht="12" customHeight="1"/>
    <row r="3388" ht="12" customHeight="1"/>
    <row r="3389" ht="12" customHeight="1"/>
    <row r="3390" ht="12" customHeight="1"/>
    <row r="3391" ht="12" customHeight="1"/>
    <row r="3392" ht="12" customHeight="1"/>
    <row r="3393" ht="12" customHeight="1"/>
    <row r="3394" ht="12" customHeight="1"/>
    <row r="3395" ht="12" customHeight="1"/>
    <row r="3396" ht="12" customHeight="1"/>
    <row r="3397" ht="12" customHeight="1"/>
    <row r="3398" ht="12" customHeight="1"/>
    <row r="3399" ht="12" customHeight="1"/>
    <row r="3400" ht="12" customHeight="1"/>
    <row r="3401" ht="12" customHeight="1"/>
    <row r="3402" ht="12" customHeight="1"/>
    <row r="3403" ht="12" customHeight="1"/>
    <row r="3404" ht="12" customHeight="1"/>
    <row r="3405" ht="12" customHeight="1"/>
    <row r="3406" ht="12" customHeight="1"/>
    <row r="3407" ht="12" customHeight="1"/>
    <row r="3408" ht="12" customHeight="1"/>
    <row r="3409" ht="12" customHeight="1"/>
    <row r="3410" ht="12" customHeight="1"/>
    <row r="3411" ht="12" customHeight="1"/>
    <row r="3412" ht="12" customHeight="1"/>
    <row r="3413" ht="12" customHeight="1"/>
    <row r="3414" ht="12" customHeight="1"/>
    <row r="3415" ht="12" customHeight="1"/>
    <row r="3416" ht="12" customHeight="1"/>
    <row r="3417" ht="12" customHeight="1"/>
    <row r="3418" ht="12" customHeight="1"/>
    <row r="3419" ht="12" customHeight="1"/>
    <row r="3420" ht="12" customHeight="1"/>
    <row r="3421" ht="12" customHeight="1"/>
    <row r="3422" ht="12" customHeight="1"/>
    <row r="3423" ht="12" customHeight="1"/>
    <row r="3424" ht="12" customHeight="1"/>
    <row r="3425" ht="12" customHeight="1"/>
    <row r="3426" ht="12" customHeight="1"/>
    <row r="3427" ht="12" customHeight="1"/>
    <row r="3428" ht="12" customHeight="1"/>
    <row r="3429" ht="12" customHeight="1"/>
    <row r="3430" ht="12" customHeight="1"/>
    <row r="3431" ht="12" customHeight="1"/>
    <row r="3432" ht="12" customHeight="1"/>
    <row r="3433" ht="12" customHeight="1"/>
    <row r="3434" ht="12" customHeight="1"/>
    <row r="3435" ht="12" customHeight="1"/>
    <row r="3436" ht="12" customHeight="1"/>
    <row r="3437" ht="12" customHeight="1"/>
    <row r="3438" ht="12" customHeight="1"/>
    <row r="3439" ht="12" customHeight="1"/>
    <row r="3440" ht="12" customHeight="1"/>
    <row r="3441" ht="12" customHeight="1"/>
    <row r="3442" ht="12" customHeight="1"/>
    <row r="3443" ht="12" customHeight="1"/>
    <row r="3444" ht="12" customHeight="1"/>
    <row r="3445" ht="12" customHeight="1"/>
    <row r="3446" ht="12" customHeight="1"/>
    <row r="3447" ht="12" customHeight="1"/>
    <row r="3448" ht="12" customHeight="1"/>
    <row r="3449" ht="12" customHeight="1"/>
    <row r="3450" ht="12" customHeight="1"/>
    <row r="3451" ht="12" customHeight="1"/>
    <row r="3452" ht="12" customHeight="1"/>
    <row r="3453" ht="12" customHeight="1"/>
    <row r="3454" ht="12" customHeight="1"/>
    <row r="3455" ht="12" customHeight="1"/>
    <row r="3456" ht="12" customHeight="1"/>
    <row r="3457" ht="12" customHeight="1"/>
    <row r="3458" ht="12" customHeight="1"/>
    <row r="3459" ht="12" customHeight="1"/>
    <row r="3460" ht="12" customHeight="1"/>
    <row r="3461" ht="12" customHeight="1"/>
    <row r="3462" ht="12" customHeight="1"/>
    <row r="3463" ht="12" customHeight="1"/>
    <row r="3464" ht="12" customHeight="1"/>
    <row r="3465" ht="12" customHeight="1"/>
    <row r="3466" ht="12" customHeight="1"/>
    <row r="3467" ht="12" customHeight="1"/>
    <row r="3468" ht="12" customHeight="1"/>
    <row r="3469" ht="12" customHeight="1"/>
    <row r="3470" ht="12" customHeight="1"/>
    <row r="3471" ht="12" customHeight="1"/>
    <row r="3472" ht="12" customHeight="1"/>
    <row r="3473" ht="12" customHeight="1"/>
    <row r="3474" ht="12" customHeight="1"/>
    <row r="3475" ht="12" customHeight="1"/>
    <row r="3476" ht="12" customHeight="1"/>
    <row r="3477" ht="12" customHeight="1"/>
    <row r="3478" ht="12" customHeight="1"/>
    <row r="3479" ht="12" customHeight="1"/>
    <row r="3480" ht="12" customHeight="1"/>
    <row r="3481" ht="12" customHeight="1"/>
    <row r="3482" ht="12" customHeight="1"/>
    <row r="3483" ht="12" customHeight="1"/>
    <row r="3484" ht="12" customHeight="1"/>
    <row r="3485" ht="12" customHeight="1"/>
    <row r="3486" ht="12" customHeight="1"/>
    <row r="3487" ht="12" customHeight="1"/>
    <row r="3488" ht="12" customHeight="1"/>
    <row r="3489" ht="12" customHeight="1"/>
    <row r="3490" ht="12" customHeight="1"/>
    <row r="3491" ht="12" customHeight="1"/>
    <row r="3492" ht="12" customHeight="1"/>
    <row r="3493" ht="12" customHeight="1"/>
    <row r="3494" ht="12" customHeight="1"/>
    <row r="3495" ht="12" customHeight="1"/>
    <row r="3496" ht="12" customHeight="1"/>
    <row r="3497" ht="12" customHeight="1"/>
    <row r="3498" ht="12" customHeight="1"/>
    <row r="3499" ht="12" customHeight="1"/>
    <row r="3500" ht="12" customHeight="1"/>
    <row r="3501" ht="12" customHeight="1"/>
    <row r="3502" ht="12" customHeight="1"/>
    <row r="3503" ht="12" customHeight="1"/>
    <row r="3504" ht="12" customHeight="1"/>
    <row r="3505" ht="12" customHeight="1"/>
    <row r="3506" ht="12" customHeight="1"/>
    <row r="3507" ht="12" customHeight="1"/>
    <row r="3508" ht="12" customHeight="1"/>
    <row r="3509" ht="12" customHeight="1"/>
    <row r="3510" ht="12" customHeight="1"/>
    <row r="3511" ht="12" customHeight="1"/>
    <row r="3512" ht="12" customHeight="1"/>
    <row r="3513" ht="12" customHeight="1"/>
    <row r="3514" ht="12" customHeight="1"/>
    <row r="3515" ht="12" customHeight="1"/>
    <row r="3516" ht="12" customHeight="1"/>
    <row r="3517" ht="12" customHeight="1"/>
    <row r="3518" ht="12" customHeight="1"/>
    <row r="3519" ht="12" customHeight="1"/>
    <row r="3520" ht="12" customHeight="1"/>
    <row r="3521" ht="12" customHeight="1"/>
    <row r="3522" ht="12" customHeight="1"/>
    <row r="3523" ht="12" customHeight="1"/>
    <row r="3524" ht="12" customHeight="1"/>
    <row r="3525" ht="12" customHeight="1"/>
    <row r="3526" ht="12" customHeight="1"/>
    <row r="3527" ht="12" customHeight="1"/>
    <row r="3528" ht="12" customHeight="1"/>
    <row r="3529" ht="12" customHeight="1"/>
    <row r="3530" ht="12" customHeight="1"/>
    <row r="3531" ht="12" customHeight="1"/>
    <row r="3532" ht="12" customHeight="1"/>
    <row r="3533" ht="12" customHeight="1"/>
    <row r="3534" ht="12" customHeight="1"/>
    <row r="3535" ht="12" customHeight="1"/>
    <row r="3536" ht="12" customHeight="1"/>
    <row r="3537" ht="12" customHeight="1"/>
    <row r="3538" ht="12" customHeight="1"/>
    <row r="3539" ht="12" customHeight="1"/>
    <row r="3540" ht="12" customHeight="1"/>
    <row r="3541" ht="12" customHeight="1"/>
    <row r="3542" ht="12" customHeight="1"/>
    <row r="3543" ht="12" customHeight="1"/>
    <row r="3544" ht="12" customHeight="1"/>
    <row r="3545" ht="12" customHeight="1"/>
    <row r="3546" ht="12" customHeight="1"/>
    <row r="3547" ht="12" customHeight="1"/>
    <row r="3548" ht="12" customHeight="1"/>
    <row r="3549" ht="12" customHeight="1"/>
    <row r="3550" ht="12" customHeight="1"/>
    <row r="3551" ht="12" customHeight="1"/>
    <row r="3552" ht="12" customHeight="1"/>
    <row r="3553" ht="12" customHeight="1"/>
    <row r="3554" ht="12" customHeight="1"/>
    <row r="3555" ht="12" customHeight="1"/>
    <row r="3556" ht="12" customHeight="1"/>
    <row r="3557" ht="12" customHeight="1"/>
    <row r="3558" ht="12" customHeight="1"/>
    <row r="3559" ht="12" customHeight="1"/>
    <row r="3560" ht="12" customHeight="1"/>
    <row r="3561" ht="12" customHeight="1"/>
    <row r="3562" ht="12" customHeight="1"/>
    <row r="3563" ht="12" customHeight="1"/>
    <row r="3564" ht="12" customHeight="1"/>
    <row r="3565" ht="12" customHeight="1"/>
    <row r="3566" ht="12" customHeight="1"/>
    <row r="3567" ht="12" customHeight="1"/>
    <row r="3568" ht="12" customHeight="1"/>
    <row r="3569" ht="12" customHeight="1"/>
    <row r="3570" ht="12" customHeight="1"/>
    <row r="3571" ht="12" customHeight="1"/>
    <row r="3572" ht="12" customHeight="1"/>
    <row r="3573" ht="12" customHeight="1"/>
    <row r="3574" ht="12" customHeight="1"/>
    <row r="3575" ht="12" customHeight="1"/>
    <row r="3576" ht="12" customHeight="1"/>
    <row r="3577" ht="12" customHeight="1"/>
    <row r="3578" ht="12" customHeight="1"/>
    <row r="3579" ht="12" customHeight="1"/>
    <row r="3580" ht="12" customHeight="1"/>
    <row r="3581" ht="12" customHeight="1"/>
    <row r="3582" ht="12" customHeight="1"/>
    <row r="3583" ht="12" customHeight="1"/>
    <row r="3584" ht="12" customHeight="1"/>
    <row r="3585" ht="12" customHeight="1"/>
    <row r="3586" ht="12" customHeight="1"/>
    <row r="3587" ht="12" customHeight="1"/>
    <row r="3588" ht="12" customHeight="1"/>
    <row r="3589" ht="12" customHeight="1"/>
    <row r="3590" ht="12" customHeight="1"/>
    <row r="3591" ht="12" customHeight="1"/>
    <row r="3592" ht="12" customHeight="1"/>
    <row r="3593" ht="12" customHeight="1"/>
    <row r="3594" ht="12" customHeight="1"/>
    <row r="3595" ht="12" customHeight="1"/>
    <row r="3596" ht="12" customHeight="1"/>
    <row r="3597" ht="12" customHeight="1"/>
    <row r="3598" ht="12" customHeight="1"/>
    <row r="3599" ht="12" customHeight="1"/>
    <row r="3600" ht="12" customHeight="1"/>
    <row r="3601" ht="12" customHeight="1"/>
    <row r="3602" ht="12" customHeight="1"/>
    <row r="3603" ht="12" customHeight="1"/>
    <row r="3604" ht="12" customHeight="1"/>
    <row r="3605" ht="12" customHeight="1"/>
    <row r="3606" ht="12" customHeight="1"/>
    <row r="3607" ht="12" customHeight="1"/>
    <row r="3608" ht="12" customHeight="1"/>
    <row r="3609" ht="12" customHeight="1"/>
    <row r="3610" ht="12" customHeight="1"/>
    <row r="3611" ht="12" customHeight="1"/>
    <row r="3612" ht="12" customHeight="1"/>
    <row r="3613" ht="12" customHeight="1"/>
    <row r="3614" ht="12" customHeight="1"/>
    <row r="3615" ht="12" customHeight="1"/>
    <row r="3616" ht="12" customHeight="1"/>
    <row r="3617" ht="12" customHeight="1"/>
    <row r="3618" ht="12" customHeight="1"/>
    <row r="3619" ht="12" customHeight="1"/>
    <row r="3620" ht="12" customHeight="1"/>
    <row r="3621" ht="12" customHeight="1"/>
    <row r="3622" ht="12" customHeight="1"/>
    <row r="3623" ht="12" customHeight="1"/>
    <row r="3624" ht="12" customHeight="1"/>
    <row r="3625" ht="12" customHeight="1"/>
    <row r="3626" ht="12" customHeight="1"/>
    <row r="3627" ht="12" customHeight="1"/>
    <row r="3628" ht="12" customHeight="1"/>
    <row r="3629" ht="12" customHeight="1"/>
    <row r="3630" ht="12" customHeight="1"/>
    <row r="3631" ht="12" customHeight="1"/>
    <row r="3632" ht="12" customHeight="1"/>
    <row r="3633" ht="12" customHeight="1"/>
    <row r="3634" ht="12" customHeight="1"/>
    <row r="3635" ht="12" customHeight="1"/>
    <row r="3636" ht="12" customHeight="1"/>
    <row r="3637" ht="12" customHeight="1"/>
    <row r="3638" ht="12" customHeight="1"/>
    <row r="3639" ht="12" customHeight="1"/>
    <row r="3640" ht="12" customHeight="1"/>
    <row r="3641" ht="12" customHeight="1"/>
    <row r="3642" ht="12" customHeight="1"/>
    <row r="3643" ht="12" customHeight="1"/>
    <row r="3644" ht="12" customHeight="1"/>
    <row r="3645" ht="12" customHeight="1"/>
    <row r="3646" ht="12" customHeight="1"/>
    <row r="3647" ht="12" customHeight="1"/>
    <row r="3648" ht="12" customHeight="1"/>
    <row r="3649" ht="12" customHeight="1"/>
    <row r="3650" ht="12" customHeight="1"/>
    <row r="3651" ht="12" customHeight="1"/>
    <row r="3652" ht="12" customHeight="1"/>
    <row r="3653" ht="12" customHeight="1"/>
    <row r="3654" ht="12" customHeight="1"/>
    <row r="3655" ht="12" customHeight="1"/>
    <row r="3656" ht="12" customHeight="1"/>
    <row r="3657" ht="12" customHeight="1"/>
    <row r="3658" ht="12" customHeight="1"/>
    <row r="3659" ht="12" customHeight="1"/>
    <row r="3660" ht="12" customHeight="1"/>
    <row r="3661" ht="12" customHeight="1"/>
    <row r="3662" ht="12" customHeight="1"/>
    <row r="3663" ht="12" customHeight="1"/>
    <row r="3664" ht="12" customHeight="1"/>
    <row r="3665" ht="12" customHeight="1"/>
    <row r="3666" ht="12" customHeight="1"/>
    <row r="3667" ht="12" customHeight="1"/>
    <row r="3668" ht="12" customHeight="1"/>
    <row r="3669" ht="12" customHeight="1"/>
    <row r="3670" ht="12" customHeight="1"/>
    <row r="3671" ht="12" customHeight="1"/>
    <row r="3672" ht="12" customHeight="1"/>
    <row r="3673" ht="12" customHeight="1"/>
    <row r="3674" ht="12" customHeight="1"/>
    <row r="3675" ht="12" customHeight="1"/>
    <row r="3676" ht="12" customHeight="1"/>
    <row r="3677" ht="12" customHeight="1"/>
    <row r="3678" ht="12" customHeight="1"/>
    <row r="3679" ht="12" customHeight="1"/>
    <row r="3680" ht="12" customHeight="1"/>
    <row r="3681" ht="12" customHeight="1"/>
    <row r="3682" ht="12" customHeight="1"/>
    <row r="3683" ht="12" customHeight="1"/>
    <row r="3684" ht="12" customHeight="1"/>
    <row r="3685" ht="12" customHeight="1"/>
    <row r="3686" ht="12" customHeight="1"/>
    <row r="3687" ht="12" customHeight="1"/>
    <row r="3688" ht="12" customHeight="1"/>
    <row r="3689" ht="12" customHeight="1"/>
    <row r="3690" ht="12" customHeight="1"/>
    <row r="3691" ht="12" customHeight="1"/>
    <row r="3692" ht="12" customHeight="1"/>
    <row r="3693" ht="12" customHeight="1"/>
    <row r="3694" ht="12" customHeight="1"/>
    <row r="3695" ht="12" customHeight="1"/>
    <row r="3696" ht="12" customHeight="1"/>
    <row r="3697" ht="12" customHeight="1"/>
    <row r="3698" ht="12" customHeight="1"/>
    <row r="3699" ht="12" customHeight="1"/>
    <row r="3700" ht="12" customHeight="1"/>
    <row r="3701" ht="12" customHeight="1"/>
    <row r="3702" ht="12" customHeight="1"/>
    <row r="3703" ht="12" customHeight="1"/>
    <row r="3704" ht="12" customHeight="1"/>
    <row r="3705" ht="12" customHeight="1"/>
    <row r="3706" ht="12" customHeight="1"/>
    <row r="3707" ht="12" customHeight="1"/>
    <row r="3708" ht="12" customHeight="1"/>
    <row r="3709" ht="12" customHeight="1"/>
    <row r="3710" ht="12" customHeight="1"/>
    <row r="3711" ht="12" customHeight="1"/>
    <row r="3712" ht="12" customHeight="1"/>
    <row r="3713" ht="12" customHeight="1"/>
    <row r="3714" ht="12" customHeight="1"/>
    <row r="3715" ht="12" customHeight="1"/>
    <row r="3716" ht="12" customHeight="1"/>
    <row r="3717" ht="12" customHeight="1"/>
    <row r="3718" ht="12" customHeight="1"/>
    <row r="3719" ht="12" customHeight="1"/>
    <row r="3720" ht="12" customHeight="1"/>
    <row r="3721" ht="12" customHeight="1"/>
    <row r="3722" ht="12" customHeight="1"/>
    <row r="3723" ht="12" customHeight="1"/>
    <row r="3724" ht="12" customHeight="1"/>
    <row r="3725" ht="12" customHeight="1"/>
    <row r="3726" ht="12" customHeight="1"/>
    <row r="3727" ht="12" customHeight="1"/>
    <row r="3728" ht="12" customHeight="1"/>
    <row r="3729" ht="12" customHeight="1"/>
    <row r="3730" ht="12" customHeight="1"/>
    <row r="3731" ht="12" customHeight="1"/>
    <row r="3732" ht="12" customHeight="1"/>
    <row r="3733" ht="12" customHeight="1"/>
    <row r="3734" ht="12" customHeight="1"/>
    <row r="3735" ht="12" customHeight="1"/>
    <row r="3736" ht="12" customHeight="1"/>
    <row r="3737" ht="12" customHeight="1"/>
    <row r="3738" ht="12" customHeight="1"/>
    <row r="3739" ht="12" customHeight="1"/>
    <row r="3740" ht="12" customHeight="1"/>
    <row r="3741" ht="12" customHeight="1"/>
    <row r="3742" ht="12" customHeight="1"/>
    <row r="3743" ht="12" customHeight="1"/>
    <row r="3744" ht="12" customHeight="1"/>
    <row r="3745" ht="12" customHeight="1"/>
    <row r="3746" ht="12" customHeight="1"/>
    <row r="3747" ht="12" customHeight="1"/>
    <row r="3748" ht="12" customHeight="1"/>
    <row r="3749" ht="12" customHeight="1"/>
    <row r="3750" ht="12" customHeight="1"/>
    <row r="3751" ht="12" customHeight="1"/>
    <row r="3752" ht="12" customHeight="1"/>
    <row r="3753" ht="12" customHeight="1"/>
    <row r="3754" ht="12" customHeight="1"/>
    <row r="3755" ht="12" customHeight="1"/>
    <row r="3756" ht="12" customHeight="1"/>
    <row r="3757" ht="12" customHeight="1"/>
    <row r="3758" ht="12" customHeight="1"/>
    <row r="3759" ht="12" customHeight="1"/>
    <row r="3760" ht="12" customHeight="1"/>
    <row r="3761" ht="12" customHeight="1"/>
    <row r="3762" ht="12" customHeight="1"/>
    <row r="3763" ht="12" customHeight="1"/>
    <row r="3764" ht="12" customHeight="1"/>
    <row r="3765" ht="12" customHeight="1"/>
    <row r="3766" ht="12" customHeight="1"/>
    <row r="3767" ht="12" customHeight="1"/>
    <row r="3768" ht="12" customHeight="1"/>
    <row r="3769" ht="12" customHeight="1"/>
    <row r="3770" ht="12" customHeight="1"/>
    <row r="3771" ht="12" customHeight="1"/>
    <row r="3772" ht="12" customHeight="1"/>
    <row r="3773" ht="12" customHeight="1"/>
    <row r="3774" ht="12" customHeight="1"/>
    <row r="3775" ht="12" customHeight="1"/>
    <row r="3776" ht="12" customHeight="1"/>
    <row r="3777" ht="12" customHeight="1"/>
    <row r="3778" ht="12" customHeight="1"/>
    <row r="3779" ht="12" customHeight="1"/>
    <row r="3780" ht="12" customHeight="1"/>
    <row r="3781" ht="12" customHeight="1"/>
    <row r="3782" ht="12" customHeight="1"/>
    <row r="3783" ht="12" customHeight="1"/>
    <row r="3784" ht="12" customHeight="1"/>
    <row r="3785" ht="12" customHeight="1"/>
    <row r="3786" ht="12" customHeight="1"/>
    <row r="3787" ht="12" customHeight="1"/>
    <row r="3788" ht="12" customHeight="1"/>
    <row r="3789" ht="12" customHeight="1"/>
    <row r="3790" ht="12" customHeight="1"/>
    <row r="3791" ht="12" customHeight="1"/>
    <row r="3792" ht="12" customHeight="1"/>
    <row r="3793" ht="12" customHeight="1"/>
    <row r="3794" ht="12" customHeight="1"/>
    <row r="3795" ht="12" customHeight="1"/>
    <row r="3796" ht="12" customHeight="1"/>
    <row r="3797" ht="12" customHeight="1"/>
    <row r="3798" ht="12" customHeight="1"/>
    <row r="3799" ht="12" customHeight="1"/>
    <row r="3800" ht="12" customHeight="1"/>
    <row r="3801" ht="12" customHeight="1"/>
    <row r="3802" ht="12" customHeight="1"/>
    <row r="3803" ht="12" customHeight="1"/>
    <row r="3804" ht="12" customHeight="1"/>
    <row r="3805" ht="12" customHeight="1"/>
    <row r="3806" ht="12" customHeight="1"/>
    <row r="3807" ht="12" customHeight="1"/>
    <row r="3808" ht="12" customHeight="1"/>
    <row r="3809" ht="12" customHeight="1"/>
    <row r="3810" ht="12" customHeight="1"/>
    <row r="3811" ht="12" customHeight="1"/>
    <row r="3812" ht="12" customHeight="1"/>
    <row r="3813" ht="12" customHeight="1"/>
    <row r="3814" ht="12" customHeight="1"/>
    <row r="3815" ht="12" customHeight="1"/>
    <row r="3816" ht="12" customHeight="1"/>
    <row r="3817" ht="12" customHeight="1"/>
    <row r="3818" ht="12" customHeight="1"/>
    <row r="3819" ht="12" customHeight="1"/>
    <row r="3820" ht="12" customHeight="1"/>
    <row r="3821" ht="12" customHeight="1"/>
    <row r="3822" ht="12" customHeight="1"/>
    <row r="3823" ht="12" customHeight="1"/>
    <row r="3824" ht="12" customHeight="1"/>
    <row r="3825" ht="12" customHeight="1"/>
    <row r="3826" ht="12" customHeight="1"/>
    <row r="3827" ht="12" customHeight="1"/>
    <row r="3828" ht="12" customHeight="1"/>
    <row r="3829" ht="12" customHeight="1"/>
    <row r="3830" ht="12" customHeight="1"/>
    <row r="3831" ht="12" customHeight="1"/>
    <row r="3832" ht="12" customHeight="1"/>
    <row r="3833" ht="12" customHeight="1"/>
    <row r="3834" ht="12" customHeight="1"/>
    <row r="3835" ht="12" customHeight="1"/>
    <row r="3836" ht="12" customHeight="1"/>
    <row r="3837" ht="12" customHeight="1"/>
    <row r="3838" ht="12" customHeight="1"/>
    <row r="3839" ht="12" customHeight="1"/>
    <row r="3840" ht="12" customHeight="1"/>
    <row r="3841" ht="12" customHeight="1"/>
    <row r="3842" ht="12" customHeight="1"/>
    <row r="3843" ht="12" customHeight="1"/>
    <row r="3844" ht="12" customHeight="1"/>
    <row r="3845" ht="12" customHeight="1"/>
    <row r="3846" ht="12" customHeight="1"/>
    <row r="3847" ht="12" customHeight="1"/>
    <row r="3848" ht="12" customHeight="1"/>
    <row r="3849" ht="12" customHeight="1"/>
    <row r="3850" ht="12" customHeight="1"/>
    <row r="3851" ht="12" customHeight="1"/>
    <row r="3852" ht="12" customHeight="1"/>
    <row r="3853" ht="12" customHeight="1"/>
    <row r="3854" ht="12" customHeight="1"/>
    <row r="3855" ht="12" customHeight="1"/>
    <row r="3856" ht="12" customHeight="1"/>
    <row r="3857" ht="12" customHeight="1"/>
    <row r="3858" ht="12" customHeight="1"/>
    <row r="3859" ht="12" customHeight="1"/>
    <row r="3860" ht="12" customHeight="1"/>
    <row r="3861" ht="12" customHeight="1"/>
    <row r="3862" ht="12" customHeight="1"/>
    <row r="3863" ht="12" customHeight="1"/>
    <row r="3864" ht="12" customHeight="1"/>
    <row r="3865" ht="12" customHeight="1"/>
    <row r="3866" ht="12" customHeight="1"/>
    <row r="3867" ht="12" customHeight="1"/>
    <row r="3868" ht="12" customHeight="1"/>
    <row r="3869" ht="12" customHeight="1"/>
    <row r="3870" ht="12" customHeight="1"/>
    <row r="3871" ht="12" customHeight="1"/>
    <row r="3872" ht="12" customHeight="1"/>
    <row r="3873" ht="12" customHeight="1"/>
    <row r="3874" ht="12" customHeight="1"/>
    <row r="3875" ht="12" customHeight="1"/>
    <row r="3876" ht="12" customHeight="1"/>
    <row r="3877" ht="12" customHeight="1"/>
    <row r="3878" ht="12" customHeight="1"/>
    <row r="3879" ht="12" customHeight="1"/>
    <row r="3880" ht="12" customHeight="1"/>
    <row r="3881" ht="12" customHeight="1"/>
    <row r="3882" ht="12" customHeight="1"/>
    <row r="3883" ht="12" customHeight="1"/>
    <row r="3884" ht="12" customHeight="1"/>
    <row r="3885" ht="12" customHeight="1"/>
    <row r="3886" ht="12" customHeight="1"/>
    <row r="3887" ht="12" customHeight="1"/>
    <row r="3888" ht="12" customHeight="1"/>
    <row r="3889" ht="12" customHeight="1"/>
    <row r="3890" ht="12" customHeight="1"/>
    <row r="3891" ht="12" customHeight="1"/>
    <row r="3892" ht="12" customHeight="1"/>
    <row r="3893" ht="12" customHeight="1"/>
    <row r="3894" ht="12" customHeight="1"/>
    <row r="3895" ht="12" customHeight="1"/>
    <row r="3896" ht="12" customHeight="1"/>
    <row r="3897" ht="12" customHeight="1"/>
    <row r="3898" ht="12" customHeight="1"/>
    <row r="3899" ht="12" customHeight="1"/>
    <row r="3900" ht="12" customHeight="1"/>
    <row r="3901" ht="12" customHeight="1"/>
    <row r="3902" ht="12" customHeight="1"/>
    <row r="3903" ht="12" customHeight="1"/>
    <row r="3904" ht="12" customHeight="1"/>
    <row r="3905" ht="12" customHeight="1"/>
    <row r="3906" ht="12" customHeight="1"/>
    <row r="3907" ht="12" customHeight="1"/>
    <row r="3908" ht="12" customHeight="1"/>
    <row r="3909" ht="12" customHeight="1"/>
    <row r="3910" ht="12" customHeight="1"/>
    <row r="3911" ht="12" customHeight="1"/>
    <row r="3912" ht="12" customHeight="1"/>
    <row r="3913" ht="12" customHeight="1"/>
    <row r="3914" ht="12" customHeight="1"/>
    <row r="3915" ht="12" customHeight="1"/>
    <row r="3916" ht="12" customHeight="1"/>
    <row r="3917" ht="12" customHeight="1"/>
    <row r="3918" ht="12" customHeight="1"/>
    <row r="3919" ht="12" customHeight="1"/>
    <row r="3920" ht="12" customHeight="1"/>
    <row r="3921" ht="12" customHeight="1"/>
    <row r="3922" ht="12" customHeight="1"/>
    <row r="3923" ht="12" customHeight="1"/>
    <row r="3924" ht="12" customHeight="1"/>
    <row r="3925" ht="12" customHeight="1"/>
    <row r="3926" ht="12" customHeight="1"/>
    <row r="3927" ht="12" customHeight="1"/>
    <row r="3928" ht="12" customHeight="1"/>
    <row r="3929" ht="12" customHeight="1"/>
    <row r="3930" ht="12" customHeight="1"/>
    <row r="3931" ht="12" customHeight="1"/>
    <row r="3932" ht="12" customHeight="1"/>
    <row r="3933" ht="12" customHeight="1"/>
    <row r="3934" ht="12" customHeight="1"/>
    <row r="3935" ht="12" customHeight="1"/>
    <row r="3936" ht="12" customHeight="1"/>
    <row r="3937" ht="12" customHeight="1"/>
    <row r="3938" ht="12" customHeight="1"/>
    <row r="3939" ht="12" customHeight="1"/>
    <row r="3940" ht="12" customHeight="1"/>
    <row r="3941" ht="12" customHeight="1"/>
    <row r="3942" ht="12" customHeight="1"/>
    <row r="3943" ht="12" customHeight="1"/>
    <row r="3944" ht="12" customHeight="1"/>
    <row r="3945" ht="12" customHeight="1"/>
    <row r="3946" ht="12" customHeight="1"/>
    <row r="3947" ht="12" customHeight="1"/>
    <row r="3948" ht="12" customHeight="1"/>
    <row r="3949" ht="12" customHeight="1"/>
    <row r="3950" ht="12" customHeight="1"/>
    <row r="3951" ht="12" customHeight="1"/>
    <row r="3952" ht="12" customHeight="1"/>
    <row r="3953" ht="12" customHeight="1"/>
    <row r="3954" ht="12" customHeight="1"/>
    <row r="3955" ht="12" customHeight="1"/>
    <row r="3956" ht="12" customHeight="1"/>
    <row r="3957" ht="12" customHeight="1"/>
    <row r="3958" ht="12" customHeight="1"/>
    <row r="3959" ht="12" customHeight="1"/>
    <row r="3960" ht="12" customHeight="1"/>
    <row r="3961" ht="12" customHeight="1"/>
    <row r="3962" ht="12" customHeight="1"/>
    <row r="3963" ht="12" customHeight="1"/>
    <row r="3964" ht="12" customHeight="1"/>
    <row r="3965" ht="12" customHeight="1"/>
    <row r="3966" ht="12" customHeight="1"/>
    <row r="3967" ht="12" customHeight="1"/>
    <row r="3968" ht="12" customHeight="1"/>
    <row r="3969" ht="12" customHeight="1"/>
    <row r="3970" ht="12" customHeight="1"/>
    <row r="3971" ht="12" customHeight="1"/>
    <row r="3972" ht="12" customHeight="1"/>
    <row r="3973" ht="12" customHeight="1"/>
    <row r="3974" ht="12" customHeight="1"/>
    <row r="3975" ht="12" customHeight="1"/>
    <row r="3976" ht="12" customHeight="1"/>
    <row r="3977" ht="12" customHeight="1"/>
    <row r="3978" ht="12" customHeight="1"/>
    <row r="3979" ht="12" customHeight="1"/>
    <row r="3980" ht="12" customHeight="1"/>
    <row r="3981" ht="12" customHeight="1"/>
    <row r="3982" ht="12" customHeight="1"/>
    <row r="3983" ht="12" customHeight="1"/>
    <row r="3984" ht="12" customHeight="1"/>
    <row r="3985" ht="12" customHeight="1"/>
    <row r="3986" ht="12" customHeight="1"/>
    <row r="3987" ht="12" customHeight="1"/>
    <row r="3988" ht="12" customHeight="1"/>
    <row r="3989" ht="12" customHeight="1"/>
    <row r="3990" ht="12" customHeight="1"/>
    <row r="3991" ht="12" customHeight="1"/>
    <row r="3992" ht="12" customHeight="1"/>
    <row r="3993" ht="12" customHeight="1"/>
    <row r="3994" ht="12" customHeight="1"/>
    <row r="3995" ht="12" customHeight="1"/>
    <row r="3996" ht="12" customHeight="1"/>
    <row r="3997" ht="12" customHeight="1"/>
    <row r="3998" ht="12" customHeight="1"/>
    <row r="3999" ht="12" customHeight="1"/>
    <row r="4000" ht="12" customHeight="1"/>
    <row r="4001" ht="12" customHeight="1"/>
    <row r="4002" ht="12" customHeight="1"/>
    <row r="4003" ht="12" customHeight="1"/>
    <row r="4004" ht="12" customHeight="1"/>
    <row r="4005" ht="12" customHeight="1"/>
    <row r="4006" ht="12" customHeight="1"/>
    <row r="4007" ht="12" customHeight="1"/>
    <row r="4008" ht="12" customHeight="1"/>
    <row r="4009" ht="12" customHeight="1"/>
    <row r="4010" ht="12" customHeight="1"/>
    <row r="4011" ht="12" customHeight="1"/>
    <row r="4012" ht="12" customHeight="1"/>
    <row r="4013" ht="12" customHeight="1"/>
    <row r="4014" ht="12" customHeight="1"/>
    <row r="4015" ht="12" customHeight="1"/>
    <row r="4016" ht="12" customHeight="1"/>
    <row r="4017" ht="12" customHeight="1"/>
    <row r="4018" ht="12" customHeight="1"/>
    <row r="4019" ht="12" customHeight="1"/>
    <row r="4020" ht="12" customHeight="1"/>
    <row r="4021" ht="12" customHeight="1"/>
    <row r="4022" ht="12" customHeight="1"/>
    <row r="4023" ht="12" customHeight="1"/>
    <row r="4024" ht="12" customHeight="1"/>
    <row r="4025" ht="12" customHeight="1"/>
    <row r="4026" ht="12" customHeight="1"/>
    <row r="4027" ht="12" customHeight="1"/>
    <row r="4028" ht="12" customHeight="1"/>
    <row r="4029" ht="12" customHeight="1"/>
    <row r="4030" ht="12" customHeight="1"/>
    <row r="4031" ht="12" customHeight="1"/>
    <row r="4032" ht="12" customHeight="1"/>
    <row r="4033" ht="12" customHeight="1"/>
    <row r="4034" ht="12" customHeight="1"/>
    <row r="4035" ht="12" customHeight="1"/>
    <row r="4036" ht="12" customHeight="1"/>
    <row r="4037" ht="12" customHeight="1"/>
    <row r="4038" ht="12" customHeight="1"/>
    <row r="4039" ht="12" customHeight="1"/>
    <row r="4040" ht="12" customHeight="1"/>
    <row r="4041" ht="12" customHeight="1"/>
    <row r="4042" ht="12" customHeight="1"/>
    <row r="4043" ht="12" customHeight="1"/>
    <row r="4044" ht="12" customHeight="1"/>
    <row r="4045" ht="12" customHeight="1"/>
    <row r="4046" ht="12" customHeight="1"/>
    <row r="4047" ht="12" customHeight="1"/>
    <row r="4048" ht="12" customHeight="1"/>
    <row r="4049" ht="12" customHeight="1"/>
    <row r="4050" ht="12" customHeight="1"/>
    <row r="4051" ht="12" customHeight="1"/>
    <row r="4052" ht="12" customHeight="1"/>
    <row r="4053" ht="12" customHeight="1"/>
    <row r="4054" ht="12" customHeight="1"/>
    <row r="4055" ht="12" customHeight="1"/>
    <row r="4056" ht="12" customHeight="1"/>
    <row r="4057" ht="12" customHeight="1"/>
    <row r="4058" ht="12" customHeight="1"/>
    <row r="4059" ht="12" customHeight="1"/>
    <row r="4060" ht="12" customHeight="1"/>
    <row r="4061" ht="12" customHeight="1"/>
    <row r="4062" ht="12" customHeight="1"/>
    <row r="4063" ht="12" customHeight="1"/>
    <row r="4064" ht="12" customHeight="1"/>
    <row r="4065" ht="12" customHeight="1"/>
    <row r="4066" ht="12" customHeight="1"/>
    <row r="4067" ht="12" customHeight="1"/>
    <row r="4068" ht="12" customHeight="1"/>
    <row r="4069" ht="12" customHeight="1"/>
    <row r="4070" ht="12" customHeight="1"/>
    <row r="4071" ht="12" customHeight="1"/>
    <row r="4072" ht="12" customHeight="1"/>
    <row r="4073" ht="12" customHeight="1"/>
    <row r="4074" ht="12" customHeight="1"/>
    <row r="4075" ht="12" customHeight="1"/>
    <row r="4076" ht="12" customHeight="1"/>
    <row r="4077" ht="12" customHeight="1"/>
    <row r="4078" ht="12" customHeight="1"/>
    <row r="4079" ht="12" customHeight="1"/>
    <row r="4080" ht="12" customHeight="1"/>
    <row r="4081" ht="12" customHeight="1"/>
    <row r="4082" ht="12" customHeight="1"/>
    <row r="4083" ht="12" customHeight="1"/>
    <row r="4084" ht="12" customHeight="1"/>
    <row r="4085" ht="12" customHeight="1"/>
    <row r="4086" ht="12" customHeight="1"/>
    <row r="4087" ht="12" customHeight="1"/>
    <row r="4088" ht="12" customHeight="1"/>
    <row r="4089" ht="12" customHeight="1"/>
    <row r="4090" ht="12" customHeight="1"/>
    <row r="4091" ht="12" customHeight="1"/>
    <row r="4092" ht="12" customHeight="1"/>
    <row r="4093" ht="12" customHeight="1"/>
    <row r="4094" ht="12" customHeight="1"/>
    <row r="4095" ht="12" customHeight="1"/>
    <row r="4096" ht="12" customHeight="1"/>
    <row r="4097" ht="12" customHeight="1"/>
    <row r="4098" ht="12" customHeight="1"/>
    <row r="4099" ht="12" customHeight="1"/>
    <row r="4100" ht="12" customHeight="1"/>
    <row r="4101" ht="12" customHeight="1"/>
    <row r="4102" ht="12" customHeight="1"/>
    <row r="4103" ht="12" customHeight="1"/>
    <row r="4104" ht="12" customHeight="1"/>
    <row r="4105" ht="12" customHeight="1"/>
    <row r="4106" ht="12" customHeight="1"/>
    <row r="4107" ht="12" customHeight="1"/>
    <row r="4108" ht="12" customHeight="1"/>
    <row r="4109" ht="12" customHeight="1"/>
    <row r="4110" ht="12" customHeight="1"/>
    <row r="4111" ht="12" customHeight="1"/>
    <row r="4112" ht="12" customHeight="1"/>
    <row r="4113" ht="12" customHeight="1"/>
    <row r="4114" ht="12" customHeight="1"/>
    <row r="4115" ht="12" customHeight="1"/>
    <row r="4116" ht="12" customHeight="1"/>
    <row r="4117" ht="12" customHeight="1"/>
    <row r="4118" ht="12" customHeight="1"/>
    <row r="4119" ht="12" customHeight="1"/>
    <row r="4120" ht="12" customHeight="1"/>
    <row r="4121" ht="12" customHeight="1"/>
    <row r="4122" ht="12" customHeight="1"/>
    <row r="4123" ht="12" customHeight="1"/>
    <row r="4124" ht="12" customHeight="1"/>
    <row r="4125" ht="12" customHeight="1"/>
    <row r="4126" ht="12" customHeight="1"/>
    <row r="4127" ht="12" customHeight="1"/>
    <row r="4128" ht="12" customHeight="1"/>
    <row r="4129" ht="12" customHeight="1"/>
    <row r="4130" ht="12" customHeight="1"/>
    <row r="4131" ht="12" customHeight="1"/>
    <row r="4132" ht="12" customHeight="1"/>
    <row r="4133" ht="12" customHeight="1"/>
    <row r="4134" ht="12" customHeight="1"/>
    <row r="4135" ht="12" customHeight="1"/>
    <row r="4136" ht="12" customHeight="1"/>
    <row r="4137" ht="12" customHeight="1"/>
    <row r="4138" ht="12" customHeight="1"/>
    <row r="4139" ht="12" customHeight="1"/>
    <row r="4140" ht="12" customHeight="1"/>
    <row r="4141" ht="12" customHeight="1"/>
    <row r="4142" ht="12" customHeight="1"/>
    <row r="4143" ht="12" customHeight="1"/>
    <row r="4144" ht="12" customHeight="1"/>
    <row r="4145" ht="12" customHeight="1"/>
    <row r="4146" ht="12" customHeight="1"/>
    <row r="4147" ht="12" customHeight="1"/>
    <row r="4148" ht="12" customHeight="1"/>
    <row r="4149" ht="12" customHeight="1"/>
    <row r="4150" ht="12" customHeight="1"/>
    <row r="4151" ht="12" customHeight="1"/>
    <row r="4152" ht="12" customHeight="1"/>
    <row r="4153" ht="12" customHeight="1"/>
    <row r="4154" ht="12" customHeight="1"/>
    <row r="4155" ht="12" customHeight="1"/>
    <row r="4156" ht="12" customHeight="1"/>
    <row r="4157" ht="12" customHeight="1"/>
    <row r="4158" ht="12" customHeight="1"/>
    <row r="4159" ht="12" customHeight="1"/>
    <row r="4160" ht="12" customHeight="1"/>
    <row r="4161" ht="12" customHeight="1"/>
    <row r="4162" ht="12" customHeight="1"/>
    <row r="4163" ht="12" customHeight="1"/>
    <row r="4164" ht="12" customHeight="1"/>
    <row r="4165" ht="12" customHeight="1"/>
    <row r="4166" ht="12" customHeight="1"/>
    <row r="4167" ht="12" customHeight="1"/>
    <row r="4168" ht="12" customHeight="1"/>
    <row r="4169" ht="12" customHeight="1"/>
    <row r="4170" ht="12" customHeight="1"/>
    <row r="4171" ht="12" customHeight="1"/>
    <row r="4172" ht="12" customHeight="1"/>
    <row r="4173" ht="12" customHeight="1"/>
    <row r="4174" ht="12" customHeight="1"/>
    <row r="4175" ht="12" customHeight="1"/>
    <row r="4176" ht="12" customHeight="1"/>
    <row r="4177" ht="12" customHeight="1"/>
    <row r="4178" ht="12" customHeight="1"/>
    <row r="4179" ht="12" customHeight="1"/>
    <row r="4180" ht="12" customHeight="1"/>
    <row r="4181" ht="12" customHeight="1"/>
    <row r="4182" ht="12" customHeight="1"/>
    <row r="4183" ht="12" customHeight="1"/>
    <row r="4184" ht="12" customHeight="1"/>
    <row r="4185" ht="12" customHeight="1"/>
    <row r="4186" ht="12" customHeight="1"/>
    <row r="4187" ht="12" customHeight="1"/>
    <row r="4188" ht="12" customHeight="1"/>
    <row r="4189" ht="12" customHeight="1"/>
    <row r="4190" ht="12" customHeight="1"/>
    <row r="4191" ht="12" customHeight="1"/>
    <row r="4192" ht="12" customHeight="1"/>
    <row r="4193" ht="12" customHeight="1"/>
    <row r="4194" ht="12" customHeight="1"/>
    <row r="4195" ht="12" customHeight="1"/>
    <row r="4196" ht="12" customHeight="1"/>
    <row r="4197" ht="12" customHeight="1"/>
    <row r="4198" ht="12" customHeight="1"/>
    <row r="4199" ht="12" customHeight="1"/>
    <row r="4200" ht="12" customHeight="1"/>
    <row r="4201" ht="12" customHeight="1"/>
    <row r="4202" ht="12" customHeight="1"/>
    <row r="4203" ht="12" customHeight="1"/>
    <row r="4204" ht="12" customHeight="1"/>
    <row r="4205" ht="12" customHeight="1"/>
    <row r="4206" ht="12" customHeight="1"/>
    <row r="4207" ht="12" customHeight="1"/>
    <row r="4208" ht="12" customHeight="1"/>
    <row r="4209" ht="12" customHeight="1"/>
    <row r="4210" ht="12" customHeight="1"/>
    <row r="4211" ht="12" customHeight="1"/>
    <row r="4212" ht="12" customHeight="1"/>
    <row r="4213" ht="12" customHeight="1"/>
    <row r="4214" ht="12" customHeight="1"/>
    <row r="4215" ht="12" customHeight="1"/>
    <row r="4216" ht="12" customHeight="1"/>
    <row r="4217" ht="12" customHeight="1"/>
    <row r="4218" ht="12" customHeight="1"/>
    <row r="4219" ht="12" customHeight="1"/>
    <row r="4220" ht="12" customHeight="1"/>
    <row r="4221" ht="12" customHeight="1"/>
    <row r="4222" ht="12" customHeight="1"/>
    <row r="4223" ht="12" customHeight="1"/>
    <row r="4224" ht="12" customHeight="1"/>
    <row r="4225" ht="12" customHeight="1"/>
    <row r="4226" ht="12" customHeight="1"/>
    <row r="4227" ht="12" customHeight="1"/>
    <row r="4228" ht="12" customHeight="1"/>
    <row r="4229" ht="12" customHeight="1"/>
    <row r="4230" ht="12" customHeight="1"/>
    <row r="4231" ht="12" customHeight="1"/>
    <row r="4232" ht="12" customHeight="1"/>
    <row r="4233" ht="12" customHeight="1"/>
    <row r="4234" ht="12" customHeight="1"/>
    <row r="4235" ht="12" customHeight="1"/>
    <row r="4236" ht="12" customHeight="1"/>
    <row r="4237" ht="12" customHeight="1"/>
    <row r="4238" ht="12" customHeight="1"/>
    <row r="4239" ht="12" customHeight="1"/>
    <row r="4240" ht="12" customHeight="1"/>
    <row r="4241" ht="12" customHeight="1"/>
    <row r="4242" ht="12" customHeight="1"/>
    <row r="4243" ht="12" customHeight="1"/>
    <row r="4244" ht="12" customHeight="1"/>
    <row r="4245" ht="12" customHeight="1"/>
    <row r="4246" ht="12" customHeight="1"/>
    <row r="4247" ht="12" customHeight="1"/>
    <row r="4248" ht="12" customHeight="1"/>
    <row r="4249" ht="12" customHeight="1"/>
    <row r="4250" ht="12" customHeight="1"/>
    <row r="4251" ht="12" customHeight="1"/>
    <row r="4252" ht="12" customHeight="1"/>
    <row r="4253" ht="12" customHeight="1"/>
    <row r="4254" ht="12" customHeight="1"/>
    <row r="4255" ht="12" customHeight="1"/>
    <row r="4256" ht="12" customHeight="1"/>
    <row r="4257" ht="12" customHeight="1"/>
    <row r="4258" ht="12" customHeight="1"/>
    <row r="4259" ht="12" customHeight="1"/>
    <row r="4260" ht="12" customHeight="1"/>
    <row r="4261" ht="12" customHeight="1"/>
    <row r="4262" ht="12" customHeight="1"/>
    <row r="4263" ht="12" customHeight="1"/>
    <row r="4264" ht="12" customHeight="1"/>
    <row r="4265" ht="12" customHeight="1"/>
    <row r="4266" ht="12" customHeight="1"/>
    <row r="4267" ht="12" customHeight="1"/>
    <row r="4268" ht="12" customHeight="1"/>
    <row r="4269" ht="12" customHeight="1"/>
    <row r="4270" ht="12" customHeight="1"/>
    <row r="4271" ht="12" customHeight="1"/>
    <row r="4272" ht="12" customHeight="1"/>
    <row r="4273" ht="12" customHeight="1"/>
    <row r="4274" ht="12" customHeight="1"/>
    <row r="4275" ht="12" customHeight="1"/>
    <row r="4276" ht="12" customHeight="1"/>
    <row r="4277" ht="12" customHeight="1"/>
    <row r="4278" ht="12" customHeight="1"/>
    <row r="4279" ht="12" customHeight="1"/>
    <row r="4280" ht="12" customHeight="1"/>
    <row r="4281" ht="12" customHeight="1"/>
    <row r="4282" ht="12" customHeight="1"/>
    <row r="4283" ht="12" customHeight="1"/>
    <row r="4284" ht="12" customHeight="1"/>
    <row r="4285" ht="12" customHeight="1"/>
    <row r="4286" ht="12" customHeight="1"/>
    <row r="4287" ht="12" customHeight="1"/>
    <row r="4288" ht="12" customHeight="1"/>
    <row r="4289" ht="12" customHeight="1"/>
    <row r="4290" ht="12" customHeight="1"/>
    <row r="4291" ht="12" customHeight="1"/>
    <row r="4292" ht="12" customHeight="1"/>
    <row r="4293" ht="12" customHeight="1"/>
    <row r="4294" ht="12" customHeight="1"/>
    <row r="4295" ht="12" customHeight="1"/>
    <row r="4296" ht="12" customHeight="1"/>
    <row r="4297" ht="12" customHeight="1"/>
    <row r="4298" ht="12" customHeight="1"/>
    <row r="4299" ht="12" customHeight="1"/>
    <row r="4300" ht="12" customHeight="1"/>
    <row r="4301" ht="12" customHeight="1"/>
    <row r="4302" ht="12" customHeight="1"/>
    <row r="4303" ht="12" customHeight="1"/>
    <row r="4304" ht="12" customHeight="1"/>
    <row r="4305" ht="12" customHeight="1"/>
    <row r="4306" ht="12" customHeight="1"/>
    <row r="4307" ht="12" customHeight="1"/>
    <row r="4308" ht="12" customHeight="1"/>
    <row r="4309" ht="12" customHeight="1"/>
    <row r="4310" ht="12" customHeight="1"/>
    <row r="4311" ht="12" customHeight="1"/>
    <row r="4312" ht="12" customHeight="1"/>
    <row r="4313" ht="12" customHeight="1"/>
    <row r="4314" ht="12" customHeight="1"/>
    <row r="4315" ht="12" customHeight="1"/>
    <row r="4316" ht="12" customHeight="1"/>
    <row r="4317" ht="12" customHeight="1"/>
    <row r="4318" ht="12" customHeight="1"/>
    <row r="4319" ht="12" customHeight="1"/>
    <row r="4320" ht="12" customHeight="1"/>
    <row r="4321" ht="12" customHeight="1"/>
    <row r="4322" ht="12" customHeight="1"/>
    <row r="4323" ht="12" customHeight="1"/>
    <row r="4324" ht="12" customHeight="1"/>
    <row r="4325" ht="12" customHeight="1"/>
    <row r="4326" ht="12" customHeight="1"/>
    <row r="4327" ht="12" customHeight="1"/>
    <row r="4328" ht="12" customHeight="1"/>
    <row r="4329" ht="12" customHeight="1"/>
    <row r="4330" ht="12" customHeight="1"/>
    <row r="4331" ht="12" customHeight="1"/>
    <row r="4332" ht="12" customHeight="1"/>
    <row r="4333" ht="12" customHeight="1"/>
    <row r="4334" ht="12" customHeight="1"/>
    <row r="4335" ht="12" customHeight="1"/>
    <row r="4336" ht="12" customHeight="1"/>
    <row r="4337" ht="12" customHeight="1"/>
    <row r="4338" ht="12" customHeight="1"/>
    <row r="4339" ht="12" customHeight="1"/>
    <row r="4340" ht="12" customHeight="1"/>
    <row r="4341" ht="12" customHeight="1"/>
    <row r="4342" ht="12" customHeight="1"/>
    <row r="4343" ht="12" customHeight="1"/>
    <row r="4344" ht="12" customHeight="1"/>
    <row r="4345" ht="12" customHeight="1"/>
    <row r="4346" ht="12" customHeight="1"/>
    <row r="4347" ht="12" customHeight="1"/>
    <row r="4348" ht="12" customHeight="1"/>
    <row r="4349" ht="12" customHeight="1"/>
    <row r="4350" ht="12" customHeight="1"/>
    <row r="4351" ht="12" customHeight="1"/>
    <row r="4352" ht="12" customHeight="1"/>
    <row r="4353" ht="12" customHeight="1"/>
    <row r="4354" ht="12" customHeight="1"/>
    <row r="4355" ht="12" customHeight="1"/>
    <row r="4356" ht="12" customHeight="1"/>
    <row r="4357" ht="12" customHeight="1"/>
    <row r="4358" ht="12" customHeight="1"/>
    <row r="4359" ht="12" customHeight="1"/>
    <row r="4360" ht="12" customHeight="1"/>
    <row r="4361" ht="12" customHeight="1"/>
    <row r="4362" ht="12" customHeight="1"/>
    <row r="4363" ht="12" customHeight="1"/>
    <row r="4364" ht="12" customHeight="1"/>
    <row r="4365" ht="12" customHeight="1"/>
    <row r="4366" ht="12" customHeight="1"/>
    <row r="4367" ht="12" customHeight="1"/>
    <row r="4368" ht="12" customHeight="1"/>
    <row r="4369" ht="12" customHeight="1"/>
    <row r="4370" ht="12" customHeight="1"/>
    <row r="4371" ht="12" customHeight="1"/>
    <row r="4372" ht="12" customHeight="1"/>
    <row r="4373" ht="12" customHeight="1"/>
    <row r="4374" ht="12" customHeight="1"/>
    <row r="4375" ht="12" customHeight="1"/>
    <row r="4376" ht="12" customHeight="1"/>
    <row r="4377" ht="12" customHeight="1"/>
    <row r="4378" ht="12" customHeight="1"/>
    <row r="4379" ht="12" customHeight="1"/>
    <row r="4380" ht="12" customHeight="1"/>
    <row r="4381" ht="12" customHeight="1"/>
    <row r="4382" ht="12" customHeight="1"/>
    <row r="4383" ht="12" customHeight="1"/>
    <row r="4384" ht="12" customHeight="1"/>
    <row r="4385" ht="12" customHeight="1"/>
    <row r="4386" ht="12" customHeight="1"/>
    <row r="4387" ht="12" customHeight="1"/>
    <row r="4388" ht="12" customHeight="1"/>
    <row r="4389" ht="12" customHeight="1"/>
    <row r="4390" ht="12" customHeight="1"/>
    <row r="4391" ht="12" customHeight="1"/>
    <row r="4392" ht="12" customHeight="1"/>
    <row r="4393" ht="12" customHeight="1"/>
    <row r="4394" ht="12" customHeight="1"/>
    <row r="4395" ht="12" customHeight="1"/>
    <row r="4396" ht="12" customHeight="1"/>
    <row r="4397" ht="12" customHeight="1"/>
    <row r="4398" ht="12" customHeight="1"/>
    <row r="4399" ht="12" customHeight="1"/>
    <row r="4400" ht="12" customHeight="1"/>
    <row r="4401" ht="12" customHeight="1"/>
    <row r="4402" ht="12" customHeight="1"/>
    <row r="4403" ht="12" customHeight="1"/>
    <row r="4404" ht="12" customHeight="1"/>
    <row r="4405" ht="12" customHeight="1"/>
    <row r="4406" ht="12" customHeight="1"/>
    <row r="4407" ht="12" customHeight="1"/>
    <row r="4408" ht="12" customHeight="1"/>
    <row r="4409" ht="12" customHeight="1"/>
    <row r="4410" ht="12" customHeight="1"/>
    <row r="4411" ht="12" customHeight="1"/>
    <row r="4412" ht="12" customHeight="1"/>
    <row r="4413" ht="12" customHeight="1"/>
    <row r="4414" ht="12" customHeight="1"/>
    <row r="4415" ht="12" customHeight="1"/>
    <row r="4416" ht="12" customHeight="1"/>
    <row r="4417" ht="12" customHeight="1"/>
    <row r="4418" ht="12" customHeight="1"/>
    <row r="4419" ht="12" customHeight="1"/>
    <row r="4420" ht="12" customHeight="1"/>
    <row r="4421" ht="12" customHeight="1"/>
    <row r="4422" ht="12" customHeight="1"/>
    <row r="4423" ht="12" customHeight="1"/>
    <row r="4424" ht="12" customHeight="1"/>
    <row r="4425" ht="12" customHeight="1"/>
    <row r="4426" ht="12" customHeight="1"/>
    <row r="4427" ht="12" customHeight="1"/>
    <row r="4428" ht="12" customHeight="1"/>
    <row r="4429" ht="12" customHeight="1"/>
    <row r="4430" ht="12" customHeight="1"/>
    <row r="4431" ht="12" customHeight="1"/>
    <row r="4432" ht="12" customHeight="1"/>
    <row r="4433" ht="12" customHeight="1"/>
    <row r="4434" ht="12" customHeight="1"/>
    <row r="4435" ht="12" customHeight="1"/>
    <row r="4436" ht="12" customHeight="1"/>
    <row r="4437" ht="12" customHeight="1"/>
    <row r="4438" ht="12" customHeight="1"/>
    <row r="4439" ht="12" customHeight="1"/>
    <row r="4440" ht="12" customHeight="1"/>
    <row r="4441" ht="12" customHeight="1"/>
    <row r="4442" ht="12" customHeight="1"/>
    <row r="4443" ht="12" customHeight="1"/>
    <row r="4444" ht="12" customHeight="1"/>
    <row r="4445" ht="12" customHeight="1"/>
    <row r="4446" ht="12" customHeight="1"/>
    <row r="4447" ht="12" customHeight="1"/>
    <row r="4448" ht="12" customHeight="1"/>
    <row r="4449" ht="12" customHeight="1"/>
    <row r="4450" ht="12" customHeight="1"/>
    <row r="4451" ht="12" customHeight="1"/>
    <row r="4452" ht="12" customHeight="1"/>
    <row r="4453" ht="12" customHeight="1"/>
    <row r="4454" ht="12" customHeight="1"/>
    <row r="4455" ht="12" customHeight="1"/>
    <row r="4456" ht="12" customHeight="1"/>
    <row r="4457" ht="12" customHeight="1"/>
    <row r="4458" ht="12" customHeight="1"/>
    <row r="4459" ht="12" customHeight="1"/>
    <row r="4460" ht="12" customHeight="1"/>
    <row r="4461" ht="12" customHeight="1"/>
    <row r="4462" ht="12" customHeight="1"/>
    <row r="4463" ht="12" customHeight="1"/>
    <row r="4464" ht="12" customHeight="1"/>
    <row r="4465" ht="12" customHeight="1"/>
    <row r="4466" ht="12" customHeight="1"/>
    <row r="4467" ht="12" customHeight="1"/>
    <row r="4468" ht="12" customHeight="1"/>
    <row r="4469" ht="12" customHeight="1"/>
    <row r="4470" ht="12" customHeight="1"/>
    <row r="4471" ht="12" customHeight="1"/>
    <row r="4472" ht="12" customHeight="1"/>
    <row r="4473" ht="12" customHeight="1"/>
    <row r="4474" ht="12" customHeight="1"/>
    <row r="4475" ht="12" customHeight="1"/>
    <row r="4476" ht="12" customHeight="1"/>
    <row r="4477" ht="12" customHeight="1"/>
    <row r="4478" ht="12" customHeight="1"/>
    <row r="4479" ht="12" customHeight="1"/>
    <row r="4480" ht="12" customHeight="1"/>
    <row r="4481" ht="12" customHeight="1"/>
    <row r="4482" ht="12" customHeight="1"/>
    <row r="4483" ht="12" customHeight="1"/>
    <row r="4484" ht="12" customHeight="1"/>
    <row r="4485" ht="12" customHeight="1"/>
    <row r="4486" ht="12" customHeight="1"/>
    <row r="4487" ht="12" customHeight="1"/>
    <row r="4488" ht="12" customHeight="1"/>
    <row r="4489" ht="12" customHeight="1"/>
    <row r="4490" ht="12" customHeight="1"/>
    <row r="4491" ht="12" customHeight="1"/>
    <row r="4492" ht="12" customHeight="1"/>
    <row r="4493" ht="12" customHeight="1"/>
    <row r="4494" ht="12" customHeight="1"/>
    <row r="4495" ht="12" customHeight="1"/>
    <row r="4496" ht="12" customHeight="1"/>
    <row r="4497" ht="12" customHeight="1"/>
    <row r="4498" ht="12" customHeight="1"/>
    <row r="4499" ht="12" customHeight="1"/>
    <row r="4500" ht="12" customHeight="1"/>
    <row r="4501" ht="12" customHeight="1"/>
    <row r="4502" ht="12" customHeight="1"/>
    <row r="4503" ht="12" customHeight="1"/>
    <row r="4504" ht="12" customHeight="1"/>
    <row r="4505" ht="12" customHeight="1"/>
    <row r="4506" ht="12" customHeight="1"/>
    <row r="4507" ht="12" customHeight="1"/>
    <row r="4508" ht="12" customHeight="1"/>
    <row r="4509" ht="12" customHeight="1"/>
    <row r="4510" ht="12" customHeight="1"/>
    <row r="4511" ht="12" customHeight="1"/>
    <row r="4512" ht="12" customHeight="1"/>
    <row r="4513" ht="12" customHeight="1"/>
    <row r="4514" ht="12" customHeight="1"/>
    <row r="4515" ht="12" customHeight="1"/>
    <row r="4516" ht="12" customHeight="1"/>
    <row r="4517" ht="12" customHeight="1"/>
    <row r="4518" ht="12" customHeight="1"/>
    <row r="4519" ht="12" customHeight="1"/>
    <row r="4520" ht="12" customHeight="1"/>
    <row r="4521" ht="12" customHeight="1"/>
    <row r="4522" ht="12" customHeight="1"/>
    <row r="4523" ht="12" customHeight="1"/>
    <row r="4524" ht="12" customHeight="1"/>
    <row r="4525" ht="12" customHeight="1"/>
    <row r="4526" ht="12" customHeight="1"/>
    <row r="4527" ht="12" customHeight="1"/>
    <row r="4528" ht="12" customHeight="1"/>
    <row r="4529" ht="12" customHeight="1"/>
    <row r="4530" ht="12" customHeight="1"/>
    <row r="4531" ht="12" customHeight="1"/>
    <row r="4532" ht="12" customHeight="1"/>
    <row r="4533" ht="12" customHeight="1"/>
    <row r="4534" ht="12" customHeight="1"/>
    <row r="4535" ht="12" customHeight="1"/>
    <row r="4536" ht="12" customHeight="1"/>
    <row r="4537" ht="12" customHeight="1"/>
    <row r="4538" ht="12" customHeight="1"/>
    <row r="4539" ht="12" customHeight="1"/>
    <row r="4540" ht="12" customHeight="1"/>
    <row r="4541" ht="12" customHeight="1"/>
    <row r="4542" ht="12" customHeight="1"/>
    <row r="4543" ht="12" customHeight="1"/>
    <row r="4544" ht="12" customHeight="1"/>
    <row r="4545" ht="12" customHeight="1"/>
    <row r="4546" ht="12" customHeight="1"/>
    <row r="4547" ht="12" customHeight="1"/>
    <row r="4548" ht="12" customHeight="1"/>
    <row r="4549" ht="12" customHeight="1"/>
    <row r="4550" ht="12" customHeight="1"/>
    <row r="4551" ht="12" customHeight="1"/>
    <row r="4552" ht="12" customHeight="1"/>
    <row r="4553" ht="12" customHeight="1"/>
    <row r="4554" ht="12" customHeight="1"/>
    <row r="4555" ht="12" customHeight="1"/>
    <row r="4556" ht="12" customHeight="1"/>
    <row r="4557" ht="12" customHeight="1"/>
    <row r="4558" ht="12" customHeight="1"/>
    <row r="4559" ht="12" customHeight="1"/>
    <row r="4560" ht="12" customHeight="1"/>
    <row r="4561" ht="12" customHeight="1"/>
    <row r="4562" ht="12" customHeight="1"/>
    <row r="4563" ht="12" customHeight="1"/>
    <row r="4564" ht="12" customHeight="1"/>
    <row r="4565" ht="12" customHeight="1"/>
    <row r="4566" ht="12" customHeight="1"/>
    <row r="4567" ht="12" customHeight="1"/>
    <row r="4568" ht="12" customHeight="1"/>
    <row r="4569" ht="12" customHeight="1"/>
    <row r="4570" ht="12" customHeight="1"/>
    <row r="4571" ht="12" customHeight="1"/>
    <row r="4572" ht="12" customHeight="1"/>
    <row r="4573" ht="12" customHeight="1"/>
    <row r="4574" ht="12" customHeight="1"/>
    <row r="4575" ht="12" customHeight="1"/>
    <row r="4576" ht="12" customHeight="1"/>
    <row r="4577" ht="12" customHeight="1"/>
    <row r="4578" ht="12" customHeight="1"/>
    <row r="4579" ht="12" customHeight="1"/>
    <row r="4580" ht="12" customHeight="1"/>
    <row r="4581" ht="12" customHeight="1"/>
    <row r="4582" ht="12" customHeight="1"/>
    <row r="4583" ht="12" customHeight="1"/>
    <row r="4584" ht="12" customHeight="1"/>
    <row r="4585" ht="12" customHeight="1"/>
    <row r="4586" ht="12" customHeight="1"/>
    <row r="4587" ht="12" customHeight="1"/>
    <row r="4588" ht="12" customHeight="1"/>
    <row r="4589" ht="12" customHeight="1"/>
    <row r="4590" ht="12" customHeight="1"/>
    <row r="4591" ht="12" customHeight="1"/>
    <row r="4592" ht="12" customHeight="1"/>
    <row r="4593" ht="12" customHeight="1"/>
    <row r="4594" ht="12" customHeight="1"/>
    <row r="4595" ht="12" customHeight="1"/>
    <row r="4596" ht="12" customHeight="1"/>
    <row r="4597" ht="12" customHeight="1"/>
    <row r="4598" ht="12" customHeight="1"/>
    <row r="4599" ht="12" customHeight="1"/>
    <row r="4600" ht="12" customHeight="1"/>
    <row r="4601" ht="12" customHeight="1"/>
    <row r="4602" ht="12" customHeight="1"/>
    <row r="4603" ht="12" customHeight="1"/>
    <row r="4604" ht="12" customHeight="1"/>
    <row r="4605" ht="12" customHeight="1"/>
    <row r="4606" ht="12" customHeight="1"/>
    <row r="4607" ht="12" customHeight="1"/>
    <row r="4608" ht="12" customHeight="1"/>
    <row r="4609" ht="12" customHeight="1"/>
    <row r="4610" ht="12" customHeight="1"/>
    <row r="4611" ht="12" customHeight="1"/>
    <row r="4612" ht="12" customHeight="1"/>
    <row r="4613" ht="12" customHeight="1"/>
    <row r="4614" ht="12" customHeight="1"/>
    <row r="4615" ht="12" customHeight="1"/>
    <row r="4616" ht="12" customHeight="1"/>
    <row r="4617" ht="12" customHeight="1"/>
    <row r="4618" ht="12" customHeight="1"/>
    <row r="4619" ht="12" customHeight="1"/>
    <row r="4620" ht="12" customHeight="1"/>
    <row r="4621" ht="12" customHeight="1"/>
    <row r="4622" ht="12" customHeight="1"/>
    <row r="4623" ht="12" customHeight="1"/>
    <row r="4624" ht="12" customHeight="1"/>
    <row r="4625" ht="12" customHeight="1"/>
    <row r="4626" ht="12" customHeight="1"/>
    <row r="4627" ht="12" customHeight="1"/>
    <row r="4628" ht="12" customHeight="1"/>
    <row r="4629" ht="12" customHeight="1"/>
    <row r="4630" ht="12" customHeight="1"/>
    <row r="4631" ht="12" customHeight="1"/>
    <row r="4632" ht="12" customHeight="1"/>
    <row r="4633" ht="12" customHeight="1"/>
    <row r="4634" ht="12" customHeight="1"/>
    <row r="4635" ht="12" customHeight="1"/>
    <row r="4636" ht="12" customHeight="1"/>
    <row r="4637" ht="12" customHeight="1"/>
    <row r="4638" ht="12" customHeight="1"/>
    <row r="4639" ht="12" customHeight="1"/>
    <row r="4640" ht="12" customHeight="1"/>
    <row r="4641" ht="12" customHeight="1"/>
    <row r="4642" ht="12" customHeight="1"/>
    <row r="4643" ht="12" customHeight="1"/>
    <row r="4644" ht="12" customHeight="1"/>
    <row r="4645" ht="12" customHeight="1"/>
    <row r="4646" ht="12" customHeight="1"/>
    <row r="4647" ht="12" customHeight="1"/>
    <row r="4648" ht="12" customHeight="1"/>
    <row r="4649" ht="12" customHeight="1"/>
    <row r="4650" ht="12" customHeight="1"/>
    <row r="4651" ht="12" customHeight="1"/>
    <row r="4652" ht="12" customHeight="1"/>
    <row r="4653" ht="12" customHeight="1"/>
    <row r="4654" ht="12" customHeight="1"/>
    <row r="4655" ht="12" customHeight="1"/>
    <row r="4656" ht="12" customHeight="1"/>
    <row r="4657" ht="12" customHeight="1"/>
    <row r="4658" ht="12" customHeight="1"/>
    <row r="4659" ht="12" customHeight="1"/>
    <row r="4660" ht="12" customHeight="1"/>
    <row r="4661" ht="12" customHeight="1"/>
    <row r="4662" ht="12" customHeight="1"/>
    <row r="4663" ht="12" customHeight="1"/>
    <row r="4664" ht="12" customHeight="1"/>
    <row r="4665" ht="12" customHeight="1"/>
    <row r="4666" ht="12" customHeight="1"/>
    <row r="4667" ht="12" customHeight="1"/>
    <row r="4668" ht="12" customHeight="1"/>
    <row r="4669" ht="12" customHeight="1"/>
    <row r="4670" ht="12" customHeight="1"/>
    <row r="4671" ht="12" customHeight="1"/>
    <row r="4672" ht="12" customHeight="1"/>
    <row r="4673" ht="12" customHeight="1"/>
    <row r="4674" ht="12" customHeight="1"/>
    <row r="4675" ht="12" customHeight="1"/>
    <row r="4676" ht="12" customHeight="1"/>
    <row r="4677" ht="12" customHeight="1"/>
    <row r="4678" ht="12" customHeight="1"/>
    <row r="4679" ht="12" customHeight="1"/>
    <row r="4680" ht="12" customHeight="1"/>
    <row r="4681" ht="12" customHeight="1"/>
    <row r="4682" ht="12" customHeight="1"/>
    <row r="4683" ht="12" customHeight="1"/>
    <row r="4684" ht="12" customHeight="1"/>
    <row r="4685" ht="12" customHeight="1"/>
    <row r="4686" ht="12" customHeight="1"/>
    <row r="4687" ht="12" customHeight="1"/>
    <row r="4688" ht="12" customHeight="1"/>
    <row r="4689" ht="12" customHeight="1"/>
    <row r="4690" ht="12" customHeight="1"/>
    <row r="4691" ht="12" customHeight="1"/>
    <row r="4692" ht="12" customHeight="1"/>
    <row r="4693" ht="12" customHeight="1"/>
    <row r="4694" ht="12" customHeight="1"/>
    <row r="4695" ht="12" customHeight="1"/>
    <row r="4696" ht="12" customHeight="1"/>
    <row r="4697" ht="12" customHeight="1"/>
    <row r="4698" ht="12" customHeight="1"/>
    <row r="4699" ht="12" customHeight="1"/>
    <row r="4700" ht="12" customHeight="1"/>
    <row r="4701" ht="12" customHeight="1"/>
    <row r="4702" ht="12" customHeight="1"/>
    <row r="4703" ht="12" customHeight="1"/>
    <row r="4704" ht="12" customHeight="1"/>
    <row r="4705" ht="12" customHeight="1"/>
    <row r="4706" ht="12" customHeight="1"/>
    <row r="4707" ht="12" customHeight="1"/>
    <row r="4708" ht="12" customHeight="1"/>
    <row r="4709" ht="12" customHeight="1"/>
    <row r="4710" ht="12" customHeight="1"/>
    <row r="4711" ht="12" customHeight="1"/>
    <row r="4712" ht="12" customHeight="1"/>
    <row r="4713" ht="12" customHeight="1"/>
    <row r="4714" ht="12" customHeight="1"/>
    <row r="4715" ht="12" customHeight="1"/>
    <row r="4716" ht="12" customHeight="1"/>
    <row r="4717" ht="12" customHeight="1"/>
    <row r="4718" ht="12" customHeight="1"/>
    <row r="4719" ht="12" customHeight="1"/>
    <row r="4720" ht="12" customHeight="1"/>
    <row r="4721" ht="12" customHeight="1"/>
    <row r="4722" ht="12" customHeight="1"/>
    <row r="4723" ht="12" customHeight="1"/>
    <row r="4724" ht="12" customHeight="1"/>
    <row r="4725" ht="12" customHeight="1"/>
    <row r="4726" ht="12" customHeight="1"/>
    <row r="4727" ht="12" customHeight="1"/>
    <row r="4728" ht="12" customHeight="1"/>
    <row r="4729" ht="12" customHeight="1"/>
    <row r="4730" ht="12" customHeight="1"/>
    <row r="4731" ht="12" customHeight="1"/>
    <row r="4732" ht="12" customHeight="1"/>
    <row r="4733" ht="12" customHeight="1"/>
    <row r="4734" ht="12" customHeight="1"/>
    <row r="4735" ht="12" customHeight="1"/>
    <row r="4736" ht="12" customHeight="1"/>
    <row r="4737" ht="12" customHeight="1"/>
    <row r="4738" ht="12" customHeight="1"/>
    <row r="4739" ht="12" customHeight="1"/>
    <row r="4740" ht="12" customHeight="1"/>
    <row r="4741" ht="12" customHeight="1"/>
    <row r="4742" ht="12" customHeight="1"/>
    <row r="4743" ht="12" customHeight="1"/>
    <row r="4744" ht="12" customHeight="1"/>
    <row r="4745" ht="12" customHeight="1"/>
    <row r="4746" ht="12" customHeight="1"/>
    <row r="4747" ht="12" customHeight="1"/>
    <row r="4748" ht="12" customHeight="1"/>
    <row r="4749" ht="12" customHeight="1"/>
    <row r="4750" ht="12" customHeight="1"/>
    <row r="4751" ht="12" customHeight="1"/>
    <row r="4752" ht="12" customHeight="1"/>
    <row r="4753" ht="12" customHeight="1"/>
    <row r="4754" ht="12" customHeight="1"/>
    <row r="4755" ht="12" customHeight="1"/>
    <row r="4756" ht="12" customHeight="1"/>
    <row r="4757" ht="12" customHeight="1"/>
    <row r="4758" ht="12" customHeight="1"/>
    <row r="4759" ht="12" customHeight="1"/>
    <row r="4760" ht="12" customHeight="1"/>
    <row r="4761" ht="12" customHeight="1"/>
    <row r="4762" ht="12" customHeight="1"/>
    <row r="4763" ht="12" customHeight="1"/>
    <row r="4764" ht="12" customHeight="1"/>
    <row r="4765" ht="12" customHeight="1"/>
    <row r="4766" ht="12" customHeight="1"/>
    <row r="4767" ht="12" customHeight="1"/>
    <row r="4768" ht="12" customHeight="1"/>
    <row r="4769" ht="12" customHeight="1"/>
    <row r="4770" ht="12" customHeight="1"/>
    <row r="4771" ht="12" customHeight="1"/>
    <row r="4772" ht="12" customHeight="1"/>
    <row r="4773" ht="12" customHeight="1"/>
    <row r="4774" ht="12" customHeight="1"/>
    <row r="4775" ht="12" customHeight="1"/>
    <row r="4776" ht="12" customHeight="1"/>
    <row r="4777" ht="12" customHeight="1"/>
    <row r="4778" ht="12" customHeight="1"/>
    <row r="4779" ht="12" customHeight="1"/>
    <row r="4780" ht="12" customHeight="1"/>
    <row r="4781" ht="12" customHeight="1"/>
    <row r="4782" ht="12" customHeight="1"/>
    <row r="4783" ht="12" customHeight="1"/>
    <row r="4784" ht="12" customHeight="1"/>
    <row r="4785" ht="12" customHeight="1"/>
    <row r="4786" ht="12" customHeight="1"/>
    <row r="4787" ht="12" customHeight="1"/>
    <row r="4788" ht="12" customHeight="1"/>
    <row r="4789" ht="12" customHeight="1"/>
    <row r="4790" ht="12" customHeight="1"/>
    <row r="4791" ht="12" customHeight="1"/>
    <row r="4792" ht="12" customHeight="1"/>
    <row r="4793" ht="12" customHeight="1"/>
    <row r="4794" ht="12" customHeight="1"/>
    <row r="4795" ht="12" customHeight="1"/>
    <row r="4796" ht="12" customHeight="1"/>
    <row r="4797" ht="12" customHeight="1"/>
    <row r="4798" ht="12" customHeight="1"/>
    <row r="4799" ht="12" customHeight="1"/>
    <row r="4800" ht="12" customHeight="1"/>
    <row r="4801" ht="12" customHeight="1"/>
    <row r="4802" ht="12" customHeight="1"/>
    <row r="4803" ht="12" customHeight="1"/>
    <row r="4804" ht="12" customHeight="1"/>
    <row r="4805" ht="12" customHeight="1"/>
    <row r="4806" ht="12" customHeight="1"/>
    <row r="4807" ht="12" customHeight="1"/>
    <row r="4808" ht="12" customHeight="1"/>
    <row r="4809" ht="12" customHeight="1"/>
    <row r="4810" ht="12" customHeight="1"/>
    <row r="4811" ht="12" customHeight="1"/>
    <row r="4812" ht="12" customHeight="1"/>
    <row r="4813" ht="12" customHeight="1"/>
    <row r="4814" ht="12" customHeight="1"/>
    <row r="4815" ht="12" customHeight="1"/>
    <row r="4816" ht="12" customHeight="1"/>
    <row r="4817" ht="12" customHeight="1"/>
    <row r="4818" ht="12" customHeight="1"/>
    <row r="4819" ht="12" customHeight="1"/>
    <row r="4820" ht="12" customHeight="1"/>
    <row r="4821" ht="12" customHeight="1"/>
    <row r="4822" ht="12" customHeight="1"/>
    <row r="4823" ht="12" customHeight="1"/>
    <row r="4824" ht="12" customHeight="1"/>
    <row r="4825" ht="12" customHeight="1"/>
    <row r="4826" ht="12" customHeight="1"/>
    <row r="4827" ht="12" customHeight="1"/>
    <row r="4828" ht="12" customHeight="1"/>
    <row r="4829" ht="12" customHeight="1"/>
    <row r="4830" ht="12" customHeight="1"/>
    <row r="4831" ht="12" customHeight="1"/>
    <row r="4832" ht="12" customHeight="1"/>
    <row r="4833" ht="12" customHeight="1"/>
    <row r="4834" ht="12" customHeight="1"/>
    <row r="4835" ht="12" customHeight="1"/>
    <row r="4836" ht="12" customHeight="1"/>
    <row r="4837" ht="12" customHeight="1"/>
    <row r="4838" ht="12" customHeight="1"/>
    <row r="4839" ht="12" customHeight="1"/>
    <row r="4840" ht="12" customHeight="1"/>
    <row r="4841" ht="12" customHeight="1"/>
    <row r="4842" ht="12" customHeight="1"/>
    <row r="4843" ht="12" customHeight="1"/>
    <row r="4844" ht="12" customHeight="1"/>
    <row r="4845" ht="12" customHeight="1"/>
    <row r="4846" ht="12" customHeight="1"/>
    <row r="4847" ht="12" customHeight="1"/>
    <row r="4848" ht="12" customHeight="1"/>
    <row r="4849" ht="12" customHeight="1"/>
    <row r="4850" ht="12" customHeight="1"/>
    <row r="4851" ht="12" customHeight="1"/>
    <row r="4852" ht="12" customHeight="1"/>
    <row r="4853" ht="12" customHeight="1"/>
    <row r="4854" ht="12" customHeight="1"/>
    <row r="4855" ht="12" customHeight="1"/>
    <row r="4856" ht="12" customHeight="1"/>
    <row r="4857" ht="12" customHeight="1"/>
    <row r="4858" ht="12" customHeight="1"/>
    <row r="4859" ht="12" customHeight="1"/>
    <row r="4860" ht="12" customHeight="1"/>
    <row r="4861" ht="12" customHeight="1"/>
    <row r="4862" ht="12" customHeight="1"/>
    <row r="4863" ht="12" customHeight="1"/>
    <row r="4864" ht="12" customHeight="1"/>
    <row r="4865" ht="12" customHeight="1"/>
    <row r="4866" ht="12" customHeight="1"/>
    <row r="4867" ht="12" customHeight="1"/>
    <row r="4868" ht="12" customHeight="1"/>
    <row r="4869" ht="12" customHeight="1"/>
    <row r="4870" ht="12" customHeight="1"/>
    <row r="4871" ht="12" customHeight="1"/>
    <row r="4872" ht="12" customHeight="1"/>
    <row r="4873" ht="12" customHeight="1"/>
    <row r="4874" ht="12" customHeight="1"/>
    <row r="4875" ht="12" customHeight="1"/>
    <row r="4876" ht="12" customHeight="1"/>
    <row r="4877" ht="12" customHeight="1"/>
    <row r="4878" ht="12" customHeight="1"/>
    <row r="4879" ht="12" customHeight="1"/>
    <row r="4880" ht="12" customHeight="1"/>
    <row r="4881" ht="12" customHeight="1"/>
    <row r="4882" ht="12" customHeight="1"/>
    <row r="4883" ht="12" customHeight="1"/>
    <row r="4884" ht="12" customHeight="1"/>
    <row r="4885" ht="12" customHeight="1"/>
    <row r="4886" ht="12" customHeight="1"/>
    <row r="4887" ht="12" customHeight="1"/>
    <row r="4888" ht="12" customHeight="1"/>
    <row r="4889" ht="12" customHeight="1"/>
    <row r="4890" ht="12" customHeight="1"/>
    <row r="4891" ht="12" customHeight="1"/>
    <row r="4892" ht="12" customHeight="1"/>
    <row r="4893" ht="12" customHeight="1"/>
    <row r="4894" ht="12" customHeight="1"/>
    <row r="4895" ht="12" customHeight="1"/>
    <row r="4896" ht="12" customHeight="1"/>
    <row r="4897" ht="12" customHeight="1"/>
    <row r="4898" ht="12" customHeight="1"/>
    <row r="4899" ht="12" customHeight="1"/>
    <row r="4900" ht="12" customHeight="1"/>
    <row r="4901" ht="12" customHeight="1"/>
    <row r="4902" ht="12" customHeight="1"/>
    <row r="4903" ht="12" customHeight="1"/>
    <row r="4904" ht="12" customHeight="1"/>
    <row r="4905" ht="12" customHeight="1"/>
    <row r="4906" ht="12" customHeight="1"/>
    <row r="4907" ht="12" customHeight="1"/>
    <row r="4908" ht="12" customHeight="1"/>
    <row r="4909" ht="12" customHeight="1"/>
    <row r="4910" ht="12" customHeight="1"/>
    <row r="4911" ht="12" customHeight="1"/>
    <row r="4912" ht="12" customHeight="1"/>
    <row r="4913" ht="12" customHeight="1"/>
    <row r="4914" ht="12" customHeight="1"/>
    <row r="4915" ht="12" customHeight="1"/>
    <row r="4916" ht="12" customHeight="1"/>
    <row r="4917" ht="12" customHeight="1"/>
    <row r="4918" ht="12" customHeight="1"/>
    <row r="4919" ht="12" customHeight="1"/>
    <row r="4920" ht="12" customHeight="1"/>
    <row r="4921" ht="12" customHeight="1"/>
    <row r="4922" ht="12" customHeight="1"/>
    <row r="4923" ht="12" customHeight="1"/>
    <row r="4924" ht="12" customHeight="1"/>
    <row r="4925" ht="12" customHeight="1"/>
    <row r="4926" ht="12" customHeight="1"/>
    <row r="4927" ht="12" customHeight="1"/>
    <row r="4928" ht="12" customHeight="1"/>
    <row r="4929" ht="12" customHeight="1"/>
    <row r="4930" ht="12" customHeight="1"/>
    <row r="4931" ht="12" customHeight="1"/>
    <row r="4932" ht="12" customHeight="1"/>
    <row r="4933" ht="12" customHeight="1"/>
    <row r="4934" ht="12" customHeight="1"/>
    <row r="4935" ht="12" customHeight="1"/>
    <row r="4936" ht="12" customHeight="1"/>
    <row r="4937" ht="12" customHeight="1"/>
    <row r="4938" ht="12" customHeight="1"/>
    <row r="4939" ht="12" customHeight="1"/>
    <row r="4940" ht="12" customHeight="1"/>
    <row r="4941" ht="12" customHeight="1"/>
    <row r="4942" ht="12" customHeight="1"/>
    <row r="4943" ht="12" customHeight="1"/>
    <row r="4944" ht="12" customHeight="1"/>
    <row r="4945" ht="12" customHeight="1"/>
    <row r="4946" ht="12" customHeight="1"/>
    <row r="4947" ht="12" customHeight="1"/>
    <row r="4948" ht="12" customHeight="1"/>
    <row r="4949" ht="12" customHeight="1"/>
    <row r="4950" ht="12" customHeight="1"/>
    <row r="4951" ht="12" customHeight="1"/>
    <row r="4952" ht="12" customHeight="1"/>
    <row r="4953" ht="12" customHeight="1"/>
    <row r="4954" ht="12" customHeight="1"/>
    <row r="4955" ht="12" customHeight="1"/>
    <row r="4956" ht="12" customHeight="1"/>
    <row r="4957" ht="12" customHeight="1"/>
    <row r="4958" ht="12" customHeight="1"/>
    <row r="4959" ht="12" customHeight="1"/>
    <row r="4960" ht="12" customHeight="1"/>
    <row r="4961" ht="12" customHeight="1"/>
    <row r="4962" ht="12" customHeight="1"/>
    <row r="4963" ht="12" customHeight="1"/>
    <row r="4964" ht="12" customHeight="1"/>
    <row r="4965" ht="12" customHeight="1"/>
    <row r="4966" ht="12" customHeight="1"/>
    <row r="4967" ht="12" customHeight="1"/>
    <row r="4968" ht="12" customHeight="1"/>
    <row r="4969" ht="12" customHeight="1"/>
    <row r="4970" ht="12" customHeight="1"/>
    <row r="4971" ht="12" customHeight="1"/>
    <row r="4972" ht="12" customHeight="1"/>
    <row r="4973" ht="12" customHeight="1"/>
    <row r="4974" ht="12" customHeight="1"/>
    <row r="4975" ht="12" customHeight="1"/>
    <row r="4976" ht="12" customHeight="1"/>
    <row r="4977" ht="12" customHeight="1"/>
    <row r="4978" ht="12" customHeight="1"/>
    <row r="4979" ht="12" customHeight="1"/>
    <row r="4980" ht="12" customHeight="1"/>
    <row r="4981" ht="12" customHeight="1"/>
    <row r="4982" ht="12" customHeight="1"/>
    <row r="4983" ht="12" customHeight="1"/>
    <row r="4984" ht="12" customHeight="1"/>
    <row r="4985" ht="12" customHeight="1"/>
    <row r="4986" ht="12" customHeight="1"/>
    <row r="4987" ht="12" customHeight="1"/>
    <row r="4988" ht="12" customHeight="1"/>
    <row r="4989" ht="12" customHeight="1"/>
    <row r="4990" ht="12" customHeight="1"/>
    <row r="4991" ht="12" customHeight="1"/>
    <row r="4992" ht="12" customHeight="1"/>
    <row r="4993" ht="12" customHeight="1"/>
    <row r="4994" ht="12" customHeight="1"/>
    <row r="4995" ht="12" customHeight="1"/>
    <row r="4996" ht="12" customHeight="1"/>
    <row r="4997" ht="12" customHeight="1"/>
    <row r="4998" ht="12" customHeight="1"/>
    <row r="4999" ht="12" customHeight="1"/>
    <row r="5000" ht="12" customHeight="1"/>
    <row r="5001" ht="12" customHeight="1"/>
    <row r="5002" ht="12" customHeight="1"/>
    <row r="5003" ht="12" customHeight="1"/>
    <row r="5004" ht="12" customHeight="1"/>
    <row r="5005" ht="12" customHeight="1"/>
    <row r="5006" ht="12" customHeight="1"/>
    <row r="5007" ht="12" customHeight="1"/>
    <row r="5008" ht="12" customHeight="1"/>
    <row r="5009" ht="12" customHeight="1"/>
    <row r="5010" ht="12" customHeight="1"/>
    <row r="5011" ht="12" customHeight="1"/>
    <row r="5012" ht="12" customHeight="1"/>
    <row r="5013" ht="12" customHeight="1"/>
    <row r="5014" ht="12" customHeight="1"/>
    <row r="5015" ht="12" customHeight="1"/>
    <row r="5016" ht="12" customHeight="1"/>
    <row r="5017" ht="12" customHeight="1"/>
    <row r="5018" ht="12" customHeight="1"/>
    <row r="5019" ht="12" customHeight="1"/>
    <row r="5020" ht="12" customHeight="1"/>
    <row r="5021" ht="12" customHeight="1"/>
    <row r="5022" ht="12" customHeight="1"/>
    <row r="5023" ht="12" customHeight="1"/>
    <row r="5024" ht="12" customHeight="1"/>
    <row r="5025" ht="12" customHeight="1"/>
    <row r="5026" ht="12" customHeight="1"/>
    <row r="5027" ht="12" customHeight="1"/>
    <row r="5028" ht="12" customHeight="1"/>
    <row r="5029" ht="12" customHeight="1"/>
    <row r="5030" ht="12" customHeight="1"/>
    <row r="5031" ht="12" customHeight="1"/>
    <row r="5032" ht="12" customHeight="1"/>
    <row r="5033" ht="12" customHeight="1"/>
    <row r="5034" ht="12" customHeight="1"/>
    <row r="5035" ht="12" customHeight="1"/>
    <row r="5036" ht="12" customHeight="1"/>
    <row r="5037" ht="12" customHeight="1"/>
    <row r="5038" ht="12" customHeight="1"/>
    <row r="5039" ht="12" customHeight="1"/>
    <row r="5040" ht="12" customHeight="1"/>
    <row r="5041" ht="12" customHeight="1"/>
    <row r="5042" ht="12" customHeight="1"/>
    <row r="5043" ht="12" customHeight="1"/>
    <row r="5044" ht="12" customHeight="1"/>
    <row r="5045" ht="12" customHeight="1"/>
    <row r="5046" ht="12" customHeight="1"/>
    <row r="5047" ht="12" customHeight="1"/>
    <row r="5048" ht="12" customHeight="1"/>
    <row r="5049" ht="12" customHeight="1"/>
    <row r="5050" ht="12" customHeight="1"/>
    <row r="5051" ht="12" customHeight="1"/>
    <row r="5052" ht="12" customHeight="1"/>
    <row r="5053" ht="12" customHeight="1"/>
    <row r="5054" ht="12" customHeight="1"/>
    <row r="5055" ht="12" customHeight="1"/>
    <row r="5056" ht="12" customHeight="1"/>
    <row r="5057" ht="12" customHeight="1"/>
    <row r="5058" ht="12" customHeight="1"/>
    <row r="5059" ht="12" customHeight="1"/>
    <row r="5060" ht="12" customHeight="1"/>
    <row r="5061" ht="12" customHeight="1"/>
    <row r="5062" ht="12" customHeight="1"/>
    <row r="5063" ht="12" customHeight="1"/>
    <row r="5064" ht="12" customHeight="1"/>
    <row r="5065" ht="12" customHeight="1"/>
    <row r="5066" ht="12" customHeight="1"/>
    <row r="5067" ht="12" customHeight="1"/>
    <row r="5068" ht="12" customHeight="1"/>
    <row r="5069" ht="12" customHeight="1"/>
    <row r="5070" ht="12" customHeight="1"/>
    <row r="5071" ht="12" customHeight="1"/>
    <row r="5072" ht="12" customHeight="1"/>
    <row r="5073" ht="12" customHeight="1"/>
    <row r="5074" ht="12" customHeight="1"/>
    <row r="5075" ht="12" customHeight="1"/>
    <row r="5076" ht="12" customHeight="1"/>
    <row r="5077" ht="12" customHeight="1"/>
    <row r="5078" ht="12" customHeight="1"/>
    <row r="5079" ht="12" customHeight="1"/>
    <row r="5080" ht="12" customHeight="1"/>
    <row r="5081" ht="12" customHeight="1"/>
    <row r="5082" ht="12" customHeight="1"/>
    <row r="5083" ht="12" customHeight="1"/>
    <row r="5084" ht="12" customHeight="1"/>
    <row r="5085" ht="12" customHeight="1"/>
    <row r="5086" ht="12" customHeight="1"/>
    <row r="5087" ht="12" customHeight="1"/>
    <row r="5088" ht="12" customHeight="1"/>
    <row r="5089" ht="12" customHeight="1"/>
    <row r="5090" ht="12" customHeight="1"/>
    <row r="5091" ht="12" customHeight="1"/>
    <row r="5092" ht="12" customHeight="1"/>
    <row r="5093" ht="12" customHeight="1"/>
    <row r="5094" ht="12" customHeight="1"/>
    <row r="5095" ht="12" customHeight="1"/>
    <row r="5096" ht="12" customHeight="1"/>
    <row r="5097" ht="12" customHeight="1"/>
    <row r="5098" ht="12" customHeight="1"/>
    <row r="5099" ht="12" customHeight="1"/>
    <row r="5100" ht="12" customHeight="1"/>
    <row r="5101" ht="12" customHeight="1"/>
    <row r="5102" ht="12" customHeight="1"/>
    <row r="5103" ht="12" customHeight="1"/>
    <row r="5104" ht="12" customHeight="1"/>
    <row r="5105" ht="12" customHeight="1"/>
    <row r="5106" ht="12" customHeight="1"/>
    <row r="5107" ht="12" customHeight="1"/>
    <row r="5108" ht="12" customHeight="1"/>
    <row r="5109" ht="12" customHeight="1"/>
    <row r="5110" ht="12" customHeight="1"/>
    <row r="5111" ht="12" customHeight="1"/>
    <row r="5112" ht="12" customHeight="1"/>
    <row r="5113" ht="12" customHeight="1"/>
    <row r="5114" ht="12" customHeight="1"/>
    <row r="5115" ht="12" customHeight="1"/>
    <row r="5116" ht="12" customHeight="1"/>
    <row r="5117" ht="12" customHeight="1"/>
    <row r="5118" ht="12" customHeight="1"/>
    <row r="5119" ht="12" customHeight="1"/>
    <row r="5120" ht="12" customHeight="1"/>
    <row r="5121" ht="12" customHeight="1"/>
    <row r="5122" ht="12" customHeight="1"/>
    <row r="5123" ht="12" customHeight="1"/>
    <row r="5124" ht="12" customHeight="1"/>
    <row r="5125" ht="12" customHeight="1"/>
    <row r="5126" ht="12" customHeight="1"/>
    <row r="5127" ht="12" customHeight="1"/>
    <row r="5128" ht="12" customHeight="1"/>
    <row r="5129" ht="12" customHeight="1"/>
    <row r="5130" ht="12" customHeight="1"/>
    <row r="5131" ht="12" customHeight="1"/>
    <row r="5132" ht="12" customHeight="1"/>
    <row r="5133" ht="12" customHeight="1"/>
    <row r="5134" ht="12" customHeight="1"/>
    <row r="5135" ht="12" customHeight="1"/>
    <row r="5136" ht="12" customHeight="1"/>
    <row r="5137" ht="12" customHeight="1"/>
    <row r="5138" ht="12" customHeight="1"/>
    <row r="5139" ht="12" customHeight="1"/>
    <row r="5140" ht="12" customHeight="1"/>
    <row r="5141" ht="12" customHeight="1"/>
    <row r="5142" ht="12" customHeight="1"/>
    <row r="5143" ht="12" customHeight="1"/>
    <row r="5144" ht="12" customHeight="1"/>
    <row r="5145" ht="12" customHeight="1"/>
    <row r="5146" ht="12" customHeight="1"/>
    <row r="5147" ht="12" customHeight="1"/>
    <row r="5148" ht="12" customHeight="1"/>
    <row r="5149" ht="12" customHeight="1"/>
    <row r="5150" ht="12" customHeight="1"/>
    <row r="5151" ht="12" customHeight="1"/>
    <row r="5152" ht="12" customHeight="1"/>
    <row r="5153" ht="12" customHeight="1"/>
    <row r="5154" ht="12" customHeight="1"/>
    <row r="5155" ht="12" customHeight="1"/>
    <row r="5156" ht="12" customHeight="1"/>
    <row r="5157" ht="12" customHeight="1"/>
    <row r="5158" ht="12" customHeight="1"/>
    <row r="5159" ht="12" customHeight="1"/>
    <row r="5160" ht="12" customHeight="1"/>
    <row r="5161" ht="12" customHeight="1"/>
    <row r="5162" ht="12" customHeight="1"/>
    <row r="5163" ht="12" customHeight="1"/>
    <row r="5164" ht="12" customHeight="1"/>
    <row r="5165" ht="12" customHeight="1"/>
    <row r="5166" ht="12" customHeight="1"/>
    <row r="5167" ht="12" customHeight="1"/>
    <row r="5168" ht="12" customHeight="1"/>
    <row r="5169" ht="12" customHeight="1"/>
    <row r="5170" ht="12" customHeight="1"/>
    <row r="5171" ht="12" customHeight="1"/>
    <row r="5172" ht="12" customHeight="1"/>
    <row r="5173" ht="12" customHeight="1"/>
    <row r="5174" ht="12" customHeight="1"/>
    <row r="5175" ht="12" customHeight="1"/>
    <row r="5176" ht="12" customHeight="1"/>
    <row r="5177" ht="12" customHeight="1"/>
    <row r="5178" ht="12" customHeight="1"/>
    <row r="5179" ht="12" customHeight="1"/>
    <row r="5180" ht="12" customHeight="1"/>
    <row r="5181" ht="12" customHeight="1"/>
    <row r="5182" ht="12" customHeight="1"/>
    <row r="5183" ht="12" customHeight="1"/>
    <row r="5184" ht="12" customHeight="1"/>
    <row r="5185" ht="12" customHeight="1"/>
    <row r="5186" ht="12" customHeight="1"/>
    <row r="5187" ht="12" customHeight="1"/>
    <row r="5188" ht="12" customHeight="1"/>
    <row r="5189" ht="12" customHeight="1"/>
    <row r="5190" ht="12" customHeight="1"/>
    <row r="5191" ht="12" customHeight="1"/>
    <row r="5192" ht="12" customHeight="1"/>
    <row r="5193" ht="12" customHeight="1"/>
    <row r="5194" ht="12" customHeight="1"/>
    <row r="5195" ht="12" customHeight="1"/>
    <row r="5196" ht="12" customHeight="1"/>
    <row r="5197" ht="12" customHeight="1"/>
    <row r="5198" ht="12" customHeight="1"/>
    <row r="5199" ht="12" customHeight="1"/>
    <row r="5200" ht="12" customHeight="1"/>
    <row r="5201" ht="12" customHeight="1"/>
    <row r="5202" ht="12" customHeight="1"/>
    <row r="5203" ht="12" customHeight="1"/>
    <row r="5204" ht="12" customHeight="1"/>
    <row r="5205" ht="12" customHeight="1"/>
    <row r="5206" ht="12" customHeight="1"/>
    <row r="5207" ht="12" customHeight="1"/>
    <row r="5208" ht="12" customHeight="1"/>
    <row r="5209" ht="12" customHeight="1"/>
    <row r="5210" ht="12" customHeight="1"/>
    <row r="5211" ht="12" customHeight="1"/>
    <row r="5212" ht="12" customHeight="1"/>
    <row r="5213" ht="12" customHeight="1"/>
    <row r="5214" ht="12" customHeight="1"/>
    <row r="5215" ht="12" customHeight="1"/>
    <row r="5216" ht="12" customHeight="1"/>
    <row r="5217" ht="12" customHeight="1"/>
    <row r="5218" ht="12" customHeight="1"/>
    <row r="5219" ht="12" customHeight="1"/>
    <row r="5220" ht="12" customHeight="1"/>
    <row r="5221" ht="12" customHeight="1"/>
    <row r="5222" ht="12" customHeight="1"/>
    <row r="5223" ht="12" customHeight="1"/>
    <row r="5224" ht="12" customHeight="1"/>
    <row r="5225" ht="12" customHeight="1"/>
    <row r="5226" ht="12" customHeight="1"/>
    <row r="5227" ht="12" customHeight="1"/>
    <row r="5228" ht="12" customHeight="1"/>
    <row r="5229" ht="12" customHeight="1"/>
    <row r="5230" ht="12" customHeight="1"/>
    <row r="5231" ht="12" customHeight="1"/>
    <row r="5232" ht="12" customHeight="1"/>
    <row r="5233" ht="12" customHeight="1"/>
    <row r="5234" ht="12" customHeight="1"/>
    <row r="5235" ht="12" customHeight="1"/>
    <row r="5236" ht="12" customHeight="1"/>
    <row r="5237" ht="12" customHeight="1"/>
    <row r="5238" ht="12" customHeight="1"/>
    <row r="5239" ht="12" customHeight="1"/>
    <row r="5240" ht="12" customHeight="1"/>
    <row r="5241" ht="12" customHeight="1"/>
    <row r="5242" ht="12" customHeight="1"/>
    <row r="5243" ht="12" customHeight="1"/>
    <row r="5244" ht="12" customHeight="1"/>
    <row r="5245" ht="12" customHeight="1"/>
    <row r="5246" ht="12" customHeight="1"/>
    <row r="5247" ht="12" customHeight="1"/>
    <row r="5248" ht="12" customHeight="1"/>
    <row r="5249" ht="12" customHeight="1"/>
    <row r="5250" ht="12" customHeight="1"/>
    <row r="5251" ht="12" customHeight="1"/>
    <row r="5252" ht="12" customHeight="1"/>
    <row r="5253" ht="12" customHeight="1"/>
    <row r="5254" ht="12" customHeight="1"/>
    <row r="5255" ht="12" customHeight="1"/>
    <row r="5256" ht="12" customHeight="1"/>
    <row r="5257" ht="12" customHeight="1"/>
    <row r="5258" ht="12" customHeight="1"/>
    <row r="5259" ht="12" customHeight="1"/>
    <row r="5260" ht="12" customHeight="1"/>
    <row r="5261" ht="12" customHeight="1"/>
    <row r="5262" ht="12" customHeight="1"/>
    <row r="5263" ht="12" customHeight="1"/>
    <row r="5264" ht="12" customHeight="1"/>
    <row r="5265" ht="12" customHeight="1"/>
    <row r="5266" ht="12" customHeight="1"/>
    <row r="5267" ht="12" customHeight="1"/>
    <row r="5268" ht="12" customHeight="1"/>
    <row r="5269" ht="12" customHeight="1"/>
    <row r="5270" ht="12" customHeight="1"/>
    <row r="5271" ht="12" customHeight="1"/>
    <row r="5272" ht="12" customHeight="1"/>
    <row r="5273" ht="12" customHeight="1"/>
    <row r="5274" ht="12" customHeight="1"/>
    <row r="5275" ht="12" customHeight="1"/>
    <row r="5276" ht="12" customHeight="1"/>
    <row r="5277" ht="12" customHeight="1"/>
    <row r="5278" ht="12" customHeight="1"/>
    <row r="5279" ht="12" customHeight="1"/>
    <row r="5280" ht="12" customHeight="1"/>
    <row r="5281" ht="12" customHeight="1"/>
    <row r="5282" ht="12" customHeight="1"/>
    <row r="5283" ht="12" customHeight="1"/>
    <row r="5284" ht="12" customHeight="1"/>
    <row r="5285" ht="12" customHeight="1"/>
    <row r="5286" ht="12" customHeight="1"/>
    <row r="5287" ht="12" customHeight="1"/>
    <row r="5288" ht="12" customHeight="1"/>
    <row r="5289" ht="12" customHeight="1"/>
    <row r="5290" ht="12" customHeight="1"/>
    <row r="5291" ht="12" customHeight="1"/>
    <row r="5292" ht="12" customHeight="1"/>
    <row r="5293" ht="12" customHeight="1"/>
    <row r="5294" ht="12" customHeight="1"/>
    <row r="5295" ht="12" customHeight="1"/>
    <row r="5296" ht="12" customHeight="1"/>
    <row r="5297" ht="12" customHeight="1"/>
    <row r="5298" ht="12" customHeight="1"/>
    <row r="5299" ht="12" customHeight="1"/>
    <row r="5300" ht="12" customHeight="1"/>
    <row r="5301" ht="12" customHeight="1"/>
    <row r="5302" ht="12" customHeight="1"/>
    <row r="5303" ht="12" customHeight="1"/>
    <row r="5304" ht="12" customHeight="1"/>
    <row r="5305" ht="12" customHeight="1"/>
    <row r="5306" ht="12" customHeight="1"/>
    <row r="5307" ht="12" customHeight="1"/>
    <row r="5308" ht="12" customHeight="1"/>
    <row r="5309" ht="12" customHeight="1"/>
    <row r="5310" ht="12" customHeight="1"/>
    <row r="5311" ht="12" customHeight="1"/>
    <row r="5312" ht="12" customHeight="1"/>
    <row r="5313" ht="12" customHeight="1"/>
    <row r="5314" ht="12" customHeight="1"/>
    <row r="5315" ht="12" customHeight="1"/>
    <row r="5316" ht="12" customHeight="1"/>
    <row r="5317" ht="12" customHeight="1"/>
    <row r="5318" ht="12" customHeight="1"/>
    <row r="5319" ht="12" customHeight="1"/>
    <row r="5320" ht="12" customHeight="1"/>
    <row r="5321" ht="12" customHeight="1"/>
    <row r="5322" ht="12" customHeight="1"/>
    <row r="5323" ht="12" customHeight="1"/>
    <row r="5324" ht="12" customHeight="1"/>
    <row r="5325" ht="12" customHeight="1"/>
    <row r="5326" ht="12" customHeight="1"/>
    <row r="5327" ht="12" customHeight="1"/>
    <row r="5328" ht="12" customHeight="1"/>
    <row r="5329" ht="12" customHeight="1"/>
    <row r="5330" ht="12" customHeight="1"/>
    <row r="5331" ht="12" customHeight="1"/>
    <row r="5332" ht="12" customHeight="1"/>
    <row r="5333" ht="12" customHeight="1"/>
    <row r="5334" ht="12" customHeight="1"/>
    <row r="5335" ht="12" customHeight="1"/>
    <row r="5336" ht="12" customHeight="1"/>
    <row r="5337" ht="12" customHeight="1"/>
    <row r="5338" ht="12" customHeight="1"/>
    <row r="5339" ht="12" customHeight="1"/>
    <row r="5340" ht="12" customHeight="1"/>
    <row r="5341" ht="12" customHeight="1"/>
    <row r="5342" ht="12" customHeight="1"/>
    <row r="5343" ht="12" customHeight="1"/>
    <row r="5344" ht="12" customHeight="1"/>
    <row r="5345" ht="12" customHeight="1"/>
    <row r="5346" ht="12" customHeight="1"/>
    <row r="5347" ht="12" customHeight="1"/>
    <row r="5348" ht="12" customHeight="1"/>
    <row r="5349" ht="12" customHeight="1"/>
    <row r="5350" ht="12" customHeight="1"/>
    <row r="5351" ht="12" customHeight="1"/>
    <row r="5352" ht="12" customHeight="1"/>
    <row r="5353" ht="12" customHeight="1"/>
    <row r="5354" ht="12" customHeight="1"/>
    <row r="5355" ht="12" customHeight="1"/>
    <row r="5356" ht="12" customHeight="1"/>
    <row r="5357" ht="12" customHeight="1"/>
    <row r="5358" ht="12" customHeight="1"/>
    <row r="5359" ht="12" customHeight="1"/>
    <row r="5360" ht="12" customHeight="1"/>
    <row r="5361" ht="12" customHeight="1"/>
    <row r="5362" ht="12" customHeight="1"/>
    <row r="5363" ht="12" customHeight="1"/>
    <row r="5364" ht="12" customHeight="1"/>
    <row r="5365" ht="12" customHeight="1"/>
    <row r="5366" ht="12" customHeight="1"/>
    <row r="5367" ht="12" customHeight="1"/>
    <row r="5368" ht="12" customHeight="1"/>
    <row r="5369" ht="12" customHeight="1"/>
    <row r="5370" ht="12" customHeight="1"/>
    <row r="5371" ht="12" customHeight="1"/>
    <row r="5372" ht="12" customHeight="1"/>
    <row r="5373" ht="12" customHeight="1"/>
    <row r="5374" ht="12" customHeight="1"/>
    <row r="5375" ht="12" customHeight="1"/>
    <row r="5376" ht="12" customHeight="1"/>
    <row r="5377" ht="12" customHeight="1"/>
    <row r="5378" ht="12" customHeight="1"/>
    <row r="5379" ht="12" customHeight="1"/>
    <row r="5380" ht="12" customHeight="1"/>
    <row r="5381" ht="12" customHeight="1"/>
    <row r="5382" ht="12" customHeight="1"/>
    <row r="5383" ht="12" customHeight="1"/>
    <row r="5384" ht="12" customHeight="1"/>
    <row r="5385" ht="12" customHeight="1"/>
    <row r="5386" ht="12" customHeight="1"/>
    <row r="5387" ht="12" customHeight="1"/>
    <row r="5388" ht="12" customHeight="1"/>
    <row r="5389" ht="12" customHeight="1"/>
    <row r="5390" ht="12" customHeight="1"/>
    <row r="5391" ht="12" customHeight="1"/>
    <row r="5392" ht="12" customHeight="1"/>
    <row r="5393" ht="12" customHeight="1"/>
    <row r="5394" ht="12" customHeight="1"/>
    <row r="5395" ht="12" customHeight="1"/>
    <row r="5396" ht="12" customHeight="1"/>
    <row r="5397" ht="12" customHeight="1"/>
    <row r="5398" ht="12" customHeight="1"/>
    <row r="5399" ht="12" customHeight="1"/>
    <row r="5400" ht="12" customHeight="1"/>
    <row r="5401" ht="12" customHeight="1"/>
    <row r="5402" ht="12" customHeight="1"/>
    <row r="5403" ht="12" customHeight="1"/>
    <row r="5404" ht="12" customHeight="1"/>
    <row r="5405" ht="12" customHeight="1"/>
    <row r="5406" ht="12" customHeight="1"/>
    <row r="5407" ht="12" customHeight="1"/>
    <row r="5408" ht="12" customHeight="1"/>
    <row r="5409" ht="12" customHeight="1"/>
    <row r="5410" ht="12" customHeight="1"/>
    <row r="5411" ht="12" customHeight="1"/>
    <row r="5412" ht="12" customHeight="1"/>
    <row r="5413" ht="12" customHeight="1"/>
    <row r="5414" ht="12" customHeight="1"/>
    <row r="5415" ht="12" customHeight="1"/>
    <row r="5416" ht="12" customHeight="1"/>
    <row r="5417" ht="12" customHeight="1"/>
    <row r="5418" ht="12" customHeight="1"/>
    <row r="5419" ht="12" customHeight="1"/>
    <row r="5420" ht="12" customHeight="1"/>
    <row r="5421" ht="12" customHeight="1"/>
    <row r="5422" ht="12" customHeight="1"/>
    <row r="5423" ht="12" customHeight="1"/>
    <row r="5424" ht="12" customHeight="1"/>
    <row r="5425" ht="12" customHeight="1"/>
    <row r="5426" ht="12" customHeight="1"/>
    <row r="5427" ht="12" customHeight="1"/>
    <row r="5428" ht="12" customHeight="1"/>
    <row r="5429" ht="12" customHeight="1"/>
    <row r="5430" ht="12" customHeight="1"/>
    <row r="5431" ht="12" customHeight="1"/>
    <row r="5432" ht="12" customHeight="1"/>
    <row r="5433" ht="12" customHeight="1"/>
    <row r="5434" ht="12" customHeight="1"/>
    <row r="5435" ht="12" customHeight="1"/>
    <row r="5436" ht="12" customHeight="1"/>
    <row r="5437" ht="12" customHeight="1"/>
    <row r="5438" ht="12" customHeight="1"/>
    <row r="5439" ht="12" customHeight="1"/>
    <row r="5440" ht="12" customHeight="1"/>
    <row r="5441" ht="12" customHeight="1"/>
    <row r="5442" ht="12" customHeight="1"/>
    <row r="5443" ht="12" customHeight="1"/>
    <row r="5444" ht="12" customHeight="1"/>
    <row r="5445" ht="12" customHeight="1"/>
    <row r="5446" ht="12" customHeight="1"/>
    <row r="5447" ht="12" customHeight="1"/>
    <row r="5448" ht="12" customHeight="1"/>
    <row r="5449" ht="12" customHeight="1"/>
    <row r="5450" ht="12" customHeight="1"/>
    <row r="5451" ht="12" customHeight="1"/>
    <row r="5452" ht="12" customHeight="1"/>
    <row r="5453" ht="12" customHeight="1"/>
    <row r="5454" ht="12" customHeight="1"/>
    <row r="5455" ht="12" customHeight="1"/>
    <row r="5456" ht="12" customHeight="1"/>
    <row r="5457" ht="12" customHeight="1"/>
    <row r="5458" ht="12" customHeight="1"/>
    <row r="5459" ht="12" customHeight="1"/>
    <row r="5460" ht="12" customHeight="1"/>
    <row r="5461" ht="12" customHeight="1"/>
    <row r="5462" ht="12" customHeight="1"/>
    <row r="5463" ht="12" customHeight="1"/>
    <row r="5464" ht="12" customHeight="1"/>
    <row r="5465" ht="12" customHeight="1"/>
    <row r="5466" ht="12" customHeight="1"/>
    <row r="5467" ht="12" customHeight="1"/>
    <row r="5468" ht="12" customHeight="1"/>
    <row r="5469" ht="12" customHeight="1"/>
    <row r="5470" ht="12" customHeight="1"/>
    <row r="5471" ht="12" customHeight="1"/>
    <row r="5472" ht="12" customHeight="1"/>
    <row r="5473" ht="12" customHeight="1"/>
    <row r="5474" ht="12" customHeight="1"/>
    <row r="5475" ht="12" customHeight="1"/>
    <row r="5476" ht="12" customHeight="1"/>
    <row r="5477" ht="12" customHeight="1"/>
    <row r="5478" ht="12" customHeight="1"/>
    <row r="5479" ht="12" customHeight="1"/>
    <row r="5480" ht="12" customHeight="1"/>
    <row r="5481" ht="12" customHeight="1"/>
    <row r="5482" ht="12" customHeight="1"/>
    <row r="5483" ht="12" customHeight="1"/>
    <row r="5484" ht="12" customHeight="1"/>
    <row r="5485" ht="12" customHeight="1"/>
    <row r="5486" ht="12" customHeight="1"/>
    <row r="5487" ht="12" customHeight="1"/>
    <row r="5488" ht="12" customHeight="1"/>
    <row r="5489" ht="12" customHeight="1"/>
    <row r="5490" ht="12" customHeight="1"/>
    <row r="5491" ht="12" customHeight="1"/>
    <row r="5492" ht="12" customHeight="1"/>
    <row r="5493" ht="12" customHeight="1"/>
    <row r="5494" ht="12" customHeight="1"/>
    <row r="5495" ht="12" customHeight="1"/>
    <row r="5496" ht="12" customHeight="1"/>
    <row r="5497" ht="12" customHeight="1"/>
    <row r="5498" ht="12" customHeight="1"/>
    <row r="5499" ht="12" customHeight="1"/>
    <row r="5500" ht="12" customHeight="1"/>
    <row r="5501" ht="12" customHeight="1"/>
    <row r="5502" ht="12" customHeight="1"/>
    <row r="5503" ht="12" customHeight="1"/>
    <row r="5504" ht="12" customHeight="1"/>
    <row r="5505" ht="12" customHeight="1"/>
    <row r="5506" ht="12" customHeight="1"/>
    <row r="5507" ht="12" customHeight="1"/>
    <row r="5508" ht="12" customHeight="1"/>
    <row r="5509" ht="12" customHeight="1"/>
    <row r="5510" ht="12" customHeight="1"/>
    <row r="5511" ht="12" customHeight="1"/>
    <row r="5512" ht="12" customHeight="1"/>
    <row r="5513" ht="12" customHeight="1"/>
    <row r="5514" ht="12" customHeight="1"/>
    <row r="5515" ht="12" customHeight="1"/>
    <row r="5516" ht="12" customHeight="1"/>
    <row r="5517" ht="12" customHeight="1"/>
    <row r="5518" ht="12" customHeight="1"/>
    <row r="5519" ht="12" customHeight="1"/>
    <row r="5520" ht="12" customHeight="1"/>
    <row r="5521" ht="12" customHeight="1"/>
    <row r="5522" ht="12" customHeight="1"/>
    <row r="5523" ht="12" customHeight="1"/>
    <row r="5524" ht="12" customHeight="1"/>
    <row r="5525" ht="12" customHeight="1"/>
    <row r="5526" ht="12" customHeight="1"/>
    <row r="5527" ht="12" customHeight="1"/>
    <row r="5528" ht="12" customHeight="1"/>
    <row r="5529" ht="12" customHeight="1"/>
    <row r="5530" ht="12" customHeight="1"/>
    <row r="5531" ht="12" customHeight="1"/>
    <row r="5532" ht="12" customHeight="1"/>
    <row r="5533" ht="12" customHeight="1"/>
    <row r="5534" ht="12" customHeight="1"/>
    <row r="5535" ht="12" customHeight="1"/>
    <row r="5536" ht="12" customHeight="1"/>
    <row r="5537" ht="12" customHeight="1"/>
    <row r="5538" ht="12" customHeight="1"/>
    <row r="5539" ht="12" customHeight="1"/>
    <row r="5540" ht="12" customHeight="1"/>
    <row r="5541" ht="12" customHeight="1"/>
    <row r="5542" ht="12" customHeight="1"/>
    <row r="5543" ht="12" customHeight="1"/>
    <row r="5544" ht="12" customHeight="1"/>
    <row r="5545" ht="12" customHeight="1"/>
    <row r="5546" ht="12" customHeight="1"/>
    <row r="5547" ht="12" customHeight="1"/>
    <row r="5548" ht="12" customHeight="1"/>
    <row r="5549" ht="12" customHeight="1"/>
    <row r="5550" ht="12" customHeight="1"/>
    <row r="5551" ht="12" customHeight="1"/>
    <row r="5552" ht="12" customHeight="1"/>
    <row r="5553" ht="12" customHeight="1"/>
    <row r="5554" ht="12" customHeight="1"/>
    <row r="5555" ht="12" customHeight="1"/>
    <row r="5556" ht="12" customHeight="1"/>
    <row r="5557" ht="12" customHeight="1"/>
    <row r="5558" ht="12" customHeight="1"/>
    <row r="5559" ht="12" customHeight="1"/>
    <row r="5560" ht="12" customHeight="1"/>
    <row r="5561" ht="12" customHeight="1"/>
    <row r="5562" ht="12" customHeight="1"/>
    <row r="5563" ht="12" customHeight="1"/>
    <row r="5564" ht="12" customHeight="1"/>
    <row r="5565" ht="12" customHeight="1"/>
    <row r="5566" ht="12" customHeight="1"/>
    <row r="5567" ht="12" customHeight="1"/>
    <row r="5568" ht="12" customHeight="1"/>
    <row r="5569" ht="12" customHeight="1"/>
    <row r="5570" ht="12" customHeight="1"/>
    <row r="5571" ht="12" customHeight="1"/>
    <row r="5572" ht="12" customHeight="1"/>
    <row r="5573" ht="12" customHeight="1"/>
    <row r="5574" ht="12" customHeight="1"/>
    <row r="5575" ht="12" customHeight="1"/>
    <row r="5576" ht="12" customHeight="1"/>
    <row r="5577" ht="12" customHeight="1"/>
    <row r="5578" ht="12" customHeight="1"/>
    <row r="5579" ht="12" customHeight="1"/>
    <row r="5580" ht="12" customHeight="1"/>
    <row r="5581" ht="12" customHeight="1"/>
    <row r="5582" ht="12" customHeight="1"/>
    <row r="5583" ht="12" customHeight="1"/>
    <row r="5584" ht="12" customHeight="1"/>
    <row r="5585" ht="12" customHeight="1"/>
    <row r="5586" ht="12" customHeight="1"/>
    <row r="5587" ht="12" customHeight="1"/>
    <row r="5588" ht="12" customHeight="1"/>
    <row r="5589" ht="12" customHeight="1"/>
    <row r="5590" ht="12" customHeight="1"/>
    <row r="5591" ht="12" customHeight="1"/>
    <row r="5592" ht="12" customHeight="1"/>
    <row r="5593" ht="12" customHeight="1"/>
    <row r="5594" ht="12" customHeight="1"/>
    <row r="5595" ht="12" customHeight="1"/>
    <row r="5596" ht="12" customHeight="1"/>
    <row r="5597" ht="12" customHeight="1"/>
    <row r="5598" ht="12" customHeight="1"/>
    <row r="5599" ht="12" customHeight="1"/>
    <row r="5600" ht="12" customHeight="1"/>
    <row r="5601" ht="12" customHeight="1"/>
    <row r="5602" ht="12" customHeight="1"/>
    <row r="5603" ht="12" customHeight="1"/>
    <row r="5604" ht="12" customHeight="1"/>
    <row r="5605" ht="12" customHeight="1"/>
    <row r="5606" ht="12" customHeight="1"/>
    <row r="5607" ht="12" customHeight="1"/>
    <row r="5608" ht="12" customHeight="1"/>
    <row r="5609" ht="12" customHeight="1"/>
    <row r="5610" ht="12" customHeight="1"/>
    <row r="5611" ht="12" customHeight="1"/>
    <row r="5612" ht="12" customHeight="1"/>
    <row r="5613" ht="12" customHeight="1"/>
    <row r="5614" ht="12" customHeight="1"/>
    <row r="5615" ht="12" customHeight="1"/>
    <row r="5616" ht="12" customHeight="1"/>
    <row r="5617" ht="12" customHeight="1"/>
    <row r="5618" ht="12" customHeight="1"/>
    <row r="5619" ht="12" customHeight="1"/>
    <row r="5620" ht="12" customHeight="1"/>
    <row r="5621" ht="12" customHeight="1"/>
    <row r="5622" ht="12" customHeight="1"/>
    <row r="5623" ht="12" customHeight="1"/>
    <row r="5624" ht="12" customHeight="1"/>
    <row r="5625" ht="12" customHeight="1"/>
    <row r="5626" ht="12" customHeight="1"/>
    <row r="5627" ht="12" customHeight="1"/>
    <row r="5628" ht="12" customHeight="1"/>
    <row r="5629" ht="12" customHeight="1"/>
    <row r="5630" ht="12" customHeight="1"/>
    <row r="5631" ht="12" customHeight="1"/>
    <row r="5632" ht="12" customHeight="1"/>
    <row r="5633" ht="12" customHeight="1"/>
    <row r="5634" ht="12" customHeight="1"/>
    <row r="5635" ht="12" customHeight="1"/>
    <row r="5636" ht="12" customHeight="1"/>
    <row r="5637" ht="12" customHeight="1"/>
    <row r="5638" ht="12" customHeight="1"/>
    <row r="5639" ht="12" customHeight="1"/>
    <row r="5640" ht="12" customHeight="1"/>
    <row r="5641" ht="12" customHeight="1"/>
    <row r="5642" ht="12" customHeight="1"/>
    <row r="5643" ht="12" customHeight="1"/>
    <row r="5644" ht="12" customHeight="1"/>
    <row r="5645" ht="12" customHeight="1"/>
    <row r="5646" ht="12" customHeight="1"/>
    <row r="5647" ht="12" customHeight="1"/>
    <row r="5648" ht="12" customHeight="1"/>
    <row r="5649" ht="12" customHeight="1"/>
    <row r="5650" ht="12" customHeight="1"/>
    <row r="5651" ht="12" customHeight="1"/>
    <row r="5652" ht="12" customHeight="1"/>
    <row r="5653" ht="12" customHeight="1"/>
    <row r="5654" ht="12" customHeight="1"/>
    <row r="5655" ht="12" customHeight="1"/>
    <row r="5656" ht="12" customHeight="1"/>
    <row r="5657" ht="12" customHeight="1"/>
    <row r="5658" ht="12" customHeight="1"/>
    <row r="5659" ht="12" customHeight="1"/>
    <row r="5660" ht="12" customHeight="1"/>
    <row r="5661" ht="12" customHeight="1"/>
    <row r="5662" ht="12" customHeight="1"/>
    <row r="5663" ht="12" customHeight="1"/>
    <row r="5664" ht="12" customHeight="1"/>
    <row r="5665" ht="12" customHeight="1"/>
    <row r="5666" ht="12" customHeight="1"/>
    <row r="5667" ht="12" customHeight="1"/>
    <row r="5668" ht="12" customHeight="1"/>
    <row r="5669" ht="12" customHeight="1"/>
    <row r="5670" ht="12" customHeight="1"/>
    <row r="5671" ht="12" customHeight="1"/>
    <row r="5672" ht="12" customHeight="1"/>
    <row r="5673" ht="12" customHeight="1"/>
    <row r="5674" ht="12" customHeight="1"/>
    <row r="5675" ht="12" customHeight="1"/>
    <row r="5676" ht="12" customHeight="1"/>
    <row r="5677" ht="12" customHeight="1"/>
    <row r="5678" ht="12" customHeight="1"/>
    <row r="5679" ht="12" customHeight="1"/>
    <row r="5680" ht="12" customHeight="1"/>
    <row r="5681" ht="12" customHeight="1"/>
    <row r="5682" ht="12" customHeight="1"/>
    <row r="5683" ht="12" customHeight="1"/>
    <row r="5684" ht="12" customHeight="1"/>
    <row r="5685" ht="12" customHeight="1"/>
    <row r="5686" ht="12" customHeight="1"/>
    <row r="5687" ht="12" customHeight="1"/>
    <row r="5688" ht="12" customHeight="1"/>
    <row r="5689" ht="12" customHeight="1"/>
    <row r="5690" ht="12" customHeight="1"/>
    <row r="5691" ht="12" customHeight="1"/>
    <row r="5692" ht="12" customHeight="1"/>
    <row r="5693" ht="12" customHeight="1"/>
    <row r="5694" ht="12" customHeight="1"/>
    <row r="5695" ht="12" customHeight="1"/>
    <row r="5696" ht="12" customHeight="1"/>
    <row r="5697" ht="12" customHeight="1"/>
    <row r="5698" ht="12" customHeight="1"/>
    <row r="5699" ht="12" customHeight="1"/>
    <row r="5700" ht="12" customHeight="1"/>
    <row r="5701" ht="12" customHeight="1"/>
    <row r="5702" ht="12" customHeight="1"/>
    <row r="5703" ht="12" customHeight="1"/>
    <row r="5704" ht="12" customHeight="1"/>
    <row r="5705" ht="12" customHeight="1"/>
    <row r="5706" ht="12" customHeight="1"/>
    <row r="5707" ht="12" customHeight="1"/>
    <row r="5708" ht="12" customHeight="1"/>
    <row r="5709" ht="12" customHeight="1"/>
    <row r="5710" ht="12" customHeight="1"/>
    <row r="5711" ht="12" customHeight="1"/>
    <row r="5712" ht="12" customHeight="1"/>
    <row r="5713" ht="12" customHeight="1"/>
    <row r="5714" ht="12" customHeight="1"/>
    <row r="5715" ht="12" customHeight="1"/>
    <row r="5716" ht="12" customHeight="1"/>
    <row r="5717" ht="12" customHeight="1"/>
    <row r="5718" ht="12" customHeight="1"/>
    <row r="5719" ht="12" customHeight="1"/>
    <row r="5720" ht="12" customHeight="1"/>
    <row r="5721" ht="12" customHeight="1"/>
    <row r="5722" ht="12" customHeight="1"/>
    <row r="5723" ht="12" customHeight="1"/>
    <row r="5724" ht="12" customHeight="1"/>
    <row r="5725" ht="12" customHeight="1"/>
    <row r="5726" ht="12" customHeight="1"/>
    <row r="5727" ht="12" customHeight="1"/>
    <row r="5728" ht="12" customHeight="1"/>
    <row r="5729" ht="12" customHeight="1"/>
    <row r="5730" ht="12" customHeight="1"/>
    <row r="5731" ht="12" customHeight="1"/>
    <row r="5732" ht="12" customHeight="1"/>
    <row r="5733" ht="12" customHeight="1"/>
    <row r="5734" ht="12" customHeight="1"/>
    <row r="5735" ht="12" customHeight="1"/>
    <row r="5736" ht="12" customHeight="1"/>
    <row r="5737" ht="12" customHeight="1"/>
    <row r="5738" ht="12" customHeight="1"/>
    <row r="5739" ht="12" customHeight="1"/>
    <row r="5740" ht="12" customHeight="1"/>
    <row r="5741" ht="12" customHeight="1"/>
    <row r="5742" ht="12" customHeight="1"/>
    <row r="5743" ht="12" customHeight="1"/>
    <row r="5744" ht="12" customHeight="1"/>
    <row r="5745" ht="12" customHeight="1"/>
    <row r="5746" ht="12" customHeight="1"/>
    <row r="5747" ht="12" customHeight="1"/>
    <row r="5748" ht="12" customHeight="1"/>
    <row r="5749" ht="12" customHeight="1"/>
    <row r="5750" ht="12" customHeight="1"/>
    <row r="5751" ht="12" customHeight="1"/>
    <row r="5752" ht="12" customHeight="1"/>
    <row r="5753" ht="12" customHeight="1"/>
    <row r="5754" ht="12" customHeight="1"/>
    <row r="5755" ht="12" customHeight="1"/>
    <row r="5756" ht="12" customHeight="1"/>
    <row r="5757" ht="12" customHeight="1"/>
    <row r="5758" ht="12" customHeight="1"/>
    <row r="5759" ht="12" customHeight="1"/>
    <row r="5760" ht="12" customHeight="1"/>
    <row r="5761" ht="12" customHeight="1"/>
    <row r="5762" ht="12" customHeight="1"/>
    <row r="5763" ht="12" customHeight="1"/>
    <row r="5764" ht="12" customHeight="1"/>
    <row r="5765" ht="12" customHeight="1"/>
    <row r="5766" ht="12" customHeight="1"/>
    <row r="5767" ht="12" customHeight="1"/>
    <row r="5768" ht="12" customHeight="1"/>
    <row r="5769" ht="12" customHeight="1"/>
    <row r="5770" ht="12" customHeight="1"/>
    <row r="5771" ht="12" customHeight="1"/>
    <row r="5772" ht="12" customHeight="1"/>
    <row r="5773" ht="12" customHeight="1"/>
    <row r="5774" ht="12" customHeight="1"/>
    <row r="5775" ht="12" customHeight="1"/>
    <row r="5776" ht="12" customHeight="1"/>
    <row r="5777" ht="12" customHeight="1"/>
    <row r="5778" ht="12" customHeight="1"/>
    <row r="5779" ht="12" customHeight="1"/>
    <row r="5780" ht="12" customHeight="1"/>
    <row r="5781" ht="12" customHeight="1"/>
    <row r="5782" ht="12" customHeight="1"/>
    <row r="5783" ht="12" customHeight="1"/>
    <row r="5784" ht="12" customHeight="1"/>
    <row r="5785" ht="12" customHeight="1"/>
    <row r="5786" ht="12" customHeight="1"/>
    <row r="5787" ht="12" customHeight="1"/>
    <row r="5788" ht="12" customHeight="1"/>
    <row r="5789" ht="12" customHeight="1"/>
    <row r="5790" ht="12" customHeight="1"/>
    <row r="5791" ht="12" customHeight="1"/>
    <row r="5792" ht="12" customHeight="1"/>
    <row r="5793" ht="12" customHeight="1"/>
    <row r="5794" ht="12" customHeight="1"/>
    <row r="5795" ht="12" customHeight="1"/>
    <row r="5796" ht="12" customHeight="1"/>
    <row r="5797" ht="12" customHeight="1"/>
    <row r="5798" ht="12" customHeight="1"/>
    <row r="5799" ht="12" customHeight="1"/>
    <row r="5800" ht="12" customHeight="1"/>
    <row r="5801" ht="12" customHeight="1"/>
    <row r="5802" ht="12" customHeight="1"/>
    <row r="5803" ht="12" customHeight="1"/>
    <row r="5804" ht="12" customHeight="1"/>
    <row r="5805" ht="12" customHeight="1"/>
    <row r="5806" ht="12" customHeight="1"/>
    <row r="5807" ht="12" customHeight="1"/>
    <row r="5808" ht="12" customHeight="1"/>
    <row r="5809" ht="12" customHeight="1"/>
    <row r="5810" ht="12" customHeight="1"/>
    <row r="5811" ht="12" customHeight="1"/>
    <row r="5812" ht="12" customHeight="1"/>
    <row r="5813" ht="12" customHeight="1"/>
    <row r="5814" ht="12" customHeight="1"/>
    <row r="5815" ht="12" customHeight="1"/>
    <row r="5816" ht="12" customHeight="1"/>
    <row r="5817" ht="12" customHeight="1"/>
    <row r="5818" ht="12" customHeight="1"/>
    <row r="5819" ht="12" customHeight="1"/>
    <row r="5820" ht="12" customHeight="1"/>
    <row r="5821" ht="12" customHeight="1"/>
    <row r="5822" ht="12" customHeight="1"/>
    <row r="5823" ht="12" customHeight="1"/>
    <row r="5824" ht="12" customHeight="1"/>
    <row r="5825" ht="12" customHeight="1"/>
    <row r="5826" ht="12" customHeight="1"/>
    <row r="5827" ht="12" customHeight="1"/>
    <row r="5828" ht="12" customHeight="1"/>
    <row r="5829" ht="12" customHeight="1"/>
    <row r="5830" ht="12" customHeight="1"/>
    <row r="5831" ht="12" customHeight="1"/>
    <row r="5832" ht="12" customHeight="1"/>
    <row r="5833" ht="12" customHeight="1"/>
    <row r="5834" ht="12" customHeight="1"/>
    <row r="5835" ht="12" customHeight="1"/>
    <row r="5836" ht="12" customHeight="1"/>
    <row r="5837" ht="12" customHeight="1"/>
    <row r="5838" ht="12" customHeight="1"/>
    <row r="5839" ht="12" customHeight="1"/>
    <row r="5840" ht="12" customHeight="1"/>
    <row r="5841" ht="12" customHeight="1"/>
    <row r="5842" ht="12" customHeight="1"/>
    <row r="5843" ht="12" customHeight="1"/>
    <row r="5844" ht="12" customHeight="1"/>
    <row r="5845" ht="12" customHeight="1"/>
    <row r="5846" ht="12" customHeight="1"/>
    <row r="5847" ht="12" customHeight="1"/>
    <row r="5848" ht="12" customHeight="1"/>
    <row r="5849" ht="12" customHeight="1"/>
    <row r="5850" ht="12" customHeight="1"/>
    <row r="5851" ht="12" customHeight="1"/>
    <row r="5852" ht="12" customHeight="1"/>
    <row r="5853" ht="12" customHeight="1"/>
    <row r="5854" ht="12" customHeight="1"/>
    <row r="5855" ht="12" customHeight="1"/>
    <row r="5856" ht="12" customHeight="1"/>
    <row r="5857" ht="12" customHeight="1"/>
    <row r="5858" ht="12" customHeight="1"/>
    <row r="5859" ht="12" customHeight="1"/>
    <row r="5860" ht="12" customHeight="1"/>
    <row r="5861" ht="12" customHeight="1"/>
    <row r="5862" ht="12" customHeight="1"/>
    <row r="5863" ht="12" customHeight="1"/>
    <row r="5864" ht="12" customHeight="1"/>
    <row r="5865" ht="12" customHeight="1"/>
    <row r="5866" ht="12" customHeight="1"/>
    <row r="5867" ht="12" customHeight="1"/>
    <row r="5868" ht="12" customHeight="1"/>
    <row r="5869" ht="12" customHeight="1"/>
    <row r="5870" ht="12" customHeight="1"/>
    <row r="5871" ht="12" customHeight="1"/>
    <row r="5872" ht="12" customHeight="1"/>
    <row r="5873" ht="12" customHeight="1"/>
    <row r="5874" ht="12" customHeight="1"/>
    <row r="5875" ht="12" customHeight="1"/>
    <row r="5876" ht="12" customHeight="1"/>
    <row r="5877" ht="12" customHeight="1"/>
    <row r="5878" ht="12" customHeight="1"/>
    <row r="5879" ht="12" customHeight="1"/>
    <row r="5880" ht="12" customHeight="1"/>
    <row r="5881" ht="12" customHeight="1"/>
    <row r="5882" ht="12" customHeight="1"/>
    <row r="5883" ht="12" customHeight="1"/>
    <row r="5884" ht="12" customHeight="1"/>
    <row r="5885" ht="12" customHeight="1"/>
    <row r="5886" ht="12" customHeight="1"/>
    <row r="5887" ht="12" customHeight="1"/>
    <row r="5888" ht="12" customHeight="1"/>
    <row r="5889" ht="12" customHeight="1"/>
    <row r="5890" ht="12" customHeight="1"/>
    <row r="5891" ht="12" customHeight="1"/>
    <row r="5892" ht="12" customHeight="1"/>
    <row r="5893" ht="12" customHeight="1"/>
    <row r="5894" ht="12" customHeight="1"/>
    <row r="5895" ht="12" customHeight="1"/>
    <row r="5896" ht="12" customHeight="1"/>
    <row r="5897" ht="12" customHeight="1"/>
    <row r="5898" ht="12" customHeight="1"/>
    <row r="5899" ht="12" customHeight="1"/>
    <row r="5900" ht="12" customHeight="1"/>
    <row r="5901" ht="12" customHeight="1"/>
    <row r="5902" ht="12" customHeight="1"/>
    <row r="5903" ht="12" customHeight="1"/>
    <row r="5904" ht="12" customHeight="1"/>
    <row r="5905" ht="12" customHeight="1"/>
    <row r="5906" ht="12" customHeight="1"/>
    <row r="5907" ht="12" customHeight="1"/>
    <row r="5908" ht="12" customHeight="1"/>
    <row r="5909" ht="12" customHeight="1"/>
    <row r="5910" ht="12" customHeight="1"/>
    <row r="5911" ht="12" customHeight="1"/>
    <row r="5912" ht="12" customHeight="1"/>
    <row r="5913" ht="12" customHeight="1"/>
    <row r="5914" ht="12" customHeight="1"/>
    <row r="5915" ht="12" customHeight="1"/>
    <row r="5916" ht="12" customHeight="1"/>
    <row r="5917" ht="12" customHeight="1"/>
    <row r="5918" ht="12" customHeight="1"/>
    <row r="5919" ht="12" customHeight="1"/>
    <row r="5920" ht="12" customHeight="1"/>
    <row r="5921" ht="12" customHeight="1"/>
    <row r="5922" ht="12" customHeight="1"/>
    <row r="5923" ht="12" customHeight="1"/>
    <row r="5924" ht="12" customHeight="1"/>
    <row r="5925" ht="12" customHeight="1"/>
    <row r="5926" ht="12" customHeight="1"/>
    <row r="5927" ht="12" customHeight="1"/>
    <row r="5928" ht="12" customHeight="1"/>
    <row r="5929" ht="12" customHeight="1"/>
    <row r="5930" ht="12" customHeight="1"/>
    <row r="5931" ht="12" customHeight="1"/>
    <row r="5932" ht="12" customHeight="1"/>
    <row r="5933" ht="12" customHeight="1"/>
    <row r="5934" ht="12" customHeight="1"/>
    <row r="5935" ht="12" customHeight="1"/>
    <row r="5936" ht="12" customHeight="1"/>
    <row r="5937" ht="12" customHeight="1"/>
    <row r="5938" ht="12" customHeight="1"/>
    <row r="5939" ht="12" customHeight="1"/>
    <row r="5940" ht="12" customHeight="1"/>
    <row r="5941" ht="12" customHeight="1"/>
    <row r="5942" ht="12" customHeight="1"/>
    <row r="5943" ht="12" customHeight="1"/>
    <row r="5944" ht="12" customHeight="1"/>
    <row r="5945" ht="12" customHeight="1"/>
    <row r="5946" ht="12" customHeight="1"/>
    <row r="5947" ht="12" customHeight="1"/>
    <row r="5948" ht="12" customHeight="1"/>
    <row r="5949" ht="12" customHeight="1"/>
    <row r="5950" ht="12" customHeight="1"/>
    <row r="5951" ht="12" customHeight="1"/>
    <row r="5952" ht="12" customHeight="1"/>
    <row r="5953" ht="12" customHeight="1"/>
    <row r="5954" ht="12" customHeight="1"/>
    <row r="5955" ht="12" customHeight="1"/>
    <row r="5956" ht="12" customHeight="1"/>
    <row r="5957" ht="12" customHeight="1"/>
    <row r="5958" ht="12" customHeight="1"/>
    <row r="5959" ht="12" customHeight="1"/>
    <row r="5960" ht="12" customHeight="1"/>
    <row r="5961" ht="12" customHeight="1"/>
    <row r="5962" ht="12" customHeight="1"/>
    <row r="5963" ht="12" customHeight="1"/>
    <row r="5964" ht="12" customHeight="1"/>
    <row r="5965" ht="12" customHeight="1"/>
    <row r="5966" ht="12" customHeight="1"/>
    <row r="5967" ht="12" customHeight="1"/>
    <row r="5968" ht="12" customHeight="1"/>
    <row r="5969" ht="12" customHeight="1"/>
    <row r="5970" ht="12" customHeight="1"/>
    <row r="5971" ht="12" customHeight="1"/>
    <row r="5972" ht="12" customHeight="1"/>
    <row r="5973" ht="12" customHeight="1"/>
    <row r="5974" ht="12" customHeight="1"/>
    <row r="5975" ht="12" customHeight="1"/>
    <row r="5976" ht="12" customHeight="1"/>
    <row r="5977" ht="12" customHeight="1"/>
    <row r="5978" ht="12" customHeight="1"/>
    <row r="5979" ht="12" customHeight="1"/>
    <row r="5980" ht="12" customHeight="1"/>
    <row r="5981" ht="12" customHeight="1"/>
    <row r="5982" ht="12" customHeight="1"/>
    <row r="5983" ht="12" customHeight="1"/>
    <row r="5984" ht="12" customHeight="1"/>
    <row r="5985" ht="12" customHeight="1"/>
    <row r="5986" ht="12" customHeight="1"/>
    <row r="5987" ht="12" customHeight="1"/>
    <row r="5988" ht="12" customHeight="1"/>
    <row r="5989" ht="12" customHeight="1"/>
    <row r="5990" ht="12" customHeight="1"/>
    <row r="5991" ht="12" customHeight="1"/>
    <row r="5992" ht="12" customHeight="1"/>
    <row r="5993" ht="12" customHeight="1"/>
    <row r="5994" ht="12" customHeight="1"/>
    <row r="5995" ht="12" customHeight="1"/>
    <row r="5996" ht="12" customHeight="1"/>
    <row r="5997" ht="12" customHeight="1"/>
    <row r="5998" ht="12" customHeight="1"/>
    <row r="5999" ht="12" customHeight="1"/>
    <row r="6000" ht="12" customHeight="1"/>
    <row r="6001" ht="12" customHeight="1"/>
    <row r="6002" ht="12" customHeight="1"/>
    <row r="6003" ht="12" customHeight="1"/>
    <row r="6004" ht="12" customHeight="1"/>
    <row r="6005" ht="12" customHeight="1"/>
    <row r="6006" ht="12" customHeight="1"/>
    <row r="6007" ht="12" customHeight="1"/>
    <row r="6008" ht="12" customHeight="1"/>
    <row r="6009" ht="12" customHeight="1"/>
    <row r="6010" ht="12" customHeight="1"/>
    <row r="6011" ht="12" customHeight="1"/>
    <row r="6012" ht="12" customHeight="1"/>
    <row r="6013" ht="12" customHeight="1"/>
    <row r="6014" ht="12" customHeight="1"/>
    <row r="6015" ht="12" customHeight="1"/>
    <row r="6016" ht="12" customHeight="1"/>
    <row r="6017" ht="12" customHeight="1"/>
    <row r="6018" ht="12" customHeight="1"/>
    <row r="6019" ht="12" customHeight="1"/>
    <row r="6020" ht="12" customHeight="1"/>
    <row r="6021" ht="12" customHeight="1"/>
    <row r="6022" ht="12" customHeight="1"/>
    <row r="6023" ht="12" customHeight="1"/>
    <row r="6024" ht="12" customHeight="1"/>
    <row r="6025" ht="12" customHeight="1"/>
    <row r="6026" ht="12" customHeight="1"/>
    <row r="6027" ht="12" customHeight="1"/>
    <row r="6028" ht="12" customHeight="1"/>
    <row r="6029" ht="12" customHeight="1"/>
    <row r="6030" ht="12" customHeight="1"/>
    <row r="6031" ht="12" customHeight="1"/>
    <row r="6032" ht="12" customHeight="1"/>
    <row r="6033" ht="12" customHeight="1"/>
    <row r="6034" ht="12" customHeight="1"/>
    <row r="6035" ht="12" customHeight="1"/>
    <row r="6036" ht="12" customHeight="1"/>
    <row r="6037" ht="12" customHeight="1"/>
    <row r="6038" ht="12" customHeight="1"/>
    <row r="6039" ht="12" customHeight="1"/>
    <row r="6040" ht="12" customHeight="1"/>
    <row r="6041" ht="12" customHeight="1"/>
    <row r="6042" ht="12" customHeight="1"/>
    <row r="6043" ht="12" customHeight="1"/>
    <row r="6044" ht="12" customHeight="1"/>
    <row r="6045" ht="12" customHeight="1"/>
    <row r="6046" ht="12" customHeight="1"/>
    <row r="6047" ht="12" customHeight="1"/>
    <row r="6048" ht="12" customHeight="1"/>
    <row r="6049" ht="12" customHeight="1"/>
    <row r="6050" ht="12" customHeight="1"/>
    <row r="6051" ht="12" customHeight="1"/>
    <row r="6052" ht="12" customHeight="1"/>
    <row r="6053" ht="12" customHeight="1"/>
    <row r="6054" ht="12" customHeight="1"/>
    <row r="6055" ht="12" customHeight="1"/>
    <row r="6056" ht="12" customHeight="1"/>
    <row r="6057" ht="12" customHeight="1"/>
    <row r="6058" ht="12" customHeight="1"/>
    <row r="6059" ht="12" customHeight="1"/>
    <row r="6060" ht="12" customHeight="1"/>
    <row r="6061" ht="12" customHeight="1"/>
    <row r="6062" ht="12" customHeight="1"/>
    <row r="6063" ht="12" customHeight="1"/>
    <row r="6064" ht="12" customHeight="1"/>
    <row r="6065" ht="12" customHeight="1"/>
    <row r="6066" ht="12" customHeight="1"/>
    <row r="6067" ht="12" customHeight="1"/>
    <row r="6068" ht="12" customHeight="1"/>
    <row r="6069" ht="12" customHeight="1"/>
    <row r="6070" ht="12" customHeight="1"/>
    <row r="6071" ht="12" customHeight="1"/>
    <row r="6072" ht="12" customHeight="1"/>
    <row r="6073" ht="12" customHeight="1"/>
    <row r="6074" ht="12" customHeight="1"/>
    <row r="6075" ht="12" customHeight="1"/>
    <row r="6076" ht="12" customHeight="1"/>
    <row r="6077" ht="12" customHeight="1"/>
    <row r="6078" ht="12" customHeight="1"/>
    <row r="6079" ht="12" customHeight="1"/>
    <row r="6080" ht="12" customHeight="1"/>
    <row r="6081" ht="12" customHeight="1"/>
    <row r="6082" ht="12" customHeight="1"/>
    <row r="6083" ht="12" customHeight="1"/>
    <row r="6084" ht="12" customHeight="1"/>
    <row r="6085" ht="12" customHeight="1"/>
    <row r="6086" ht="12" customHeight="1"/>
    <row r="6087" ht="12" customHeight="1"/>
    <row r="6088" ht="12" customHeight="1"/>
    <row r="6089" ht="12" customHeight="1"/>
    <row r="6090" ht="12" customHeight="1"/>
    <row r="6091" ht="12" customHeight="1"/>
    <row r="6092" ht="12" customHeight="1"/>
    <row r="6093" ht="12" customHeight="1"/>
    <row r="6094" ht="12" customHeight="1"/>
    <row r="6095" ht="12" customHeight="1"/>
    <row r="6096" ht="12" customHeight="1"/>
    <row r="1048576" spans="11:11" ht="12" customHeight="1">
      <c r="K1048576" s="470"/>
    </row>
  </sheetData>
  <sheetProtection password="EAEB" sheet="1" objects="1" scenarios="1"/>
  <mergeCells count="2">
    <mergeCell ref="B33:D34"/>
    <mergeCell ref="B31:D32"/>
  </mergeCells>
  <conditionalFormatting sqref="D24:D28">
    <cfRule type="iconSet" priority="69">
      <iconSet>
        <cfvo type="percent" val="0"/>
        <cfvo type="num" val="2"/>
        <cfvo type="num" val="4"/>
      </iconSet>
    </cfRule>
  </conditionalFormatting>
  <conditionalFormatting sqref="B33 F36:F37 I36:L37">
    <cfRule type="iconSet" priority="68">
      <iconSet>
        <cfvo type="percent" val="0"/>
        <cfvo type="num" val="2"/>
        <cfvo type="num" val="4"/>
      </iconSet>
    </cfRule>
  </conditionalFormatting>
  <conditionalFormatting sqref="D39:F40">
    <cfRule type="iconSet" priority="67">
      <iconSet>
        <cfvo type="percent" val="0"/>
        <cfvo type="num" val="2"/>
        <cfvo type="num" val="4"/>
      </iconSet>
    </cfRule>
  </conditionalFormatting>
  <conditionalFormatting sqref="P40:P49">
    <cfRule type="iconSet" priority="65">
      <iconSet>
        <cfvo type="percent" val="0"/>
        <cfvo type="num" val="2"/>
        <cfvo type="num" val="4"/>
      </iconSet>
    </cfRule>
  </conditionalFormatting>
  <conditionalFormatting sqref="B33">
    <cfRule type="iconSet" priority="54">
      <iconSet>
        <cfvo type="percent" val="0"/>
        <cfvo type="num" val="2"/>
        <cfvo type="num" val="4"/>
      </iconSet>
    </cfRule>
  </conditionalFormatting>
  <conditionalFormatting sqref="F42:F43 D41:E42">
    <cfRule type="iconSet" priority="53">
      <iconSet>
        <cfvo type="percent" val="0"/>
        <cfvo type="num" val="2"/>
        <cfvo type="num" val="4"/>
      </iconSet>
    </cfRule>
  </conditionalFormatting>
  <conditionalFormatting sqref="B33 E33:E34 F40 I40:L40">
    <cfRule type="iconSet" priority="52">
      <iconSet>
        <cfvo type="percent" val="0"/>
        <cfvo type="num" val="2"/>
        <cfvo type="num" val="4"/>
      </iconSet>
    </cfRule>
  </conditionalFormatting>
  <conditionalFormatting sqref="B33:E34 F40 I40:L40">
    <cfRule type="iconSet" priority="50">
      <iconSet>
        <cfvo type="percent" val="0"/>
        <cfvo type="num" val="2"/>
        <cfvo type="num" val="4"/>
      </iconSet>
    </cfRule>
  </conditionalFormatting>
  <conditionalFormatting sqref="B33:E34">
    <cfRule type="iconSet" priority="45">
      <iconSet>
        <cfvo type="percent" val="0"/>
        <cfvo type="num" val="2"/>
        <cfvo type="num" val="4"/>
      </iconSet>
    </cfRule>
  </conditionalFormatting>
  <conditionalFormatting sqref="E33:E34 B33">
    <cfRule type="iconSet" priority="37">
      <iconSet>
        <cfvo type="percent" val="0"/>
        <cfvo type="num" val="2"/>
        <cfvo type="num" val="4"/>
      </iconSet>
    </cfRule>
  </conditionalFormatting>
  <conditionalFormatting sqref="K24:K33">
    <cfRule type="iconSet" priority="27">
      <iconSet>
        <cfvo type="percent" val="0"/>
        <cfvo type="num" val="2"/>
        <cfvo type="num" val="4"/>
      </iconSet>
    </cfRule>
  </conditionalFormatting>
  <conditionalFormatting sqref="J24:J33">
    <cfRule type="iconSet" priority="26">
      <iconSet>
        <cfvo type="percent" val="0"/>
        <cfvo type="num" val="2"/>
        <cfvo type="num" val="4"/>
      </iconSet>
    </cfRule>
  </conditionalFormatting>
  <conditionalFormatting sqref="D24:D28">
    <cfRule type="iconSet" priority="24">
      <iconSet>
        <cfvo type="percent" val="0"/>
        <cfvo type="num" val="2"/>
        <cfvo type="num" val="4"/>
      </iconSet>
    </cfRule>
  </conditionalFormatting>
  <conditionalFormatting sqref="B33 F36:F37 I36:L37">
    <cfRule type="iconSet" priority="23">
      <iconSet>
        <cfvo type="percent" val="0"/>
        <cfvo type="num" val="2"/>
        <cfvo type="num" val="4"/>
      </iconSet>
    </cfRule>
  </conditionalFormatting>
  <conditionalFormatting sqref="D39:F40">
    <cfRule type="iconSet" priority="22">
      <iconSet>
        <cfvo type="percent" val="0"/>
        <cfvo type="num" val="2"/>
        <cfvo type="num" val="4"/>
      </iconSet>
    </cfRule>
  </conditionalFormatting>
  <conditionalFormatting sqref="P40:P49">
    <cfRule type="iconSet" priority="21">
      <iconSet>
        <cfvo type="percent" val="0"/>
        <cfvo type="num" val="2"/>
        <cfvo type="num" val="4"/>
      </iconSet>
    </cfRule>
  </conditionalFormatting>
  <conditionalFormatting sqref="B33">
    <cfRule type="iconSet" priority="20">
      <iconSet>
        <cfvo type="percent" val="0"/>
        <cfvo type="num" val="2"/>
        <cfvo type="num" val="4"/>
      </iconSet>
    </cfRule>
  </conditionalFormatting>
  <conditionalFormatting sqref="F42:F43 D41:E42">
    <cfRule type="iconSet" priority="19">
      <iconSet>
        <cfvo type="percent" val="0"/>
        <cfvo type="num" val="2"/>
        <cfvo type="num" val="4"/>
      </iconSet>
    </cfRule>
  </conditionalFormatting>
  <conditionalFormatting sqref="B33 E33:E34 F40 I40:L40">
    <cfRule type="iconSet" priority="18">
      <iconSet>
        <cfvo type="percent" val="0"/>
        <cfvo type="num" val="2"/>
        <cfvo type="num" val="4"/>
      </iconSet>
    </cfRule>
  </conditionalFormatting>
  <conditionalFormatting sqref="B33:E34 F40 I40:L40">
    <cfRule type="iconSet" priority="17">
      <iconSet>
        <cfvo type="percent" val="0"/>
        <cfvo type="num" val="2"/>
        <cfvo type="num" val="4"/>
      </iconSet>
    </cfRule>
  </conditionalFormatting>
  <conditionalFormatting sqref="B33:E34">
    <cfRule type="iconSet" priority="16">
      <iconSet>
        <cfvo type="percent" val="0"/>
        <cfvo type="num" val="2"/>
        <cfvo type="num" val="4"/>
      </iconSet>
    </cfRule>
  </conditionalFormatting>
  <conditionalFormatting sqref="E33:E34 B33">
    <cfRule type="iconSet" priority="15">
      <iconSet>
        <cfvo type="percent" val="0"/>
        <cfvo type="num" val="2"/>
        <cfvo type="num" val="4"/>
      </iconSet>
    </cfRule>
  </conditionalFormatting>
  <conditionalFormatting sqref="K24:K33">
    <cfRule type="iconSet" priority="14">
      <iconSet>
        <cfvo type="percent" val="0"/>
        <cfvo type="num" val="2"/>
        <cfvo type="num" val="4"/>
      </iconSet>
    </cfRule>
  </conditionalFormatting>
  <conditionalFormatting sqref="J24:J33">
    <cfRule type="iconSet" priority="13">
      <iconSet>
        <cfvo type="percent" val="0"/>
        <cfvo type="num" val="2"/>
        <cfvo type="num" val="4"/>
      </iconSet>
    </cfRule>
  </conditionalFormatting>
  <conditionalFormatting sqref="D24:D28">
    <cfRule type="iconSet" priority="12">
      <iconSet>
        <cfvo type="percent" val="0"/>
        <cfvo type="num" val="2"/>
        <cfvo type="num" val="4"/>
      </iconSet>
    </cfRule>
  </conditionalFormatting>
  <conditionalFormatting sqref="B33 F36:F37 I36:L37">
    <cfRule type="iconSet" priority="11">
      <iconSet>
        <cfvo type="percent" val="0"/>
        <cfvo type="num" val="2"/>
        <cfvo type="num" val="4"/>
      </iconSet>
    </cfRule>
  </conditionalFormatting>
  <conditionalFormatting sqref="D39:F40">
    <cfRule type="iconSet" priority="10">
      <iconSet>
        <cfvo type="percent" val="0"/>
        <cfvo type="num" val="2"/>
        <cfvo type="num" val="4"/>
      </iconSet>
    </cfRule>
  </conditionalFormatting>
  <conditionalFormatting sqref="P40:P49">
    <cfRule type="iconSet" priority="9">
      <iconSet>
        <cfvo type="percent" val="0"/>
        <cfvo type="num" val="2"/>
        <cfvo type="num" val="4"/>
      </iconSet>
    </cfRule>
  </conditionalFormatting>
  <conditionalFormatting sqref="B33">
    <cfRule type="iconSet" priority="8">
      <iconSet>
        <cfvo type="percent" val="0"/>
        <cfvo type="num" val="2"/>
        <cfvo type="num" val="4"/>
      </iconSet>
    </cfRule>
  </conditionalFormatting>
  <conditionalFormatting sqref="F42:F43 D41:E42">
    <cfRule type="iconSet" priority="7">
      <iconSet>
        <cfvo type="percent" val="0"/>
        <cfvo type="num" val="2"/>
        <cfvo type="num" val="4"/>
      </iconSet>
    </cfRule>
  </conditionalFormatting>
  <conditionalFormatting sqref="B33 E33:E34 F40 I40:L40">
    <cfRule type="iconSet" priority="6">
      <iconSet>
        <cfvo type="percent" val="0"/>
        <cfvo type="num" val="2"/>
        <cfvo type="num" val="4"/>
      </iconSet>
    </cfRule>
  </conditionalFormatting>
  <conditionalFormatting sqref="B33:E34 F40 I40:L40">
    <cfRule type="iconSet" priority="5">
      <iconSet>
        <cfvo type="percent" val="0"/>
        <cfvo type="num" val="2"/>
        <cfvo type="num" val="4"/>
      </iconSet>
    </cfRule>
  </conditionalFormatting>
  <conditionalFormatting sqref="B33:E34">
    <cfRule type="iconSet" priority="4">
      <iconSet>
        <cfvo type="percent" val="0"/>
        <cfvo type="num" val="2"/>
        <cfvo type="num" val="4"/>
      </iconSet>
    </cfRule>
  </conditionalFormatting>
  <conditionalFormatting sqref="E33:E34 B33">
    <cfRule type="iconSet" priority="3">
      <iconSet>
        <cfvo type="percent" val="0"/>
        <cfvo type="num" val="2"/>
        <cfvo type="num" val="4"/>
      </iconSet>
    </cfRule>
  </conditionalFormatting>
  <conditionalFormatting sqref="K24:K33">
    <cfRule type="iconSet" priority="2">
      <iconSet>
        <cfvo type="percent" val="0"/>
        <cfvo type="num" val="2"/>
        <cfvo type="num" val="4"/>
      </iconSet>
    </cfRule>
  </conditionalFormatting>
  <conditionalFormatting sqref="J24:J33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2" enableFormatConditionsCalculation="0"/>
  <dimension ref="A1:AN250"/>
  <sheetViews>
    <sheetView showGridLines="0" showRowColHeaders="0" zoomScale="70" zoomScaleNormal="70" zoomScalePageLayoutView="70" workbookViewId="0"/>
  </sheetViews>
  <sheetFormatPr baseColWidth="10" defaultColWidth="0" defaultRowHeight="12" zeroHeight="1" x14ac:dyDescent="0"/>
  <cols>
    <col min="1" max="1" width="2.83203125" style="121" customWidth="1"/>
    <col min="2" max="2" width="34" style="121" customWidth="1"/>
    <col min="3" max="3" width="12.5" style="121" customWidth="1"/>
    <col min="4" max="4" width="48.33203125" style="121" customWidth="1"/>
    <col min="5" max="5" width="36.5" style="121" hidden="1" customWidth="1"/>
    <col min="6" max="6" width="5.83203125" style="121" customWidth="1"/>
    <col min="7" max="7" width="33.6640625" style="121" customWidth="1"/>
    <col min="8" max="8" width="25.5" style="121" customWidth="1"/>
    <col min="9" max="9" width="5.83203125" style="199" customWidth="1"/>
    <col min="10" max="10" width="34" style="199" customWidth="1"/>
    <col min="11" max="12" width="25.5" style="199" customWidth="1"/>
    <col min="13" max="13" width="14" style="199" customWidth="1"/>
    <col min="14" max="14" width="32.5" style="199" hidden="1" customWidth="1"/>
    <col min="15" max="15" width="33.83203125" style="199" hidden="1" customWidth="1"/>
    <col min="16" max="22" width="14.33203125" style="199" hidden="1" customWidth="1"/>
    <col min="23" max="23" width="18.1640625" style="199" hidden="1" customWidth="1"/>
    <col min="24" max="24" width="19.6640625" style="199" hidden="1" customWidth="1"/>
    <col min="25" max="25" width="32" style="199" hidden="1" customWidth="1"/>
    <col min="26" max="27" width="11.5" style="199" hidden="1" customWidth="1"/>
    <col min="28" max="28" width="18.33203125" style="199" hidden="1" customWidth="1"/>
    <col min="29" max="29" width="11.5" style="199" hidden="1" customWidth="1"/>
    <col min="30" max="30" width="11.83203125" style="199" hidden="1" customWidth="1"/>
    <col min="31" max="32" width="11.5" style="199" hidden="1" customWidth="1"/>
    <col min="33" max="33" width="9.5" style="199" hidden="1" customWidth="1"/>
    <col min="34" max="34" width="13.1640625" style="199" hidden="1" customWidth="1"/>
    <col min="35" max="35" width="13.83203125" style="199" hidden="1" customWidth="1"/>
    <col min="36" max="36" width="14" style="199" hidden="1" customWidth="1"/>
    <col min="37" max="40" width="0" style="199" hidden="1" customWidth="1"/>
    <col min="41" max="16384" width="11.5" style="199" hidden="1"/>
  </cols>
  <sheetData>
    <row r="1" spans="4:15" s="121" customFormat="1"/>
    <row r="2" spans="4:15" s="121" customFormat="1"/>
    <row r="3" spans="4:15" s="121" customFormat="1"/>
    <row r="4" spans="4:15" s="121" customFormat="1"/>
    <row r="5" spans="4:15" s="121" customFormat="1"/>
    <row r="6" spans="4:15" s="121" customFormat="1"/>
    <row r="7" spans="4:15" s="121" customFormat="1">
      <c r="O7" s="160"/>
    </row>
    <row r="8" spans="4:15" s="121" customFormat="1">
      <c r="N8" s="160"/>
      <c r="O8" s="160"/>
    </row>
    <row r="9" spans="4:15" s="121" customFormat="1">
      <c r="N9" s="160"/>
      <c r="O9" s="160"/>
    </row>
    <row r="10" spans="4:15" s="121" customFormat="1">
      <c r="N10" s="160"/>
      <c r="O10" s="160"/>
    </row>
    <row r="11" spans="4:15" s="121" customFormat="1">
      <c r="N11" s="160"/>
      <c r="O11" s="160"/>
    </row>
    <row r="12" spans="4:15" s="121" customFormat="1">
      <c r="D12" s="123"/>
      <c r="N12" s="160"/>
      <c r="O12" s="160"/>
    </row>
    <row r="13" spans="4:15" s="121" customFormat="1"/>
    <row r="14" spans="4:15" s="121" customFormat="1"/>
    <row r="15" spans="4:15" s="121" customFormat="1"/>
    <row r="16" spans="4:15" s="121" customFormat="1"/>
    <row r="17" spans="2:22" s="121" customFormat="1" ht="24.75" customHeight="1"/>
    <row r="18" spans="2:22" s="121" customFormat="1"/>
    <row r="19" spans="2:22" s="121" customFormat="1">
      <c r="O19" s="178"/>
      <c r="P19" s="197"/>
      <c r="Q19" s="197"/>
      <c r="R19" s="197"/>
      <c r="S19" s="197"/>
      <c r="T19" s="197"/>
      <c r="U19" s="197"/>
      <c r="V19" s="197"/>
    </row>
    <row r="20" spans="2:22" s="121" customFormat="1">
      <c r="O20" s="178"/>
      <c r="P20" s="197"/>
      <c r="Q20" s="197"/>
      <c r="R20" s="197"/>
      <c r="S20" s="197"/>
      <c r="T20" s="197"/>
      <c r="U20" s="197"/>
      <c r="V20" s="197"/>
    </row>
    <row r="21" spans="2:22" s="121" customFormat="1">
      <c r="O21" s="178"/>
      <c r="P21" s="197"/>
      <c r="Q21" s="197"/>
      <c r="R21" s="197"/>
      <c r="S21" s="197"/>
      <c r="T21" s="197"/>
      <c r="U21" s="197"/>
      <c r="V21" s="197"/>
    </row>
    <row r="22" spans="2:22" s="121" customFormat="1"/>
    <row r="23" spans="2:22" s="121" customFormat="1" ht="21" customHeight="1">
      <c r="B23" s="124" t="s">
        <v>109</v>
      </c>
      <c r="C23" s="125" t="s">
        <v>106</v>
      </c>
      <c r="D23" s="125" t="s">
        <v>110</v>
      </c>
      <c r="E23" s="124" t="s">
        <v>192</v>
      </c>
      <c r="G23" s="126" t="s">
        <v>113</v>
      </c>
      <c r="H23" s="127">
        <f>SUM(N52:N61)</f>
        <v>0</v>
      </c>
      <c r="J23" s="124" t="s">
        <v>126</v>
      </c>
      <c r="K23" s="124" t="s">
        <v>110</v>
      </c>
      <c r="M23" s="128"/>
      <c r="N23" s="129"/>
      <c r="O23" s="8"/>
      <c r="P23" s="8"/>
      <c r="Q23" s="8"/>
      <c r="R23" s="8"/>
      <c r="S23" s="8"/>
    </row>
    <row r="24" spans="2:22" s="121" customFormat="1" ht="21" customHeight="1">
      <c r="B24" s="130" t="s">
        <v>0</v>
      </c>
      <c r="C24" s="131">
        <f>P76</f>
        <v>0.33333333333333337</v>
      </c>
      <c r="D24" s="133" t="e">
        <f>P89</f>
        <v>#DIV/0!</v>
      </c>
      <c r="E24" s="133" t="e">
        <f>P103</f>
        <v>#VALUE!</v>
      </c>
      <c r="G24" s="134" t="s">
        <v>114</v>
      </c>
      <c r="H24" s="135">
        <f>SUM(O52:O61)</f>
        <v>0</v>
      </c>
      <c r="J24" s="136" t="e">
        <f>VLOOKUP(O24,$R$24:$S$33,2,FALSE)</f>
        <v>#VALUE!</v>
      </c>
      <c r="K24" s="137" t="e">
        <f>ROUNDDOWN(O24,2)</f>
        <v>#VALUE!</v>
      </c>
      <c r="L24" s="383"/>
      <c r="M24" s="8"/>
      <c r="N24" s="8"/>
      <c r="O24" s="8" t="e">
        <f>LARGE($R$24:$R$33,1)</f>
        <v>#VALUE!</v>
      </c>
      <c r="P24" s="375">
        <f t="shared" ref="P24:P33" si="0">H57</f>
        <v>0.99999999999999989</v>
      </c>
      <c r="Q24" s="8">
        <f>1.0000000099</f>
        <v>1.0000000098999999</v>
      </c>
      <c r="R24" s="8">
        <f>P24*Q24</f>
        <v>1.0000000098999997</v>
      </c>
      <c r="S24" s="374" t="str">
        <f t="shared" ref="S24:S33" si="1">G57</f>
        <v/>
      </c>
    </row>
    <row r="25" spans="2:22" s="121" customFormat="1" ht="21" customHeight="1">
      <c r="B25" s="138" t="s">
        <v>2</v>
      </c>
      <c r="C25" s="139">
        <f>Q76</f>
        <v>0.33333333333333337</v>
      </c>
      <c r="D25" s="141" t="e">
        <f>Q89</f>
        <v>#DIV/0!</v>
      </c>
      <c r="E25" s="141" t="e">
        <f>Q103</f>
        <v>#VALUE!</v>
      </c>
      <c r="G25" s="142" t="s">
        <v>112</v>
      </c>
      <c r="H25" s="143">
        <f>H23-H24</f>
        <v>0</v>
      </c>
      <c r="J25" s="136" t="e">
        <f t="shared" ref="J25:J33" si="2">VLOOKUP(O25,$R$24:$S$33,2,FALSE)</f>
        <v>#VALUE!</v>
      </c>
      <c r="K25" s="137" t="e">
        <f t="shared" ref="K25:K33" si="3">ROUNDDOWN(O25,2)</f>
        <v>#VALUE!</v>
      </c>
      <c r="L25" s="383"/>
      <c r="M25" s="8"/>
      <c r="N25" s="8"/>
      <c r="O25" s="8" t="e">
        <f>LARGE($R$24:$R$33,2)</f>
        <v>#VALUE!</v>
      </c>
      <c r="P25" s="375" t="b">
        <f>H58</f>
        <v>0</v>
      </c>
      <c r="Q25" s="8">
        <f>1.0000000091</f>
        <v>1.0000000091000001</v>
      </c>
      <c r="R25" s="8">
        <f>P25*Q25</f>
        <v>0</v>
      </c>
      <c r="S25" s="374" t="str">
        <f t="shared" si="1"/>
        <v/>
      </c>
    </row>
    <row r="26" spans="2:22" s="121" customFormat="1" ht="21" customHeight="1">
      <c r="B26" s="147" t="s">
        <v>33</v>
      </c>
      <c r="C26" s="148">
        <f>R76</f>
        <v>0.33333333333333337</v>
      </c>
      <c r="D26" s="333" t="e">
        <f>R89</f>
        <v>#DIV/0!</v>
      </c>
      <c r="E26" s="333" t="e">
        <f>R103</f>
        <v>#VALUE!</v>
      </c>
      <c r="G26" s="145"/>
      <c r="H26" s="146"/>
      <c r="J26" s="136" t="e">
        <f t="shared" si="2"/>
        <v>#VALUE!</v>
      </c>
      <c r="K26" s="137" t="e">
        <f t="shared" si="3"/>
        <v>#VALUE!</v>
      </c>
      <c r="L26" s="383"/>
      <c r="M26" s="8"/>
      <c r="N26" s="8"/>
      <c r="O26" s="8" t="e">
        <f>LARGE($R$24:$R$33,3)</f>
        <v>#VALUE!</v>
      </c>
      <c r="P26" s="375" t="b">
        <f t="shared" si="0"/>
        <v>0</v>
      </c>
      <c r="Q26" s="8">
        <f>1.0000000088</f>
        <v>1.0000000088000001</v>
      </c>
      <c r="R26" s="8">
        <f t="shared" ref="R26:R33" si="4">P26*Q26</f>
        <v>0</v>
      </c>
      <c r="S26" s="374" t="str">
        <f t="shared" si="1"/>
        <v/>
      </c>
    </row>
    <row r="27" spans="2:22" s="121" customFormat="1" ht="21" customHeight="1">
      <c r="B27" s="152" t="s">
        <v>29</v>
      </c>
      <c r="C27" s="163">
        <f>SUM(C24:C26)</f>
        <v>1</v>
      </c>
      <c r="D27" s="335" t="e">
        <f>AVERAGE(D24:D26)</f>
        <v>#DIV/0!</v>
      </c>
      <c r="E27" s="334" t="e">
        <f>SUM(E24:E26)</f>
        <v>#VALUE!</v>
      </c>
      <c r="G27" s="145"/>
      <c r="H27" s="146"/>
      <c r="J27" s="136" t="e">
        <f t="shared" si="2"/>
        <v>#VALUE!</v>
      </c>
      <c r="K27" s="137" t="e">
        <f t="shared" si="3"/>
        <v>#VALUE!</v>
      </c>
      <c r="L27" s="383"/>
      <c r="M27" s="8"/>
      <c r="N27" s="8"/>
      <c r="O27" s="8" t="e">
        <f>LARGE($R$24:$R$33,4)</f>
        <v>#VALUE!</v>
      </c>
      <c r="P27" s="375" t="b">
        <f t="shared" si="0"/>
        <v>0</v>
      </c>
      <c r="Q27" s="8">
        <f>1.0000000077</f>
        <v>1.0000000077</v>
      </c>
      <c r="R27" s="8">
        <f t="shared" si="4"/>
        <v>0</v>
      </c>
      <c r="S27" s="374" t="str">
        <f t="shared" si="1"/>
        <v/>
      </c>
    </row>
    <row r="28" spans="2:22" s="121" customFormat="1" ht="21" customHeight="1">
      <c r="J28" s="136" t="e">
        <f t="shared" si="2"/>
        <v>#VALUE!</v>
      </c>
      <c r="K28" s="137" t="e">
        <f t="shared" si="3"/>
        <v>#VALUE!</v>
      </c>
      <c r="L28" s="383"/>
      <c r="M28" s="8"/>
      <c r="N28" s="8"/>
      <c r="O28" s="8" t="e">
        <f>LARGE($R$24:$R$33,5)</f>
        <v>#VALUE!</v>
      </c>
      <c r="P28" s="375" t="b">
        <f t="shared" si="0"/>
        <v>0</v>
      </c>
      <c r="Q28" s="8">
        <f>1.0000000066</f>
        <v>1.0000000066000001</v>
      </c>
      <c r="R28" s="8">
        <f t="shared" si="4"/>
        <v>0</v>
      </c>
      <c r="S28" s="374" t="str">
        <f t="shared" si="1"/>
        <v/>
      </c>
    </row>
    <row r="29" spans="2:22" s="121" customFormat="1" ht="21" customHeight="1">
      <c r="J29" s="136" t="e">
        <f t="shared" si="2"/>
        <v>#VALUE!</v>
      </c>
      <c r="K29" s="137" t="e">
        <f t="shared" si="3"/>
        <v>#VALUE!</v>
      </c>
      <c r="L29" s="383"/>
      <c r="M29" s="8"/>
      <c r="N29" s="8"/>
      <c r="O29" s="8" t="e">
        <f>LARGE($R$24:$R$33,6)</f>
        <v>#VALUE!</v>
      </c>
      <c r="P29" s="375" t="b">
        <f t="shared" si="0"/>
        <v>0</v>
      </c>
      <c r="Q29" s="8">
        <f>1.0000000055</f>
        <v>1.0000000055</v>
      </c>
      <c r="R29" s="8">
        <f t="shared" si="4"/>
        <v>0</v>
      </c>
      <c r="S29" s="374" t="str">
        <f t="shared" si="1"/>
        <v/>
      </c>
    </row>
    <row r="30" spans="2:22" s="121" customFormat="1" ht="21" customHeight="1">
      <c r="B30" s="514" t="s">
        <v>153</v>
      </c>
      <c r="C30" s="515"/>
      <c r="D30" s="516"/>
      <c r="E30" s="155"/>
      <c r="J30" s="136" t="e">
        <f t="shared" si="2"/>
        <v>#VALUE!</v>
      </c>
      <c r="K30" s="137" t="e">
        <f t="shared" si="3"/>
        <v>#VALUE!</v>
      </c>
      <c r="L30" s="383"/>
      <c r="M30" s="8"/>
      <c r="N30" s="8"/>
      <c r="O30" s="8" t="e">
        <f>LARGE($R$24:$R$33,7)</f>
        <v>#VALUE!</v>
      </c>
      <c r="P30" s="375" t="b">
        <f t="shared" si="0"/>
        <v>0</v>
      </c>
      <c r="Q30" s="8">
        <f>1.0000000044</f>
        <v>1.0000000043999999</v>
      </c>
      <c r="R30" s="8">
        <f t="shared" si="4"/>
        <v>0</v>
      </c>
      <c r="S30" s="374" t="str">
        <f t="shared" si="1"/>
        <v/>
      </c>
    </row>
    <row r="31" spans="2:22" s="121" customFormat="1" ht="21" customHeight="1">
      <c r="B31" s="517"/>
      <c r="C31" s="518"/>
      <c r="D31" s="519"/>
      <c r="E31" s="155"/>
      <c r="J31" s="136" t="e">
        <f t="shared" si="2"/>
        <v>#VALUE!</v>
      </c>
      <c r="K31" s="137" t="e">
        <f t="shared" si="3"/>
        <v>#VALUE!</v>
      </c>
      <c r="L31" s="383"/>
      <c r="M31" s="8"/>
      <c r="N31" s="8"/>
      <c r="O31" s="8" t="e">
        <f>LARGE($R$24:$R$33,8)</f>
        <v>#VALUE!</v>
      </c>
      <c r="P31" s="375" t="b">
        <f t="shared" si="0"/>
        <v>0</v>
      </c>
      <c r="Q31" s="8">
        <f>1.0000000033</f>
        <v>1.0000000033000001</v>
      </c>
      <c r="R31" s="8">
        <f t="shared" si="4"/>
        <v>0</v>
      </c>
      <c r="S31" s="374" t="str">
        <f t="shared" si="1"/>
        <v/>
      </c>
    </row>
    <row r="32" spans="2:22" s="121" customFormat="1" ht="21" customHeight="1">
      <c r="B32" s="520" t="e">
        <f>(D24*C24)+(D25*C25)+(D26*C26)</f>
        <v>#DIV/0!</v>
      </c>
      <c r="C32" s="521"/>
      <c r="D32" s="522"/>
      <c r="E32" s="165"/>
      <c r="J32" s="136" t="e">
        <f t="shared" si="2"/>
        <v>#VALUE!</v>
      </c>
      <c r="K32" s="137" t="e">
        <f t="shared" si="3"/>
        <v>#VALUE!</v>
      </c>
      <c r="L32" s="383"/>
      <c r="M32" s="8"/>
      <c r="N32" s="8"/>
      <c r="O32" s="8" t="e">
        <f>LARGE($R$24:$R$33,9)</f>
        <v>#VALUE!</v>
      </c>
      <c r="P32" s="375" t="b">
        <f t="shared" si="0"/>
        <v>0</v>
      </c>
      <c r="Q32" s="8">
        <f>1.0000000022</f>
        <v>1.0000000022</v>
      </c>
      <c r="R32" s="8">
        <f t="shared" si="4"/>
        <v>0</v>
      </c>
      <c r="S32" s="374" t="str">
        <f t="shared" si="1"/>
        <v/>
      </c>
    </row>
    <row r="33" spans="2:40" s="121" customFormat="1" ht="21" customHeight="1">
      <c r="B33" s="523"/>
      <c r="C33" s="524"/>
      <c r="D33" s="525"/>
      <c r="E33" s="165"/>
      <c r="J33" s="384" t="e">
        <f t="shared" si="2"/>
        <v>#VALUE!</v>
      </c>
      <c r="K33" s="385" t="e">
        <f t="shared" si="3"/>
        <v>#VALUE!</v>
      </c>
      <c r="L33" s="383"/>
      <c r="M33" s="8"/>
      <c r="N33" s="8"/>
      <c r="O33" s="8" t="e">
        <f>LARGE($R$24:$R$33,10)</f>
        <v>#VALUE!</v>
      </c>
      <c r="P33" s="375" t="str">
        <f t="shared" si="0"/>
        <v/>
      </c>
      <c r="Q33" s="8">
        <f>1.0000000011</f>
        <v>1.0000000011000001</v>
      </c>
      <c r="R33" s="8" t="e">
        <f t="shared" si="4"/>
        <v>#VALUE!</v>
      </c>
      <c r="S33" s="374" t="str">
        <f t="shared" si="1"/>
        <v>Miscelânea</v>
      </c>
    </row>
    <row r="34" spans="2:40" s="121" customFormat="1" ht="18" customHeight="1">
      <c r="B34" s="166"/>
      <c r="C34" s="167"/>
      <c r="D34" s="167"/>
      <c r="E34" s="167"/>
      <c r="J34" s="168"/>
      <c r="K34" s="169"/>
    </row>
    <row r="35" spans="2:40" s="121" customFormat="1" ht="18" hidden="1" customHeight="1">
      <c r="B35" s="166"/>
      <c r="C35" s="167"/>
      <c r="D35" s="167"/>
      <c r="E35" s="167"/>
      <c r="J35" s="168"/>
      <c r="K35" s="169"/>
    </row>
    <row r="36" spans="2:40" s="121" customFormat="1" ht="18" hidden="1" customHeight="1">
      <c r="B36" s="166"/>
      <c r="C36" s="167"/>
      <c r="D36" s="167"/>
      <c r="E36" s="167"/>
      <c r="J36" s="168"/>
      <c r="K36" s="169"/>
    </row>
    <row r="37" spans="2:40" s="121" customFormat="1" ht="18" hidden="1" customHeight="1">
      <c r="B37" s="166"/>
      <c r="C37" s="167"/>
      <c r="D37" s="167"/>
      <c r="E37" s="167"/>
      <c r="J37" s="168"/>
      <c r="K37" s="169"/>
    </row>
    <row r="38" spans="2:40" s="121" customFormat="1" ht="18" hidden="1" customHeight="1">
      <c r="B38" s="166"/>
      <c r="C38" s="167"/>
      <c r="D38" s="167"/>
      <c r="E38" s="167"/>
      <c r="J38" s="168"/>
      <c r="K38" s="169"/>
    </row>
    <row r="39" spans="2:40" s="121" customFormat="1" ht="18" hidden="1" customHeight="1">
      <c r="B39" s="166"/>
      <c r="C39" s="167"/>
      <c r="D39" s="167"/>
      <c r="E39" s="167"/>
      <c r="J39" s="168"/>
      <c r="K39" s="169"/>
    </row>
    <row r="40" spans="2:40" s="121" customFormat="1" ht="18" hidden="1" customHeight="1">
      <c r="B40" s="166"/>
      <c r="C40" s="167"/>
      <c r="D40" s="167"/>
      <c r="E40" s="167"/>
      <c r="J40" s="168"/>
      <c r="K40" s="169"/>
    </row>
    <row r="41" spans="2:40" s="121" customFormat="1" ht="18" hidden="1" customHeight="1">
      <c r="B41" s="166"/>
      <c r="C41" s="167"/>
      <c r="D41" s="167"/>
      <c r="E41" s="167"/>
      <c r="J41" s="168"/>
      <c r="K41" s="169"/>
      <c r="AN41" s="121">
        <f>13113758+370187277</f>
        <v>383301035</v>
      </c>
    </row>
    <row r="42" spans="2:40" s="121" customFormat="1" ht="18" hidden="1" customHeight="1">
      <c r="B42" s="166"/>
      <c r="C42" s="167"/>
      <c r="D42" s="167"/>
      <c r="E42" s="167"/>
      <c r="J42" s="168"/>
      <c r="K42" s="169"/>
    </row>
    <row r="43" spans="2:40" s="121" customFormat="1" ht="18" hidden="1" customHeight="1">
      <c r="B43" s="166"/>
      <c r="C43" s="167"/>
      <c r="D43" s="167"/>
      <c r="E43" s="167"/>
      <c r="J43" s="168"/>
      <c r="K43" s="169"/>
      <c r="Y43" s="128" t="s">
        <v>109</v>
      </c>
      <c r="Z43" s="128" t="s">
        <v>106</v>
      </c>
      <c r="AA43" s="128" t="s">
        <v>110</v>
      </c>
      <c r="AB43" s="128" t="s">
        <v>111</v>
      </c>
    </row>
    <row r="44" spans="2:40" s="121" customFormat="1" ht="18" hidden="1" customHeight="1">
      <c r="B44" s="166"/>
      <c r="C44" s="167"/>
      <c r="D44" s="167"/>
      <c r="E44" s="167"/>
      <c r="J44" s="168"/>
      <c r="K44" s="169"/>
      <c r="Y44" s="128" t="s">
        <v>0</v>
      </c>
      <c r="Z44" s="128">
        <v>0.35000000000000003</v>
      </c>
      <c r="AA44" s="128">
        <v>4</v>
      </c>
      <c r="AB44" s="128">
        <v>1.4000000000000001</v>
      </c>
    </row>
    <row r="45" spans="2:40" s="121" customFormat="1" ht="18" hidden="1" customHeight="1">
      <c r="B45" s="166"/>
      <c r="C45" s="167"/>
      <c r="D45" s="167"/>
      <c r="E45" s="167"/>
      <c r="J45" s="168"/>
      <c r="K45" s="169"/>
      <c r="Y45" s="128" t="s">
        <v>2</v>
      </c>
      <c r="Z45" s="128">
        <v>0.19999999999999998</v>
      </c>
      <c r="AA45" s="128">
        <v>3.0000000000000004</v>
      </c>
      <c r="AB45" s="128">
        <v>0.60000000000000009</v>
      </c>
    </row>
    <row r="46" spans="2:40" s="121" customFormat="1" ht="18" hidden="1" customHeight="1">
      <c r="B46" s="166"/>
      <c r="C46" s="167"/>
      <c r="D46" s="167"/>
      <c r="E46" s="167"/>
      <c r="J46" s="168"/>
      <c r="K46" s="169"/>
      <c r="Y46" s="128" t="s">
        <v>33</v>
      </c>
      <c r="Z46" s="128">
        <v>9.9999999999999992E-2</v>
      </c>
      <c r="AA46" s="128">
        <v>2</v>
      </c>
      <c r="AB46" s="128">
        <v>0.19999999999999998</v>
      </c>
    </row>
    <row r="47" spans="2:40" s="121" customFormat="1" ht="17.25" hidden="1" customHeight="1" thickBot="1">
      <c r="B47" s="166"/>
      <c r="C47" s="167"/>
      <c r="D47" s="167"/>
      <c r="E47" s="167"/>
      <c r="J47" s="168"/>
      <c r="K47" s="169"/>
      <c r="Y47" s="128" t="s">
        <v>29</v>
      </c>
      <c r="Z47" s="128">
        <v>0.65</v>
      </c>
      <c r="AA47" s="128"/>
      <c r="AB47" s="128">
        <v>2.2000000000000002</v>
      </c>
    </row>
    <row r="48" spans="2:40" s="121" customFormat="1" ht="18" hidden="1" customHeight="1">
      <c r="B48" s="166"/>
      <c r="C48" s="167"/>
      <c r="D48" s="167"/>
      <c r="E48" s="167"/>
      <c r="G48" s="208"/>
      <c r="J48" s="168"/>
      <c r="K48" s="169"/>
      <c r="M48" s="248"/>
      <c r="N48" s="146"/>
    </row>
    <row r="49" spans="2:36" s="121" customFormat="1" ht="18" hidden="1" customHeight="1" thickBot="1">
      <c r="B49" s="166"/>
      <c r="C49" s="167"/>
      <c r="D49" s="167"/>
      <c r="E49" s="167"/>
      <c r="G49" s="211" t="str">
        <f>IF(AD226=AD227,"","ERRO!")</f>
        <v/>
      </c>
      <c r="J49" s="168"/>
      <c r="K49" s="169"/>
      <c r="M49" s="145"/>
      <c r="N49" s="146"/>
    </row>
    <row r="50" spans="2:36" s="121" customFormat="1" ht="18" hidden="1" customHeight="1" thickBot="1">
      <c r="B50" s="166"/>
      <c r="C50" s="167"/>
      <c r="D50" s="167"/>
      <c r="E50" s="167"/>
      <c r="G50" s="212" t="e">
        <f>IF(E27=B32,"","ERRO!")</f>
        <v>#VALUE!</v>
      </c>
      <c r="J50" s="168"/>
      <c r="K50" s="169"/>
      <c r="M50" s="145"/>
      <c r="N50" s="146"/>
      <c r="W50" s="249" t="s">
        <v>141</v>
      </c>
    </row>
    <row r="51" spans="2:36" s="121" customFormat="1" ht="24" hidden="1" customHeight="1" thickBot="1">
      <c r="C51" s="160"/>
      <c r="D51" s="160"/>
      <c r="E51" s="160"/>
      <c r="G51" s="213" t="str">
        <f>"Resumo dos planos táticos - "&amp;Referência!D15</f>
        <v>Resumo dos planos táticos - Miscelânea</v>
      </c>
      <c r="M51" s="250" t="s">
        <v>139</v>
      </c>
      <c r="N51" s="251" t="s">
        <v>113</v>
      </c>
      <c r="O51" s="252" t="s">
        <v>114</v>
      </c>
      <c r="P51" s="253" t="s">
        <v>112</v>
      </c>
      <c r="Q51" s="254"/>
      <c r="R51" s="255"/>
      <c r="S51" s="254"/>
      <c r="T51" s="254"/>
      <c r="U51" s="254"/>
      <c r="V51" s="253"/>
      <c r="W51" s="256" t="s">
        <v>15</v>
      </c>
      <c r="X51" s="257" t="s">
        <v>16</v>
      </c>
      <c r="Y51" s="257" t="s">
        <v>17</v>
      </c>
      <c r="Z51" s="257" t="s">
        <v>18</v>
      </c>
      <c r="AA51" s="257" t="s">
        <v>19</v>
      </c>
      <c r="AB51" s="257" t="s">
        <v>20</v>
      </c>
      <c r="AC51" s="257" t="s">
        <v>21</v>
      </c>
      <c r="AD51" s="257" t="s">
        <v>22</v>
      </c>
      <c r="AE51" s="257" t="s">
        <v>23</v>
      </c>
      <c r="AF51" s="257" t="s">
        <v>24</v>
      </c>
      <c r="AG51" s="257" t="s">
        <v>25</v>
      </c>
      <c r="AH51" s="258" t="s">
        <v>26</v>
      </c>
    </row>
    <row r="52" spans="2:36" s="121" customFormat="1" ht="20.25" hidden="1" customHeight="1">
      <c r="G52" s="161"/>
      <c r="H52" s="161"/>
      <c r="I52" s="161"/>
      <c r="J52" s="161"/>
      <c r="K52" s="161"/>
      <c r="L52" s="161"/>
      <c r="M52" s="216">
        <f>Referência!$D$6</f>
        <v>0</v>
      </c>
      <c r="N52" s="259">
        <f>'Total Categoria 1'!$H$23</f>
        <v>0</v>
      </c>
      <c r="O52" s="225">
        <f>'Total Categoria 1'!$H$24</f>
        <v>0</v>
      </c>
      <c r="P52" s="259">
        <f>'Total Categoria 1'!$H$25</f>
        <v>0</v>
      </c>
      <c r="Q52" s="225"/>
      <c r="R52" s="260"/>
      <c r="S52" s="225"/>
      <c r="T52" s="225"/>
      <c r="U52" s="225"/>
      <c r="V52" s="225">
        <f>M65</f>
        <v>0</v>
      </c>
      <c r="W52" s="331">
        <f>'Total Categoria 1'!N110</f>
        <v>0</v>
      </c>
      <c r="X52" s="331">
        <f>'Total Categoria 1'!O110</f>
        <v>0</v>
      </c>
      <c r="Y52" s="331">
        <f>'Total Categoria 1'!Q110</f>
        <v>0</v>
      </c>
      <c r="Z52" s="331">
        <f>'Total Categoria 1'!R110</f>
        <v>0</v>
      </c>
      <c r="AA52" s="331">
        <f>'Total Categoria 1'!S110</f>
        <v>0</v>
      </c>
      <c r="AB52" s="331">
        <f>'Total Categoria 1'!T110</f>
        <v>0</v>
      </c>
      <c r="AC52" s="331">
        <f>'Total Categoria 1'!U110</f>
        <v>0</v>
      </c>
      <c r="AD52" s="331">
        <f>'Total Categoria 1'!V110</f>
        <v>0</v>
      </c>
      <c r="AE52" s="331">
        <f>'Total Categoria 1'!W110</f>
        <v>0</v>
      </c>
      <c r="AF52" s="331">
        <f>'Total Categoria 1'!X110</f>
        <v>0</v>
      </c>
      <c r="AG52" s="331">
        <f>'Total Categoria 1'!Y110</f>
        <v>0</v>
      </c>
      <c r="AH52" s="331">
        <f>'Total Categoria 1'!Z110</f>
        <v>0</v>
      </c>
      <c r="AI52" s="161"/>
      <c r="AJ52" s="161"/>
    </row>
    <row r="53" spans="2:36" ht="16.5" hidden="1" customHeight="1">
      <c r="G53" s="161"/>
      <c r="H53" s="161"/>
      <c r="M53" s="219">
        <f>Referência!$D$7</f>
        <v>0</v>
      </c>
      <c r="N53" s="225">
        <f>'Total Categoria 2'!$H$23</f>
        <v>0</v>
      </c>
      <c r="O53" s="225">
        <f>'Total Categoria 2'!$H$24</f>
        <v>0</v>
      </c>
      <c r="P53" s="225">
        <f>'Total Categoria 2'!$H$25</f>
        <v>0</v>
      </c>
      <c r="Q53" s="225"/>
      <c r="R53" s="260"/>
      <c r="S53" s="225"/>
      <c r="T53" s="225"/>
      <c r="U53" s="225"/>
      <c r="V53" s="225">
        <f t="shared" ref="V53:V61" si="5">M66</f>
        <v>0</v>
      </c>
      <c r="W53" s="261">
        <f>'Total Categoria 2'!N110</f>
        <v>0</v>
      </c>
      <c r="X53" s="261">
        <f>'Total Categoria 2'!O110</f>
        <v>0</v>
      </c>
      <c r="Y53" s="261">
        <f>'Total Categoria 2'!Q110</f>
        <v>0</v>
      </c>
      <c r="Z53" s="261">
        <f>'Total Categoria 2'!R110</f>
        <v>0</v>
      </c>
      <c r="AA53" s="261">
        <f>'Total Categoria 2'!S110</f>
        <v>0</v>
      </c>
      <c r="AB53" s="261">
        <f>'Total Categoria 2'!T110</f>
        <v>0</v>
      </c>
      <c r="AC53" s="261">
        <f>'Total Categoria 2'!U110</f>
        <v>0</v>
      </c>
      <c r="AD53" s="261">
        <f>'Total Categoria 2'!V110</f>
        <v>0</v>
      </c>
      <c r="AE53" s="261">
        <f>'Total Categoria 2'!W110</f>
        <v>0</v>
      </c>
      <c r="AF53" s="261">
        <f>'Total Categoria 2'!X110</f>
        <v>0</v>
      </c>
      <c r="AG53" s="261">
        <f>'Total Categoria 2'!Y110</f>
        <v>0</v>
      </c>
      <c r="AH53" s="261">
        <f>'Total Categoria 2'!Z110</f>
        <v>0</v>
      </c>
    </row>
    <row r="54" spans="2:36" ht="12.75" hidden="1" customHeight="1">
      <c r="C54" s="178"/>
      <c r="D54" s="178"/>
      <c r="E54" s="178"/>
      <c r="F54" s="178"/>
      <c r="H54" s="198"/>
      <c r="I54" s="200"/>
      <c r="J54" s="200"/>
      <c r="K54" s="200"/>
      <c r="L54" s="200"/>
      <c r="M54" s="219">
        <f>Referência!$D$8</f>
        <v>0</v>
      </c>
      <c r="N54" s="225">
        <f>'Total Categoria 3'!$H$23</f>
        <v>0</v>
      </c>
      <c r="O54" s="225">
        <f>'Total Categoria 3'!$H$24</f>
        <v>0</v>
      </c>
      <c r="P54" s="225">
        <f>'Total Categoria 3'!$H$25</f>
        <v>0</v>
      </c>
      <c r="Q54" s="225"/>
      <c r="R54" s="260"/>
      <c r="S54" s="225"/>
      <c r="T54" s="225"/>
      <c r="U54" s="225"/>
      <c r="V54" s="225">
        <f t="shared" si="5"/>
        <v>0</v>
      </c>
      <c r="W54" s="261">
        <f>'Total Categoria 3'!N110</f>
        <v>0</v>
      </c>
      <c r="X54" s="261">
        <f>'Total Categoria 3'!O110</f>
        <v>0</v>
      </c>
      <c r="Y54" s="261">
        <f>'Total Categoria 3'!Q110</f>
        <v>0</v>
      </c>
      <c r="Z54" s="261">
        <f>'Total Categoria 3'!R110</f>
        <v>0</v>
      </c>
      <c r="AA54" s="261">
        <f>'Total Categoria 3'!S110</f>
        <v>0</v>
      </c>
      <c r="AB54" s="261">
        <f>'Total Categoria 3'!T110</f>
        <v>0</v>
      </c>
      <c r="AC54" s="261">
        <f>'Total Categoria 3'!U110</f>
        <v>0</v>
      </c>
      <c r="AD54" s="261">
        <f>'Total Categoria 3'!V110</f>
        <v>0</v>
      </c>
      <c r="AE54" s="261">
        <f>'Total Categoria 3'!W110</f>
        <v>0</v>
      </c>
      <c r="AF54" s="261">
        <f>'Total Categoria 3'!X110</f>
        <v>0</v>
      </c>
      <c r="AG54" s="261">
        <f>'Total Categoria 3'!Y110</f>
        <v>0</v>
      </c>
      <c r="AH54" s="331">
        <f>'Total Categoria 1'!Z110</f>
        <v>0</v>
      </c>
    </row>
    <row r="55" spans="2:36" ht="9" hidden="1" customHeight="1">
      <c r="C55" s="178"/>
      <c r="D55" s="178"/>
      <c r="E55" s="178"/>
      <c r="F55" s="178"/>
      <c r="H55" s="198"/>
      <c r="I55" s="200"/>
      <c r="J55" s="200"/>
      <c r="K55" s="200"/>
      <c r="L55" s="200"/>
      <c r="M55" s="219">
        <f>Referência!$D$9</f>
        <v>0</v>
      </c>
      <c r="N55" s="225">
        <f>'Total Categoria 4'!$H$23</f>
        <v>0</v>
      </c>
      <c r="O55" s="225">
        <f>'Total Categoria 4'!$H$24</f>
        <v>0</v>
      </c>
      <c r="P55" s="225">
        <f>'Total Categoria 4'!$H$25</f>
        <v>0</v>
      </c>
      <c r="Q55" s="225"/>
      <c r="R55" s="260"/>
      <c r="S55" s="225"/>
      <c r="T55" s="225"/>
      <c r="U55" s="225"/>
      <c r="V55" s="225">
        <f t="shared" si="5"/>
        <v>0</v>
      </c>
      <c r="W55" s="261">
        <f>'Total Categoria 4'!N110</f>
        <v>0</v>
      </c>
      <c r="X55" s="261">
        <f>'Total Categoria 4'!O110</f>
        <v>0</v>
      </c>
      <c r="Y55" s="261">
        <f>'Total Categoria 4'!Q110</f>
        <v>0</v>
      </c>
      <c r="Z55" s="261">
        <f>'Total Categoria 4'!R110</f>
        <v>0</v>
      </c>
      <c r="AA55" s="261">
        <f>'Total Categoria 4'!S110</f>
        <v>0</v>
      </c>
      <c r="AB55" s="261">
        <f>'Total Categoria 4'!T110</f>
        <v>0</v>
      </c>
      <c r="AC55" s="261">
        <f>'Total Categoria 4'!U110</f>
        <v>0</v>
      </c>
      <c r="AD55" s="261">
        <f>'Total Categoria 4'!V110</f>
        <v>0</v>
      </c>
      <c r="AE55" s="261">
        <f>'Total Categoria 4'!W110</f>
        <v>0</v>
      </c>
      <c r="AF55" s="261">
        <f>'Total Categoria 4'!X110</f>
        <v>0</v>
      </c>
      <c r="AG55" s="261">
        <f>'Total Categoria 4'!Y110</f>
        <v>0</v>
      </c>
      <c r="AH55" s="261">
        <f>'Total Categoria 4'!Z110</f>
        <v>0</v>
      </c>
    </row>
    <row r="56" spans="2:36" ht="10.5" hidden="1" customHeight="1">
      <c r="C56" s="178"/>
      <c r="D56" s="178"/>
      <c r="E56" s="178"/>
      <c r="F56" s="167"/>
      <c r="G56" s="124" t="s">
        <v>152</v>
      </c>
      <c r="H56" s="124" t="s">
        <v>110</v>
      </c>
      <c r="I56" s="201"/>
      <c r="J56" s="201"/>
      <c r="K56" s="201"/>
      <c r="L56" s="201"/>
      <c r="M56" s="219">
        <f>Referência!$D$10</f>
        <v>0</v>
      </c>
      <c r="N56" s="225">
        <f>'Total Categoria 5'!$H$23</f>
        <v>0</v>
      </c>
      <c r="O56" s="225">
        <f>'Total Categoria 5'!$H$24</f>
        <v>0</v>
      </c>
      <c r="P56" s="225">
        <f>'Total Categoria 5'!$H$25</f>
        <v>0</v>
      </c>
      <c r="Q56" s="225"/>
      <c r="R56" s="260"/>
      <c r="S56" s="225"/>
      <c r="T56" s="225"/>
      <c r="U56" s="225"/>
      <c r="V56" s="225">
        <f t="shared" si="5"/>
        <v>0</v>
      </c>
      <c r="W56" s="261">
        <f>'Total Categoria 5'!N110</f>
        <v>0</v>
      </c>
      <c r="X56" s="261">
        <f>'Total Categoria 5'!O110</f>
        <v>0</v>
      </c>
      <c r="Y56" s="261">
        <f>'Total Categoria 5'!Q110</f>
        <v>0</v>
      </c>
      <c r="Z56" s="261">
        <f>'Total Categoria 5'!R110</f>
        <v>0</v>
      </c>
      <c r="AA56" s="261">
        <f>'Total Categoria 5'!S110</f>
        <v>0</v>
      </c>
      <c r="AB56" s="261">
        <f>'Total Categoria 5'!T110</f>
        <v>0</v>
      </c>
      <c r="AC56" s="261">
        <f>'Total Categoria 5'!U110</f>
        <v>0</v>
      </c>
      <c r="AD56" s="261">
        <f>'Total Categoria 5'!V110</f>
        <v>0</v>
      </c>
      <c r="AE56" s="261">
        <f>'Total Categoria 5'!W110</f>
        <v>0</v>
      </c>
      <c r="AF56" s="261">
        <f>'Total Categoria 5'!X110</f>
        <v>0</v>
      </c>
      <c r="AG56" s="261">
        <f>'Total Categoria 5'!Y110</f>
        <v>0</v>
      </c>
      <c r="AH56" s="261">
        <f>'Total Categoria 5'!Z110</f>
        <v>0</v>
      </c>
    </row>
    <row r="57" spans="2:36" ht="11.25" hidden="1" customHeight="1">
      <c r="C57" s="196"/>
      <c r="D57" s="262"/>
      <c r="E57" s="262"/>
      <c r="F57" s="167"/>
      <c r="G57" s="136" t="str">
        <f>IF(Referência!D6=0,"",Referência!D6)</f>
        <v/>
      </c>
      <c r="H57" s="137">
        <f>'Total Categoria 1'!N96</f>
        <v>0.99999999999999989</v>
      </c>
      <c r="I57" s="201"/>
      <c r="J57" s="201"/>
      <c r="K57" s="201"/>
      <c r="L57" s="201"/>
      <c r="M57" s="219">
        <f>Referência!$D$11</f>
        <v>0</v>
      </c>
      <c r="N57" s="225">
        <f>'Total Categoria 6'!$H$23</f>
        <v>0</v>
      </c>
      <c r="O57" s="225">
        <f>'Total Categoria 6'!$H$24</f>
        <v>0</v>
      </c>
      <c r="P57" s="225">
        <f>'Total Categoria 6'!$H$25</f>
        <v>0</v>
      </c>
      <c r="Q57" s="225"/>
      <c r="R57" s="260"/>
      <c r="S57" s="225"/>
      <c r="T57" s="225"/>
      <c r="U57" s="225"/>
      <c r="V57" s="225">
        <f t="shared" si="5"/>
        <v>0</v>
      </c>
      <c r="W57" s="261">
        <f>'Total Categoria 6'!N110</f>
        <v>0</v>
      </c>
      <c r="X57" s="261">
        <f>'Total Categoria 6'!O110</f>
        <v>0</v>
      </c>
      <c r="Y57" s="261">
        <f>'Total Categoria 6'!Q110</f>
        <v>0</v>
      </c>
      <c r="Z57" s="261">
        <f>'Total Categoria 6'!R110</f>
        <v>0</v>
      </c>
      <c r="AA57" s="261">
        <f>'Total Categoria 6'!S110</f>
        <v>0</v>
      </c>
      <c r="AB57" s="261">
        <f>'Total Categoria 6'!T110</f>
        <v>0</v>
      </c>
      <c r="AC57" s="261">
        <f>'Total Categoria 6'!U110</f>
        <v>0</v>
      </c>
      <c r="AD57" s="261">
        <f>'Total Categoria 6'!V110</f>
        <v>0</v>
      </c>
      <c r="AE57" s="261">
        <f>'Total Categoria 6'!W110</f>
        <v>0</v>
      </c>
      <c r="AF57" s="261">
        <f>'Total Categoria 6'!X110</f>
        <v>0</v>
      </c>
      <c r="AG57" s="261">
        <f>'Total Categoria 6'!Y110</f>
        <v>0</v>
      </c>
      <c r="AH57" s="261">
        <f>'Total Categoria 6'!Z110</f>
        <v>0</v>
      </c>
    </row>
    <row r="58" spans="2:36" ht="23" hidden="1">
      <c r="C58" s="178"/>
      <c r="D58" s="262"/>
      <c r="E58" s="262"/>
      <c r="F58" s="196"/>
      <c r="G58" s="136" t="str">
        <f>IF(Referência!D7=0,"",Referência!D7)</f>
        <v/>
      </c>
      <c r="H58" s="144" t="b">
        <f>IF('Total Categoria 2'!N96="",1)</f>
        <v>0</v>
      </c>
      <c r="I58" s="202"/>
      <c r="J58" s="202"/>
      <c r="K58" s="202"/>
      <c r="L58" s="202"/>
      <c r="M58" s="219">
        <f>Referência!$D$12</f>
        <v>0</v>
      </c>
      <c r="N58" s="225">
        <f>'Total Categoria 7'!$H$23</f>
        <v>0</v>
      </c>
      <c r="O58" s="225">
        <f>'Total Categoria 7'!$H$24</f>
        <v>0</v>
      </c>
      <c r="P58" s="225">
        <f>'Total Categoria 7'!$H$25</f>
        <v>0</v>
      </c>
      <c r="Q58" s="225"/>
      <c r="R58" s="260"/>
      <c r="S58" s="225"/>
      <c r="T58" s="225"/>
      <c r="U58" s="225"/>
      <c r="V58" s="225">
        <f t="shared" si="5"/>
        <v>0</v>
      </c>
      <c r="W58" s="261">
        <f>'Total Categoria 7'!N110</f>
        <v>0</v>
      </c>
      <c r="X58" s="261">
        <f>'Total Categoria 7'!O110</f>
        <v>0</v>
      </c>
      <c r="Y58" s="261">
        <f>'Total Categoria 7'!Q110</f>
        <v>0</v>
      </c>
      <c r="Z58" s="261">
        <f>'Total Categoria 7'!R110</f>
        <v>0</v>
      </c>
      <c r="AA58" s="261">
        <f>'Total Categoria 7'!S110</f>
        <v>0</v>
      </c>
      <c r="AB58" s="261">
        <f>'Total Categoria 7'!T110</f>
        <v>0</v>
      </c>
      <c r="AC58" s="261">
        <f>'Total Categoria 7'!U110</f>
        <v>0</v>
      </c>
      <c r="AD58" s="261">
        <f>'Total Categoria 7'!V110</f>
        <v>0</v>
      </c>
      <c r="AE58" s="261">
        <f>'Total Categoria 7'!W110</f>
        <v>0</v>
      </c>
      <c r="AF58" s="261">
        <f>'Total Categoria 7'!X110</f>
        <v>0</v>
      </c>
      <c r="AG58" s="261">
        <f>'Total Categoria 7'!Y110</f>
        <v>0</v>
      </c>
      <c r="AH58" s="261">
        <f>'Total Categoria 7'!Z110</f>
        <v>0</v>
      </c>
    </row>
    <row r="59" spans="2:36" ht="12" hidden="1" customHeight="1">
      <c r="C59" s="178"/>
      <c r="D59" s="178"/>
      <c r="E59" s="178"/>
      <c r="F59" s="262"/>
      <c r="G59" s="136" t="str">
        <f>IF(Referência!D8=0,"",Referência!D8)</f>
        <v/>
      </c>
      <c r="H59" s="144" t="b">
        <f>IF('Total Categoria 3'!N96="",1)</f>
        <v>0</v>
      </c>
      <c r="I59" s="202"/>
      <c r="J59" s="202"/>
      <c r="K59" s="202"/>
      <c r="L59" s="202"/>
      <c r="M59" s="219">
        <f>Referência!$D$13</f>
        <v>0</v>
      </c>
      <c r="N59" s="225">
        <f>'Total Categoria 8'!$H$23</f>
        <v>0</v>
      </c>
      <c r="O59" s="225">
        <f>'Total Categoria 8'!$H$24</f>
        <v>0</v>
      </c>
      <c r="P59" s="225">
        <f>'Total Categoria 8'!$H$25</f>
        <v>0</v>
      </c>
      <c r="Q59" s="225"/>
      <c r="R59" s="260"/>
      <c r="S59" s="225"/>
      <c r="T59" s="225"/>
      <c r="U59" s="225"/>
      <c r="V59" s="225">
        <f t="shared" si="5"/>
        <v>0</v>
      </c>
      <c r="W59" s="261">
        <f>'Total Categoria 8'!N110</f>
        <v>0</v>
      </c>
      <c r="X59" s="261">
        <f>'Total Categoria 8'!O110</f>
        <v>0</v>
      </c>
      <c r="Y59" s="261">
        <f>'Total Categoria 8'!Q110</f>
        <v>0</v>
      </c>
      <c r="Z59" s="261">
        <f>'Total Categoria 8'!R110</f>
        <v>0</v>
      </c>
      <c r="AA59" s="261">
        <f>'Total Categoria 8'!S110</f>
        <v>0</v>
      </c>
      <c r="AB59" s="261">
        <f>'Total Categoria 8'!T110</f>
        <v>0</v>
      </c>
      <c r="AC59" s="261">
        <f>'Total Categoria 8'!U110</f>
        <v>0</v>
      </c>
      <c r="AD59" s="261">
        <f>'Total Categoria 8'!V110</f>
        <v>0</v>
      </c>
      <c r="AE59" s="261">
        <f>'Total Categoria 8'!W110</f>
        <v>0</v>
      </c>
      <c r="AF59" s="261">
        <f>'Total Categoria 8'!X110</f>
        <v>0</v>
      </c>
      <c r="AG59" s="261">
        <f>'Total Categoria 8'!Y110</f>
        <v>0</v>
      </c>
      <c r="AH59" s="261">
        <f>'Total Categoria 8'!Z110</f>
        <v>0</v>
      </c>
    </row>
    <row r="60" spans="2:36" ht="16.5" hidden="1" customHeight="1">
      <c r="C60" s="178"/>
      <c r="D60" s="178"/>
      <c r="E60" s="178"/>
      <c r="F60" s="262"/>
      <c r="G60" s="136" t="str">
        <f>IF(Referência!D9=0,"",Referência!D9)</f>
        <v/>
      </c>
      <c r="H60" s="144" t="b">
        <f>IF('Total Categoria 4'!N96="",1)</f>
        <v>0</v>
      </c>
      <c r="I60" s="203"/>
      <c r="J60" s="203"/>
      <c r="K60" s="203"/>
      <c r="L60" s="203"/>
      <c r="M60" s="219">
        <f>Referência!$D$14</f>
        <v>0</v>
      </c>
      <c r="N60" s="225">
        <f>'Total Categoria 9'!$H$23</f>
        <v>0</v>
      </c>
      <c r="O60" s="225">
        <f>'Total Categoria 9'!$H$24</f>
        <v>0</v>
      </c>
      <c r="P60" s="225">
        <f>'Total Categoria 9'!$H$25</f>
        <v>0</v>
      </c>
      <c r="Q60" s="225"/>
      <c r="R60" s="260"/>
      <c r="S60" s="225"/>
      <c r="T60" s="225"/>
      <c r="U60" s="225"/>
      <c r="V60" s="225">
        <f t="shared" si="5"/>
        <v>0</v>
      </c>
      <c r="W60" s="261">
        <f>'Total Categoria 9'!N110</f>
        <v>0</v>
      </c>
      <c r="X60" s="261">
        <f>'Total Categoria 9'!O110</f>
        <v>0</v>
      </c>
      <c r="Y60" s="261">
        <f>'Total Categoria 9'!Q110</f>
        <v>0</v>
      </c>
      <c r="Z60" s="261">
        <f>'Total Categoria 9'!R110</f>
        <v>0</v>
      </c>
      <c r="AA60" s="261">
        <f>'Total Categoria 9'!S110</f>
        <v>0</v>
      </c>
      <c r="AB60" s="261">
        <f>'Total Categoria 9'!T110</f>
        <v>0</v>
      </c>
      <c r="AC60" s="261">
        <f>'Total Categoria 9'!U110</f>
        <v>0</v>
      </c>
      <c r="AD60" s="261">
        <f>'Total Categoria 9'!V110</f>
        <v>0</v>
      </c>
      <c r="AE60" s="261">
        <f>'Total Categoria 9'!W110</f>
        <v>0</v>
      </c>
      <c r="AF60" s="261">
        <f>'Total Categoria 9'!X110</f>
        <v>0</v>
      </c>
      <c r="AG60" s="261">
        <f>'Total Categoria 9'!Y110</f>
        <v>0</v>
      </c>
      <c r="AH60" s="261">
        <f>'Total Categoria 9'!Z110</f>
        <v>0</v>
      </c>
    </row>
    <row r="61" spans="2:36" ht="15.75" hidden="1" customHeight="1">
      <c r="F61" s="204"/>
      <c r="G61" s="136" t="str">
        <f>IF(Referência!D10=0,"",Referência!D10)</f>
        <v/>
      </c>
      <c r="H61" s="144" t="b">
        <f>IF('Total Categoria 5'!N96="",1)</f>
        <v>0</v>
      </c>
      <c r="I61" s="205"/>
      <c r="J61" s="205"/>
      <c r="K61" s="205"/>
      <c r="L61" s="205"/>
      <c r="M61" s="219" t="str">
        <f>Referência!$D$15</f>
        <v>Miscelânea</v>
      </c>
      <c r="N61" s="225">
        <f>'Total Categoria 10'!$H$23</f>
        <v>0</v>
      </c>
      <c r="O61" s="225">
        <f>'Total Categoria 10'!$H$24</f>
        <v>0</v>
      </c>
      <c r="P61" s="225">
        <f>'Total Categoria 10'!$H$25</f>
        <v>0</v>
      </c>
      <c r="Q61" s="225"/>
      <c r="R61" s="260"/>
      <c r="S61" s="225"/>
      <c r="T61" s="225"/>
      <c r="U61" s="225"/>
      <c r="V61" s="225" t="str">
        <f t="shared" si="5"/>
        <v>Miscelânea</v>
      </c>
      <c r="W61" s="261">
        <f>'Total Categoria 10'!N110</f>
        <v>0</v>
      </c>
      <c r="X61" s="261">
        <f>'Total Categoria 10'!O110</f>
        <v>0</v>
      </c>
      <c r="Y61" s="261">
        <f>'Total Categoria 10'!Q110</f>
        <v>0</v>
      </c>
      <c r="Z61" s="261">
        <f>'Total Categoria 10'!R110</f>
        <v>0</v>
      </c>
      <c r="AA61" s="261">
        <f>'Total Categoria 10'!S110</f>
        <v>0</v>
      </c>
      <c r="AB61" s="261">
        <f>'Total Categoria 10'!T110</f>
        <v>0</v>
      </c>
      <c r="AC61" s="261">
        <f>'Total Categoria 10'!U110</f>
        <v>0</v>
      </c>
      <c r="AD61" s="261">
        <f>'Total Categoria 10'!V110</f>
        <v>0</v>
      </c>
      <c r="AE61" s="261">
        <f>'Total Categoria 10'!W110</f>
        <v>0</v>
      </c>
      <c r="AF61" s="261">
        <f>'Total Categoria 10'!X110</f>
        <v>0</v>
      </c>
      <c r="AG61" s="261">
        <f>'Total Categoria 10'!Y110</f>
        <v>0</v>
      </c>
      <c r="AH61" s="261">
        <f>'Total Categoria 10'!Z110</f>
        <v>0</v>
      </c>
    </row>
    <row r="62" spans="2:36" ht="18" hidden="1" customHeight="1" thickBot="1">
      <c r="F62" s="204"/>
      <c r="G62" s="136" t="str">
        <f>IF(Referência!D11=0,"",Referência!D11)</f>
        <v/>
      </c>
      <c r="H62" s="144" t="b">
        <f>IF('Total Categoria 6'!N96="",1)</f>
        <v>0</v>
      </c>
      <c r="I62" s="205"/>
      <c r="J62" s="205"/>
      <c r="K62" s="205"/>
      <c r="L62" s="205"/>
      <c r="M62" s="219"/>
      <c r="N62" s="200"/>
      <c r="O62" s="200"/>
      <c r="P62" s="200" t="s">
        <v>140</v>
      </c>
      <c r="Q62" s="200"/>
      <c r="R62" s="221"/>
      <c r="S62" s="200"/>
      <c r="T62" s="200"/>
      <c r="U62" s="200"/>
      <c r="V62" s="200" t="s">
        <v>104</v>
      </c>
      <c r="W62" s="263">
        <f>SUM(W52:W61)</f>
        <v>0</v>
      </c>
      <c r="X62" s="263">
        <f t="shared" ref="X62:AH62" si="6">SUM(X52:X61)</f>
        <v>0</v>
      </c>
      <c r="Y62" s="263">
        <f t="shared" si="6"/>
        <v>0</v>
      </c>
      <c r="Z62" s="263">
        <f t="shared" si="6"/>
        <v>0</v>
      </c>
      <c r="AA62" s="263">
        <f t="shared" si="6"/>
        <v>0</v>
      </c>
      <c r="AB62" s="263">
        <f t="shared" si="6"/>
        <v>0</v>
      </c>
      <c r="AC62" s="263">
        <f t="shared" si="6"/>
        <v>0</v>
      </c>
      <c r="AD62" s="263">
        <f t="shared" si="6"/>
        <v>0</v>
      </c>
      <c r="AE62" s="263">
        <f t="shared" si="6"/>
        <v>0</v>
      </c>
      <c r="AF62" s="263">
        <f t="shared" si="6"/>
        <v>0</v>
      </c>
      <c r="AG62" s="263">
        <f t="shared" si="6"/>
        <v>0</v>
      </c>
      <c r="AH62" s="263">
        <f t="shared" si="6"/>
        <v>0</v>
      </c>
    </row>
    <row r="63" spans="2:36" ht="20.25" hidden="1" customHeight="1" thickBot="1">
      <c r="F63" s="204"/>
      <c r="G63" s="136" t="str">
        <f>IF(Referência!D12=0,"",Referência!D12)</f>
        <v/>
      </c>
      <c r="H63" s="144" t="b">
        <f>IF('Total Categoria 7'!N96="",1)</f>
        <v>0</v>
      </c>
      <c r="I63" s="205"/>
      <c r="J63" s="205"/>
      <c r="K63" s="205"/>
      <c r="L63" s="205"/>
      <c r="M63" s="219"/>
      <c r="N63" s="200"/>
      <c r="O63" s="200"/>
      <c r="P63" s="200"/>
      <c r="Q63" s="200"/>
      <c r="R63" s="221"/>
      <c r="S63" s="200"/>
      <c r="T63" s="200"/>
      <c r="U63" s="200"/>
      <c r="V63" s="216" t="s">
        <v>146</v>
      </c>
      <c r="W63" s="264"/>
      <c r="X63" s="265"/>
      <c r="Y63" s="265"/>
      <c r="Z63" s="266" t="s">
        <v>147</v>
      </c>
      <c r="AA63" s="265"/>
      <c r="AB63" s="265"/>
      <c r="AC63" s="265"/>
      <c r="AD63" s="265"/>
      <c r="AE63" s="265"/>
      <c r="AF63" s="267"/>
      <c r="AG63" s="222"/>
      <c r="AH63" s="232"/>
    </row>
    <row r="64" spans="2:36" ht="20.25" hidden="1" customHeight="1" thickBot="1">
      <c r="F64" s="204"/>
      <c r="G64" s="136" t="str">
        <f>IF(Referência!D13=0,"",Referência!D13)</f>
        <v/>
      </c>
      <c r="H64" s="144" t="b">
        <f>IF('Total Categoria 8'!N96="",1)</f>
        <v>0</v>
      </c>
      <c r="I64" s="205"/>
      <c r="J64" s="205"/>
      <c r="K64" s="205"/>
      <c r="L64" s="205"/>
      <c r="M64" s="219"/>
      <c r="N64" s="227" t="s">
        <v>143</v>
      </c>
      <c r="O64" s="216"/>
      <c r="P64" s="217" t="s">
        <v>179</v>
      </c>
      <c r="Q64" s="217"/>
      <c r="R64" s="217"/>
      <c r="S64" s="218"/>
      <c r="T64" s="200"/>
      <c r="U64" s="200"/>
      <c r="V64" s="219"/>
      <c r="W64" s="200" t="s">
        <v>145</v>
      </c>
      <c r="X64" s="200" t="s">
        <v>103</v>
      </c>
      <c r="Y64" s="200" t="s">
        <v>144</v>
      </c>
      <c r="Z64" s="227"/>
      <c r="AA64" s="200"/>
      <c r="AB64" s="200" t="s">
        <v>145</v>
      </c>
      <c r="AC64" s="200" t="s">
        <v>103</v>
      </c>
      <c r="AD64" s="200" t="s">
        <v>144</v>
      </c>
      <c r="AE64" s="222"/>
      <c r="AF64" s="232"/>
      <c r="AG64" s="222"/>
      <c r="AH64" s="232"/>
    </row>
    <row r="65" spans="5:34" ht="20.25" hidden="1" customHeight="1" thickBot="1">
      <c r="F65" s="204"/>
      <c r="G65" s="136" t="str">
        <f>IF(Referência!D14=0,"",Referência!D14)</f>
        <v/>
      </c>
      <c r="H65" s="144" t="b">
        <f>IF('Total Categoria 9'!N96="",1)</f>
        <v>0</v>
      </c>
      <c r="I65" s="205"/>
      <c r="J65" s="205"/>
      <c r="K65" s="205"/>
      <c r="L65" s="205"/>
      <c r="M65" s="216">
        <f>Referência!$D$6</f>
        <v>0</v>
      </c>
      <c r="N65" s="225">
        <f>'Total Categoria 1'!N110</f>
        <v>0</v>
      </c>
      <c r="O65" s="268"/>
      <c r="P65" s="269" t="s">
        <v>0</v>
      </c>
      <c r="Q65" s="269" t="s">
        <v>2</v>
      </c>
      <c r="R65" s="269" t="s">
        <v>33</v>
      </c>
      <c r="S65" s="270" t="s">
        <v>29</v>
      </c>
      <c r="T65" s="200"/>
      <c r="U65" s="200"/>
      <c r="V65" s="219" t="s">
        <v>103</v>
      </c>
      <c r="W65" s="263"/>
      <c r="X65" s="263">
        <f>N75</f>
        <v>0</v>
      </c>
      <c r="Y65" s="225">
        <f>X65</f>
        <v>0</v>
      </c>
      <c r="Z65" s="227"/>
      <c r="AA65" s="200" t="s">
        <v>103</v>
      </c>
      <c r="AB65" s="222"/>
      <c r="AC65" s="225">
        <f>N75</f>
        <v>0</v>
      </c>
      <c r="AD65" s="225">
        <f>AC65</f>
        <v>0</v>
      </c>
      <c r="AE65" s="222"/>
      <c r="AF65" s="232"/>
      <c r="AG65" s="222"/>
      <c r="AH65" s="232"/>
    </row>
    <row r="66" spans="5:34" ht="20.25" hidden="1" customHeight="1">
      <c r="E66" s="121">
        <v>1</v>
      </c>
      <c r="F66" s="204"/>
      <c r="G66" s="158" t="str">
        <f>IF(Referência!D15=0,"",Referência!D15)</f>
        <v>Miscelânea</v>
      </c>
      <c r="H66" s="159" t="str">
        <f>'Total Categoria 10'!N96</f>
        <v/>
      </c>
      <c r="I66" s="205"/>
      <c r="J66" s="205"/>
      <c r="K66" s="205"/>
      <c r="L66" s="205"/>
      <c r="M66" s="219">
        <f>Referência!$D$7</f>
        <v>0</v>
      </c>
      <c r="N66" s="225">
        <f>'Total Categoria 2'!N111</f>
        <v>0</v>
      </c>
      <c r="O66" s="216">
        <f>Referência!$D$6</f>
        <v>0</v>
      </c>
      <c r="P66" s="332">
        <f>'Total Categoria 1'!$C$24/SUM($P$118:$R$118)</f>
        <v>0.33333333333333331</v>
      </c>
      <c r="Q66" s="247">
        <f>'Total Categoria 1'!$C$26/SUM($P$118:$R$118)</f>
        <v>0.33333333333333331</v>
      </c>
      <c r="R66" s="247">
        <f>'Total Categoria 1'!$C$27/SUM($P$118:$R$118)</f>
        <v>0.33333333333333331</v>
      </c>
      <c r="S66" s="271">
        <f>SUM(P66:R66)*100</f>
        <v>100</v>
      </c>
      <c r="T66" s="200"/>
      <c r="U66" s="200"/>
      <c r="V66" s="219">
        <f>M65</f>
        <v>0</v>
      </c>
      <c r="W66" s="263">
        <f>N52</f>
        <v>0</v>
      </c>
      <c r="X66" s="222"/>
      <c r="Y66" s="225">
        <f>X65</f>
        <v>0</v>
      </c>
      <c r="Z66" s="227"/>
      <c r="AA66" s="200" t="s">
        <v>91</v>
      </c>
      <c r="AB66" s="225">
        <f>W62</f>
        <v>0</v>
      </c>
      <c r="AC66" s="222"/>
      <c r="AD66" s="225">
        <f>AC65</f>
        <v>0</v>
      </c>
      <c r="AE66" s="222"/>
      <c r="AF66" s="232"/>
      <c r="AG66" s="222"/>
      <c r="AH66" s="232"/>
    </row>
    <row r="67" spans="5:34" ht="20.25" hidden="1" customHeight="1">
      <c r="E67" s="121">
        <v>2</v>
      </c>
      <c r="F67" s="204"/>
      <c r="I67" s="205"/>
      <c r="J67" s="205"/>
      <c r="K67" s="205"/>
      <c r="L67" s="205"/>
      <c r="M67" s="219">
        <f>Referência!$D$8</f>
        <v>0</v>
      </c>
      <c r="N67" s="225">
        <f>'Total Categoria 3'!N111</f>
        <v>0</v>
      </c>
      <c r="O67" s="219">
        <f>Referência!$D$7</f>
        <v>0</v>
      </c>
      <c r="P67" s="247">
        <f>'Total Categoria 2'!$C$24/SUM($P$118:$R$118)</f>
        <v>0.33333333333333331</v>
      </c>
      <c r="Q67" s="247">
        <f>'Total Categoria 2'!$C$26/SUM($P$118:$R$118)</f>
        <v>0.33333333333333331</v>
      </c>
      <c r="R67" s="247">
        <f>'Total Categoria 2'!$C$27/SUM($P$118:$R$118)</f>
        <v>0.33333333333333331</v>
      </c>
      <c r="S67" s="271">
        <f t="shared" ref="S67:S76" si="7">SUM(P67:R67)*100</f>
        <v>100</v>
      </c>
      <c r="T67" s="200"/>
      <c r="U67" s="200"/>
      <c r="V67" s="219">
        <f t="shared" ref="V67:V75" si="8">M66</f>
        <v>0</v>
      </c>
      <c r="W67" s="263">
        <f t="shared" ref="W67:W75" si="9">N53</f>
        <v>0</v>
      </c>
      <c r="X67" s="222"/>
      <c r="Y67" s="225">
        <f>W66+Y66</f>
        <v>0</v>
      </c>
      <c r="Z67" s="227"/>
      <c r="AA67" s="200" t="s">
        <v>92</v>
      </c>
      <c r="AB67" s="225">
        <f>X62</f>
        <v>0</v>
      </c>
      <c r="AC67" s="222"/>
      <c r="AD67" s="225">
        <f>AB66+AD66</f>
        <v>0</v>
      </c>
      <c r="AE67" s="222"/>
      <c r="AF67" s="232"/>
      <c r="AG67" s="222"/>
      <c r="AH67" s="232"/>
    </row>
    <row r="68" spans="5:34" ht="20.25" hidden="1" customHeight="1">
      <c r="E68" s="121">
        <v>3</v>
      </c>
      <c r="F68" s="204"/>
      <c r="I68" s="205"/>
      <c r="J68" s="205"/>
      <c r="K68" s="205"/>
      <c r="L68" s="205"/>
      <c r="M68" s="219">
        <f>Referência!$D$9</f>
        <v>0</v>
      </c>
      <c r="N68" s="225">
        <f>'Total Categoria 4'!N111</f>
        <v>0</v>
      </c>
      <c r="O68" s="219">
        <f>Referência!$D$8</f>
        <v>0</v>
      </c>
      <c r="P68" s="247">
        <f>'Total Categoria 3'!$C$24/SUM($P$118:$R$118)</f>
        <v>0.33333333333333331</v>
      </c>
      <c r="Q68" s="247">
        <f>'Total Categoria 3'!$C$26/SUM($P$118:$R$118)</f>
        <v>0.33333333333333331</v>
      </c>
      <c r="R68" s="247">
        <f>'Total Categoria 3'!$C$27/SUM($P$118:$R$118)</f>
        <v>0.33333333333333331</v>
      </c>
      <c r="S68" s="271">
        <f t="shared" si="7"/>
        <v>100</v>
      </c>
      <c r="T68" s="200"/>
      <c r="U68" s="200"/>
      <c r="V68" s="219">
        <f t="shared" si="8"/>
        <v>0</v>
      </c>
      <c r="W68" s="263">
        <f t="shared" si="9"/>
        <v>0</v>
      </c>
      <c r="X68" s="222"/>
      <c r="Y68" s="225">
        <f t="shared" ref="Y68:Y76" si="10">W67+Y67</f>
        <v>0</v>
      </c>
      <c r="Z68" s="227"/>
      <c r="AA68" s="200" t="s">
        <v>93</v>
      </c>
      <c r="AB68" s="225">
        <f>Y62</f>
        <v>0</v>
      </c>
      <c r="AC68" s="222"/>
      <c r="AD68" s="225">
        <f t="shared" ref="AD68:AD77" si="11">AB67+AD67</f>
        <v>0</v>
      </c>
      <c r="AE68" s="222"/>
      <c r="AF68" s="232"/>
      <c r="AG68" s="222"/>
      <c r="AH68" s="232"/>
    </row>
    <row r="69" spans="5:34" ht="20.25" hidden="1" customHeight="1">
      <c r="E69" s="121">
        <v>4</v>
      </c>
      <c r="F69" s="204"/>
      <c r="G69" s="161"/>
      <c r="H69" s="161"/>
      <c r="I69" s="205"/>
      <c r="J69" s="205"/>
      <c r="K69" s="205"/>
      <c r="L69" s="205"/>
      <c r="M69" s="219">
        <f>Referência!$D$10</f>
        <v>0</v>
      </c>
      <c r="N69" s="225">
        <f>'Total Categoria 5'!N111</f>
        <v>0</v>
      </c>
      <c r="O69" s="219">
        <f>Referência!$D$9</f>
        <v>0</v>
      </c>
      <c r="P69" s="247">
        <f>'Total Categoria 4'!$C$24/SUM($P$118:$R$118)</f>
        <v>0.33333333333333331</v>
      </c>
      <c r="Q69" s="247">
        <f>'Total Categoria 4'!$C$26/SUM($P$118:$R$118)</f>
        <v>0.33333333333333331</v>
      </c>
      <c r="R69" s="247">
        <f>'Total Categoria 4'!$C$27/SUM($P$118:$R$118)</f>
        <v>0.33333333333333331</v>
      </c>
      <c r="S69" s="271">
        <f t="shared" si="7"/>
        <v>100</v>
      </c>
      <c r="T69" s="200"/>
      <c r="U69" s="200"/>
      <c r="V69" s="219">
        <f t="shared" si="8"/>
        <v>0</v>
      </c>
      <c r="W69" s="263">
        <f t="shared" si="9"/>
        <v>0</v>
      </c>
      <c r="X69" s="222"/>
      <c r="Y69" s="225">
        <f t="shared" si="10"/>
        <v>0</v>
      </c>
      <c r="Z69" s="227"/>
      <c r="AA69" s="200" t="s">
        <v>94</v>
      </c>
      <c r="AB69" s="225">
        <f>Z62</f>
        <v>0</v>
      </c>
      <c r="AC69" s="222"/>
      <c r="AD69" s="225">
        <f t="shared" si="11"/>
        <v>0</v>
      </c>
      <c r="AE69" s="222"/>
      <c r="AF69" s="232"/>
      <c r="AG69" s="222"/>
      <c r="AH69" s="232"/>
    </row>
    <row r="70" spans="5:34" ht="20.25" hidden="1" customHeight="1">
      <c r="E70" s="121">
        <v>5</v>
      </c>
      <c r="F70" s="204"/>
      <c r="G70" s="161"/>
      <c r="H70" s="161"/>
      <c r="I70" s="205"/>
      <c r="J70" s="205"/>
      <c r="K70" s="205"/>
      <c r="L70" s="205"/>
      <c r="M70" s="219">
        <f>Referência!$D$11</f>
        <v>0</v>
      </c>
      <c r="N70" s="225">
        <f>'Total Categoria 6'!N111</f>
        <v>0</v>
      </c>
      <c r="O70" s="219">
        <f>Referência!$D$10</f>
        <v>0</v>
      </c>
      <c r="P70" s="247">
        <f>'Total Categoria 5'!$C$24/SUM($P$118:$R$118)</f>
        <v>0.33333333333333331</v>
      </c>
      <c r="Q70" s="247">
        <f>'Total Categoria 5'!$C$26/SUM($P$118:$R$118)</f>
        <v>0.33333333333333331</v>
      </c>
      <c r="R70" s="247">
        <f>'Total Categoria 5'!$C$27/SUM($P$118:$R$118)</f>
        <v>0.33333333333333331</v>
      </c>
      <c r="S70" s="271">
        <f t="shared" si="7"/>
        <v>100</v>
      </c>
      <c r="T70" s="200"/>
      <c r="U70" s="200"/>
      <c r="V70" s="219">
        <f t="shared" si="8"/>
        <v>0</v>
      </c>
      <c r="W70" s="263">
        <f>N56</f>
        <v>0</v>
      </c>
      <c r="X70" s="222"/>
      <c r="Y70" s="225">
        <f t="shared" si="10"/>
        <v>0</v>
      </c>
      <c r="Z70" s="227"/>
      <c r="AA70" s="200" t="s">
        <v>95</v>
      </c>
      <c r="AB70" s="225">
        <f>AA62</f>
        <v>0</v>
      </c>
      <c r="AC70" s="222"/>
      <c r="AD70" s="225">
        <f t="shared" si="11"/>
        <v>0</v>
      </c>
      <c r="AE70" s="222"/>
      <c r="AF70" s="232"/>
      <c r="AG70" s="222"/>
      <c r="AH70" s="232"/>
    </row>
    <row r="71" spans="5:34" ht="20.25" hidden="1" customHeight="1">
      <c r="E71" s="121">
        <v>6</v>
      </c>
      <c r="F71" s="204"/>
      <c r="G71" s="161"/>
      <c r="H71" s="161"/>
      <c r="I71" s="205"/>
      <c r="J71" s="205"/>
      <c r="K71" s="205"/>
      <c r="L71" s="205"/>
      <c r="M71" s="219">
        <f>Referência!$D$12</f>
        <v>0</v>
      </c>
      <c r="N71" s="225">
        <f>'Total Categoria 7'!N111</f>
        <v>0</v>
      </c>
      <c r="O71" s="219">
        <f>Referência!$D$11</f>
        <v>0</v>
      </c>
      <c r="P71" s="247">
        <f>'Total Categoria 6'!$C$24/SUM($P$118:$R$118)</f>
        <v>0.33333333333333331</v>
      </c>
      <c r="Q71" s="247">
        <f>'Total Categoria 6'!$C$26/SUM($P$118:$R$118)</f>
        <v>0.33333333333333331</v>
      </c>
      <c r="R71" s="247">
        <f>'Total Categoria 6'!$C$27/SUM($P$118:$R$118)</f>
        <v>0.33333333333333331</v>
      </c>
      <c r="S71" s="271">
        <f t="shared" si="7"/>
        <v>100</v>
      </c>
      <c r="T71" s="200"/>
      <c r="U71" s="200"/>
      <c r="V71" s="219">
        <f t="shared" si="8"/>
        <v>0</v>
      </c>
      <c r="W71" s="263">
        <f t="shared" si="9"/>
        <v>0</v>
      </c>
      <c r="X71" s="222"/>
      <c r="Y71" s="225">
        <f t="shared" si="10"/>
        <v>0</v>
      </c>
      <c r="Z71" s="227"/>
      <c r="AA71" s="200" t="s">
        <v>96</v>
      </c>
      <c r="AB71" s="225">
        <f>AB62</f>
        <v>0</v>
      </c>
      <c r="AC71" s="222"/>
      <c r="AD71" s="225">
        <f t="shared" si="11"/>
        <v>0</v>
      </c>
      <c r="AE71" s="222"/>
      <c r="AF71" s="232"/>
      <c r="AG71" s="222"/>
      <c r="AH71" s="232"/>
    </row>
    <row r="72" spans="5:34" ht="20.25" hidden="1" customHeight="1">
      <c r="E72" s="121">
        <v>7</v>
      </c>
      <c r="F72" s="204"/>
      <c r="G72" s="161"/>
      <c r="H72" s="161"/>
      <c r="I72" s="205"/>
      <c r="J72" s="205"/>
      <c r="K72" s="205"/>
      <c r="L72" s="205"/>
      <c r="M72" s="219">
        <f>Referência!$D$13</f>
        <v>0</v>
      </c>
      <c r="N72" s="225">
        <f>'Total Categoria 8'!N111</f>
        <v>0</v>
      </c>
      <c r="O72" s="219">
        <f>Referência!$D$12</f>
        <v>0</v>
      </c>
      <c r="P72" s="247">
        <f>'Total Categoria 7'!$C$24/SUM($P$118:$R$118)</f>
        <v>0.33333333333333331</v>
      </c>
      <c r="Q72" s="247">
        <f>'Total Categoria 7'!$C$26/SUM($P$118:$R$118)</f>
        <v>0.33333333333333331</v>
      </c>
      <c r="R72" s="247">
        <f>'Total Categoria 7'!$C$27/SUM($P$118:$R$118)</f>
        <v>0.33333333333333331</v>
      </c>
      <c r="S72" s="271">
        <f t="shared" si="7"/>
        <v>100</v>
      </c>
      <c r="T72" s="200"/>
      <c r="U72" s="200"/>
      <c r="V72" s="219">
        <f t="shared" si="8"/>
        <v>0</v>
      </c>
      <c r="W72" s="263">
        <f t="shared" si="9"/>
        <v>0</v>
      </c>
      <c r="X72" s="222"/>
      <c r="Y72" s="225">
        <f t="shared" si="10"/>
        <v>0</v>
      </c>
      <c r="Z72" s="227"/>
      <c r="AA72" s="200" t="s">
        <v>97</v>
      </c>
      <c r="AB72" s="225">
        <f>AC62</f>
        <v>0</v>
      </c>
      <c r="AC72" s="222"/>
      <c r="AD72" s="225">
        <f t="shared" si="11"/>
        <v>0</v>
      </c>
      <c r="AE72" s="222"/>
      <c r="AF72" s="232"/>
      <c r="AG72" s="222"/>
      <c r="AH72" s="232"/>
    </row>
    <row r="73" spans="5:34" ht="20.25" hidden="1" customHeight="1">
      <c r="E73" s="121">
        <v>8</v>
      </c>
      <c r="F73" s="204"/>
      <c r="G73" s="161"/>
      <c r="H73" s="161"/>
      <c r="I73" s="205"/>
      <c r="J73" s="205"/>
      <c r="K73" s="205"/>
      <c r="L73" s="205"/>
      <c r="M73" s="219">
        <f>Referência!$D$14</f>
        <v>0</v>
      </c>
      <c r="N73" s="225">
        <f>'Total Categoria 9'!N111</f>
        <v>0</v>
      </c>
      <c r="O73" s="219">
        <f>Referência!$D$13</f>
        <v>0</v>
      </c>
      <c r="P73" s="247">
        <f>'Total Categoria 8'!$C$24/SUM($P$118:$R$118)</f>
        <v>0.33333333333333331</v>
      </c>
      <c r="Q73" s="247">
        <f>'Total Categoria 8'!$C$26/SUM($P$118:$R$118)</f>
        <v>0.33333333333333331</v>
      </c>
      <c r="R73" s="247">
        <f>'Total Categoria 8'!$C$27/SUM($P$118:$R$118)</f>
        <v>0.33333333333333331</v>
      </c>
      <c r="S73" s="271">
        <f t="shared" si="7"/>
        <v>100</v>
      </c>
      <c r="T73" s="200"/>
      <c r="U73" s="200"/>
      <c r="V73" s="219">
        <f t="shared" si="8"/>
        <v>0</v>
      </c>
      <c r="W73" s="263">
        <f t="shared" si="9"/>
        <v>0</v>
      </c>
      <c r="X73" s="222"/>
      <c r="Y73" s="225">
        <f t="shared" si="10"/>
        <v>0</v>
      </c>
      <c r="Z73" s="227"/>
      <c r="AA73" s="200" t="s">
        <v>98</v>
      </c>
      <c r="AB73" s="225">
        <f>AD62</f>
        <v>0</v>
      </c>
      <c r="AC73" s="222"/>
      <c r="AD73" s="225">
        <f t="shared" si="11"/>
        <v>0</v>
      </c>
      <c r="AE73" s="222"/>
      <c r="AF73" s="232"/>
      <c r="AG73" s="222"/>
      <c r="AH73" s="232"/>
    </row>
    <row r="74" spans="5:34" ht="18.75" hidden="1" customHeight="1">
      <c r="E74" s="121">
        <v>9</v>
      </c>
      <c r="F74" s="204"/>
      <c r="G74" s="161"/>
      <c r="H74" s="161"/>
      <c r="I74" s="205"/>
      <c r="J74" s="205"/>
      <c r="K74" s="205"/>
      <c r="L74" s="205"/>
      <c r="M74" s="219" t="str">
        <f>Referência!$D$15</f>
        <v>Miscelânea</v>
      </c>
      <c r="N74" s="225">
        <f>'Total Categoria 10'!N111</f>
        <v>0</v>
      </c>
      <c r="O74" s="219">
        <f>Referência!$D$14</f>
        <v>0</v>
      </c>
      <c r="P74" s="247">
        <f>'Total Categoria 9'!$C$24/SUM($P$118:$R$118)</f>
        <v>0.33333333333333331</v>
      </c>
      <c r="Q74" s="247">
        <f>'Total Categoria 9'!$C$26/SUM($P$118:$R$118)</f>
        <v>0.33333333333333331</v>
      </c>
      <c r="R74" s="247">
        <f>'Total Categoria 9'!$C$27/SUM($P$118:$R$118)</f>
        <v>0.33333333333333331</v>
      </c>
      <c r="S74" s="271">
        <f t="shared" si="7"/>
        <v>100</v>
      </c>
      <c r="T74" s="200"/>
      <c r="U74" s="200"/>
      <c r="V74" s="219">
        <f t="shared" si="8"/>
        <v>0</v>
      </c>
      <c r="W74" s="263">
        <f t="shared" si="9"/>
        <v>0</v>
      </c>
      <c r="X74" s="222"/>
      <c r="Y74" s="225">
        <f t="shared" si="10"/>
        <v>0</v>
      </c>
      <c r="Z74" s="227"/>
      <c r="AA74" s="200" t="s">
        <v>99</v>
      </c>
      <c r="AB74" s="225">
        <f>AE62</f>
        <v>0</v>
      </c>
      <c r="AC74" s="222"/>
      <c r="AD74" s="225">
        <f t="shared" si="11"/>
        <v>0</v>
      </c>
      <c r="AE74" s="222"/>
      <c r="AF74" s="232"/>
      <c r="AG74" s="222"/>
      <c r="AH74" s="232"/>
    </row>
    <row r="75" spans="5:34" ht="16.5" hidden="1" customHeight="1">
      <c r="E75" s="121">
        <v>10</v>
      </c>
      <c r="F75" s="204"/>
      <c r="G75" s="206"/>
      <c r="H75" s="206"/>
      <c r="I75" s="205"/>
      <c r="J75" s="205"/>
      <c r="K75" s="205"/>
      <c r="L75" s="205"/>
      <c r="M75" s="219" t="s">
        <v>142</v>
      </c>
      <c r="N75" s="225">
        <f>SUM(N65:N74)</f>
        <v>0</v>
      </c>
      <c r="O75" s="219" t="str">
        <f>Referência!$D$15</f>
        <v>Miscelânea</v>
      </c>
      <c r="P75" s="247">
        <f>'Total Categoria 10'!$C$24/SUM($P$118:$R$118)</f>
        <v>0.33333333333333331</v>
      </c>
      <c r="Q75" s="247">
        <f>'Total Categoria 10'!$C$26/SUM($P$118:$R$118)</f>
        <v>0.33333333333333331</v>
      </c>
      <c r="R75" s="247">
        <f>'Total Categoria 10'!$C$27/SUM($P$118:$R$118)</f>
        <v>0.33333333333333331</v>
      </c>
      <c r="S75" s="271">
        <f t="shared" si="7"/>
        <v>100</v>
      </c>
      <c r="T75" s="200"/>
      <c r="U75" s="200"/>
      <c r="V75" s="219" t="str">
        <f t="shared" si="8"/>
        <v>Miscelânea</v>
      </c>
      <c r="W75" s="263">
        <f t="shared" si="9"/>
        <v>0</v>
      </c>
      <c r="X75" s="222"/>
      <c r="Y75" s="225">
        <f t="shared" si="10"/>
        <v>0</v>
      </c>
      <c r="Z75" s="227"/>
      <c r="AA75" s="200" t="s">
        <v>100</v>
      </c>
      <c r="AB75" s="225">
        <f>AF62</f>
        <v>0</v>
      </c>
      <c r="AC75" s="222"/>
      <c r="AD75" s="225">
        <f t="shared" si="11"/>
        <v>0</v>
      </c>
      <c r="AE75" s="222"/>
      <c r="AF75" s="232"/>
      <c r="AG75" s="222"/>
      <c r="AH75" s="232"/>
    </row>
    <row r="76" spans="5:34" ht="17.25" hidden="1" customHeight="1" thickBot="1">
      <c r="E76" s="121" t="s">
        <v>181</v>
      </c>
      <c r="F76" s="207"/>
      <c r="G76" s="209"/>
      <c r="H76" s="209"/>
      <c r="I76" s="210"/>
      <c r="J76" s="210"/>
      <c r="K76" s="210"/>
      <c r="L76" s="210"/>
      <c r="M76" s="228"/>
      <c r="N76" s="230"/>
      <c r="O76" s="228" t="s">
        <v>104</v>
      </c>
      <c r="P76" s="272">
        <f>AVERAGE(P66:P75)</f>
        <v>0.33333333333333337</v>
      </c>
      <c r="Q76" s="272">
        <f>AVERAGE(Q66:Q75)</f>
        <v>0.33333333333333337</v>
      </c>
      <c r="R76" s="272">
        <f>AVERAGE(R66:R75)</f>
        <v>0.33333333333333337</v>
      </c>
      <c r="S76" s="271">
        <f t="shared" si="7"/>
        <v>100</v>
      </c>
      <c r="T76" s="230"/>
      <c r="U76" s="230"/>
      <c r="V76" s="219" t="s">
        <v>29</v>
      </c>
      <c r="W76" s="222"/>
      <c r="X76" s="200"/>
      <c r="Y76" s="225">
        <f t="shared" si="10"/>
        <v>0</v>
      </c>
      <c r="Z76" s="227"/>
      <c r="AA76" s="200" t="s">
        <v>101</v>
      </c>
      <c r="AB76" s="225">
        <f>AG62</f>
        <v>0</v>
      </c>
      <c r="AC76" s="222"/>
      <c r="AD76" s="225">
        <f t="shared" si="11"/>
        <v>0</v>
      </c>
      <c r="AE76" s="222"/>
      <c r="AF76" s="232"/>
      <c r="AG76" s="237"/>
      <c r="AH76" s="273"/>
    </row>
    <row r="77" spans="5:34" ht="17.25" hidden="1" customHeight="1">
      <c r="F77" s="207"/>
      <c r="G77" s="209"/>
      <c r="H77" s="209"/>
      <c r="I77" s="210"/>
      <c r="J77" s="210"/>
      <c r="K77" s="210"/>
      <c r="L77" s="210"/>
      <c r="M77" s="200"/>
      <c r="N77" s="200"/>
      <c r="O77" s="216"/>
      <c r="P77" s="217" t="s">
        <v>149</v>
      </c>
      <c r="Q77" s="217"/>
      <c r="R77" s="217"/>
      <c r="S77" s="218"/>
      <c r="T77" s="200"/>
      <c r="U77" s="200"/>
      <c r="V77" s="219"/>
      <c r="W77" s="222"/>
      <c r="X77" s="200"/>
      <c r="Y77" s="225"/>
      <c r="Z77" s="227"/>
      <c r="AA77" s="200" t="s">
        <v>102</v>
      </c>
      <c r="AB77" s="225">
        <f>AH62</f>
        <v>0</v>
      </c>
      <c r="AC77" s="222"/>
      <c r="AD77" s="225">
        <f t="shared" si="11"/>
        <v>0</v>
      </c>
      <c r="AE77" s="222"/>
      <c r="AF77" s="232"/>
      <c r="AG77" s="222"/>
      <c r="AH77" s="222"/>
    </row>
    <row r="78" spans="5:34" ht="17.25" hidden="1" customHeight="1" thickBot="1">
      <c r="F78" s="207"/>
      <c r="G78" s="209"/>
      <c r="H78" s="209"/>
      <c r="I78" s="210"/>
      <c r="J78" s="210"/>
      <c r="K78" s="210"/>
      <c r="L78" s="210"/>
      <c r="M78" s="200"/>
      <c r="N78" s="200"/>
      <c r="O78" s="268"/>
      <c r="P78" s="269" t="s">
        <v>0</v>
      </c>
      <c r="Q78" s="269" t="s">
        <v>2</v>
      </c>
      <c r="R78" s="269" t="s">
        <v>33</v>
      </c>
      <c r="S78" s="270" t="s">
        <v>29</v>
      </c>
      <c r="T78" s="200"/>
      <c r="U78" s="200"/>
      <c r="V78" s="228"/>
      <c r="W78" s="237"/>
      <c r="X78" s="230"/>
      <c r="Y78" s="274"/>
      <c r="Z78" s="235"/>
      <c r="AA78" s="230" t="s">
        <v>104</v>
      </c>
      <c r="AB78" s="237"/>
      <c r="AC78" s="237"/>
      <c r="AD78" s="225">
        <f>AC65+SUM(AB66:AB77)</f>
        <v>0</v>
      </c>
      <c r="AE78" s="237"/>
      <c r="AF78" s="273"/>
      <c r="AG78" s="222"/>
      <c r="AH78" s="222"/>
    </row>
    <row r="79" spans="5:34" ht="17.25" hidden="1" customHeight="1">
      <c r="F79" s="207"/>
      <c r="G79" s="209"/>
      <c r="H79" s="209"/>
      <c r="I79" s="210"/>
      <c r="J79" s="210"/>
      <c r="K79" s="210"/>
      <c r="L79" s="210"/>
      <c r="M79" s="200"/>
      <c r="N79" s="200"/>
      <c r="O79" s="216">
        <f>Referência!$D$6</f>
        <v>0</v>
      </c>
      <c r="P79" s="200" t="str">
        <f>'Total Categoria 1'!$D$24</f>
        <v/>
      </c>
      <c r="Q79" s="200" t="str">
        <f>'Total Categoria 1'!$D$26</f>
        <v/>
      </c>
      <c r="R79" s="200" t="str">
        <f>'Total Categoria 1'!$D$27</f>
        <v/>
      </c>
      <c r="S79" s="221"/>
      <c r="T79" s="200"/>
      <c r="U79" s="200"/>
      <c r="V79" s="200"/>
      <c r="W79" s="222"/>
      <c r="X79" s="200"/>
      <c r="Y79" s="225"/>
      <c r="Z79" s="222"/>
      <c r="AA79" s="200"/>
      <c r="AB79" s="222"/>
      <c r="AC79" s="222"/>
      <c r="AD79" s="225"/>
      <c r="AE79" s="222"/>
      <c r="AF79" s="222"/>
      <c r="AG79" s="222"/>
      <c r="AH79" s="222"/>
    </row>
    <row r="80" spans="5:34" ht="17.25" hidden="1" customHeight="1">
      <c r="F80" s="207"/>
      <c r="G80" s="209"/>
      <c r="H80" s="209"/>
      <c r="I80" s="210"/>
      <c r="J80" s="210"/>
      <c r="K80" s="210"/>
      <c r="L80" s="210"/>
      <c r="M80" s="200"/>
      <c r="N80" s="200"/>
      <c r="O80" s="219">
        <f>Referência!$D$7</f>
        <v>0</v>
      </c>
      <c r="P80" s="200" t="str">
        <f>'Total Categoria 2'!$D$24</f>
        <v/>
      </c>
      <c r="Q80" s="200" t="str">
        <f>'Total Categoria 2'!$D$26</f>
        <v/>
      </c>
      <c r="R80" s="200" t="str">
        <f>'Total Categoria 2'!$D$27</f>
        <v/>
      </c>
      <c r="S80" s="221"/>
      <c r="T80" s="200"/>
      <c r="U80" s="200"/>
      <c r="V80" s="200"/>
      <c r="W80" s="222"/>
      <c r="X80" s="200"/>
      <c r="Y80" s="225"/>
      <c r="Z80" s="222"/>
      <c r="AA80" s="200"/>
      <c r="AB80" s="222"/>
      <c r="AC80" s="222"/>
      <c r="AD80" s="225"/>
      <c r="AE80" s="222"/>
      <c r="AF80" s="222"/>
      <c r="AG80" s="222"/>
      <c r="AH80" s="222"/>
    </row>
    <row r="81" spans="6:34" ht="17.25" hidden="1" customHeight="1">
      <c r="F81" s="207"/>
      <c r="G81" s="209"/>
      <c r="H81" s="209"/>
      <c r="I81" s="210"/>
      <c r="J81" s="210"/>
      <c r="K81" s="210"/>
      <c r="L81" s="210"/>
      <c r="M81" s="200"/>
      <c r="N81" s="200"/>
      <c r="O81" s="219">
        <f>Referência!$D$8</f>
        <v>0</v>
      </c>
      <c r="P81" s="200" t="str">
        <f>'Total Categoria 3'!$D$24</f>
        <v/>
      </c>
      <c r="Q81" s="200" t="str">
        <f>'Total Categoria 3'!$D$26</f>
        <v/>
      </c>
      <c r="R81" s="200" t="str">
        <f>'Total Categoria 3'!$D$27</f>
        <v/>
      </c>
      <c r="S81" s="221"/>
      <c r="T81" s="200"/>
      <c r="U81" s="200"/>
      <c r="V81" s="200"/>
      <c r="W81" s="222"/>
      <c r="X81" s="200"/>
      <c r="Y81" s="225"/>
      <c r="Z81" s="222"/>
      <c r="AA81" s="200"/>
      <c r="AB81" s="222"/>
      <c r="AC81" s="222"/>
      <c r="AD81" s="225"/>
      <c r="AE81" s="222"/>
      <c r="AF81" s="222"/>
      <c r="AG81" s="222"/>
      <c r="AH81" s="222"/>
    </row>
    <row r="82" spans="6:34" ht="17.25" hidden="1" customHeight="1">
      <c r="F82" s="207"/>
      <c r="G82" s="209"/>
      <c r="H82" s="209"/>
      <c r="I82" s="210"/>
      <c r="J82" s="210"/>
      <c r="K82" s="210"/>
      <c r="L82" s="210"/>
      <c r="M82" s="200"/>
      <c r="N82" s="200"/>
      <c r="O82" s="219">
        <f>Referência!$D$9</f>
        <v>0</v>
      </c>
      <c r="P82" s="200" t="str">
        <f>'Total Categoria 4'!$D$24</f>
        <v/>
      </c>
      <c r="Q82" s="200" t="str">
        <f>'Total Categoria 4'!$D$26</f>
        <v/>
      </c>
      <c r="R82" s="200" t="str">
        <f>'Total Categoria 4'!$D$27</f>
        <v/>
      </c>
      <c r="S82" s="221"/>
      <c r="T82" s="200"/>
      <c r="U82" s="200"/>
      <c r="V82" s="200"/>
      <c r="W82" s="222"/>
      <c r="X82" s="200"/>
      <c r="Y82" s="225"/>
      <c r="Z82" s="222"/>
      <c r="AA82" s="200"/>
      <c r="AB82" s="222"/>
      <c r="AC82" s="222"/>
      <c r="AD82" s="225"/>
      <c r="AE82" s="222"/>
      <c r="AF82" s="222"/>
      <c r="AG82" s="222"/>
      <c r="AH82" s="222"/>
    </row>
    <row r="83" spans="6:34" ht="17.25" hidden="1" customHeight="1">
      <c r="F83" s="207"/>
      <c r="G83" s="209"/>
      <c r="H83" s="209"/>
      <c r="I83" s="210"/>
      <c r="J83" s="210"/>
      <c r="K83" s="210"/>
      <c r="L83" s="210"/>
      <c r="M83" s="200"/>
      <c r="N83" s="200"/>
      <c r="O83" s="219">
        <f>Referência!$D$10</f>
        <v>0</v>
      </c>
      <c r="P83" s="200" t="str">
        <f>'Total Categoria 5'!$D$24</f>
        <v/>
      </c>
      <c r="Q83" s="200" t="str">
        <f>'Total Categoria 5'!$D$26</f>
        <v/>
      </c>
      <c r="R83" s="200" t="str">
        <f>'Total Categoria 5'!$D$27</f>
        <v/>
      </c>
      <c r="S83" s="221"/>
      <c r="T83" s="200"/>
      <c r="U83" s="200"/>
      <c r="V83" s="200"/>
      <c r="W83" s="222"/>
      <c r="X83" s="200"/>
      <c r="Y83" s="225"/>
      <c r="Z83" s="222"/>
      <c r="AA83" s="200"/>
      <c r="AB83" s="222"/>
      <c r="AC83" s="222"/>
      <c r="AD83" s="225"/>
      <c r="AE83" s="222"/>
      <c r="AF83" s="222"/>
      <c r="AG83" s="222"/>
      <c r="AH83" s="222"/>
    </row>
    <row r="84" spans="6:34" ht="17.25" hidden="1" customHeight="1">
      <c r="F84" s="207"/>
      <c r="G84" s="209"/>
      <c r="H84" s="209"/>
      <c r="I84" s="210"/>
      <c r="J84" s="210"/>
      <c r="K84" s="210"/>
      <c r="L84" s="210"/>
      <c r="M84" s="200"/>
      <c r="N84" s="200"/>
      <c r="O84" s="219">
        <f>Referência!$D$11</f>
        <v>0</v>
      </c>
      <c r="P84" s="200" t="str">
        <f>'Total Categoria 6'!$D$24</f>
        <v/>
      </c>
      <c r="Q84" s="200" t="str">
        <f>'Total Categoria 6'!$D$26</f>
        <v/>
      </c>
      <c r="R84" s="200" t="str">
        <f>'Total Categoria 6'!$D$27</f>
        <v/>
      </c>
      <c r="S84" s="221"/>
      <c r="T84" s="200"/>
      <c r="U84" s="200"/>
      <c r="V84" s="200"/>
      <c r="W84" s="222"/>
      <c r="X84" s="200"/>
      <c r="Y84" s="225"/>
      <c r="Z84" s="222"/>
      <c r="AA84" s="200"/>
      <c r="AB84" s="222"/>
      <c r="AC84" s="222"/>
      <c r="AD84" s="225"/>
      <c r="AE84" s="222"/>
      <c r="AF84" s="222"/>
      <c r="AG84" s="222"/>
      <c r="AH84" s="222"/>
    </row>
    <row r="85" spans="6:34" ht="17.25" hidden="1" customHeight="1">
      <c r="F85" s="207"/>
      <c r="G85" s="209"/>
      <c r="H85" s="209"/>
      <c r="I85" s="210"/>
      <c r="J85" s="210"/>
      <c r="K85" s="210"/>
      <c r="L85" s="210"/>
      <c r="M85" s="200"/>
      <c r="N85" s="200"/>
      <c r="O85" s="219">
        <f>Referência!$D$12</f>
        <v>0</v>
      </c>
      <c r="P85" s="200" t="str">
        <f>'Total Categoria 7'!$D$24</f>
        <v/>
      </c>
      <c r="Q85" s="200" t="str">
        <f>'Total Categoria 7'!$D$26</f>
        <v/>
      </c>
      <c r="R85" s="200" t="str">
        <f>'Total Categoria 7'!$D$27</f>
        <v/>
      </c>
      <c r="S85" s="221"/>
      <c r="T85" s="200"/>
      <c r="U85" s="200"/>
      <c r="V85" s="200"/>
      <c r="W85" s="222"/>
      <c r="X85" s="200"/>
      <c r="Y85" s="225"/>
      <c r="Z85" s="222"/>
      <c r="AA85" s="200"/>
      <c r="AB85" s="222"/>
      <c r="AC85" s="222"/>
      <c r="AD85" s="225"/>
      <c r="AE85" s="222"/>
      <c r="AF85" s="222"/>
      <c r="AG85" s="222"/>
      <c r="AH85" s="222"/>
    </row>
    <row r="86" spans="6:34" ht="17.25" hidden="1" customHeight="1">
      <c r="F86" s="207"/>
      <c r="G86" s="209"/>
      <c r="H86" s="209"/>
      <c r="I86" s="210"/>
      <c r="J86" s="210"/>
      <c r="K86" s="210"/>
      <c r="L86" s="210"/>
      <c r="M86" s="200"/>
      <c r="N86" s="200"/>
      <c r="O86" s="219">
        <f>Referência!$D$13</f>
        <v>0</v>
      </c>
      <c r="P86" s="200" t="str">
        <f>'Total Categoria 8'!$D$24</f>
        <v/>
      </c>
      <c r="Q86" s="200" t="str">
        <f>'Total Categoria 8'!$D$26</f>
        <v/>
      </c>
      <c r="R86" s="200" t="str">
        <f>'Total Categoria 8'!$D$27</f>
        <v/>
      </c>
      <c r="S86" s="221"/>
      <c r="T86" s="200"/>
      <c r="U86" s="200"/>
      <c r="V86" s="200"/>
      <c r="W86" s="222"/>
      <c r="X86" s="200"/>
      <c r="Y86" s="225"/>
      <c r="Z86" s="222"/>
      <c r="AA86" s="200"/>
      <c r="AB86" s="222"/>
      <c r="AC86" s="222"/>
      <c r="AD86" s="225"/>
      <c r="AE86" s="222"/>
      <c r="AF86" s="222"/>
      <c r="AG86" s="222"/>
      <c r="AH86" s="222"/>
    </row>
    <row r="87" spans="6:34" ht="17.25" hidden="1" customHeight="1">
      <c r="F87" s="207"/>
      <c r="G87" s="209"/>
      <c r="H87" s="209"/>
      <c r="I87" s="210"/>
      <c r="J87" s="210"/>
      <c r="K87" s="210"/>
      <c r="L87" s="210"/>
      <c r="M87" s="200"/>
      <c r="N87" s="200"/>
      <c r="O87" s="219">
        <f>Referência!$D$14</f>
        <v>0</v>
      </c>
      <c r="P87" s="200" t="str">
        <f>'Total Categoria 9'!$D$24</f>
        <v/>
      </c>
      <c r="Q87" s="200" t="str">
        <f>'Total Categoria 9'!$D$26</f>
        <v/>
      </c>
      <c r="R87" s="200" t="str">
        <f>'Total Categoria 9'!$D$27</f>
        <v/>
      </c>
      <c r="S87" s="221"/>
      <c r="T87" s="200"/>
      <c r="U87" s="200"/>
      <c r="V87" s="200"/>
      <c r="W87" s="222"/>
      <c r="X87" s="200"/>
      <c r="Y87" s="225"/>
      <c r="Z87" s="222"/>
      <c r="AA87" s="200"/>
      <c r="AB87" s="222"/>
      <c r="AC87" s="222"/>
      <c r="AD87" s="225"/>
      <c r="AE87" s="222"/>
      <c r="AF87" s="222"/>
      <c r="AG87" s="222"/>
      <c r="AH87" s="222"/>
    </row>
    <row r="88" spans="6:34" ht="17.25" hidden="1" customHeight="1">
      <c r="F88" s="207"/>
      <c r="G88" s="209"/>
      <c r="H88" s="209"/>
      <c r="I88" s="210"/>
      <c r="J88" s="210"/>
      <c r="K88" s="210"/>
      <c r="L88" s="210"/>
      <c r="M88" s="200"/>
      <c r="N88" s="200"/>
      <c r="O88" s="219" t="str">
        <f>Referência!$D$15</f>
        <v>Miscelânea</v>
      </c>
      <c r="P88" s="200" t="str">
        <f>'Total Categoria 10'!$D$24</f>
        <v/>
      </c>
      <c r="Q88" s="200" t="str">
        <f>'Total Categoria 10'!$D$26</f>
        <v/>
      </c>
      <c r="R88" s="200" t="str">
        <f>'Total Categoria 10'!$D$27</f>
        <v/>
      </c>
      <c r="S88" s="221"/>
      <c r="T88" s="200"/>
      <c r="U88" s="200"/>
      <c r="V88" s="200"/>
      <c r="W88" s="222"/>
      <c r="X88" s="200"/>
      <c r="Y88" s="225"/>
      <c r="Z88" s="222"/>
      <c r="AA88" s="200"/>
      <c r="AB88" s="222"/>
      <c r="AC88" s="222"/>
      <c r="AD88" s="225"/>
      <c r="AE88" s="222"/>
      <c r="AF88" s="222"/>
      <c r="AG88" s="222"/>
      <c r="AH88" s="222"/>
    </row>
    <row r="89" spans="6:34" ht="17.25" hidden="1" customHeight="1">
      <c r="F89" s="207"/>
      <c r="G89" s="209"/>
      <c r="H89" s="209"/>
      <c r="I89" s="210"/>
      <c r="J89" s="210"/>
      <c r="K89" s="210"/>
      <c r="L89" s="210"/>
      <c r="M89" s="200"/>
      <c r="N89" s="200"/>
      <c r="O89" s="219" t="s">
        <v>151</v>
      </c>
      <c r="P89" s="200" t="e">
        <f>AVERAGE(P79:P88)</f>
        <v>#DIV/0!</v>
      </c>
      <c r="Q89" s="200" t="e">
        <f>AVERAGE(Q79:Q88)</f>
        <v>#DIV/0!</v>
      </c>
      <c r="R89" s="200" t="e">
        <f>AVERAGE(R79:R88)</f>
        <v>#DIV/0!</v>
      </c>
      <c r="S89" s="221"/>
      <c r="T89" s="200"/>
      <c r="U89" s="200"/>
      <c r="V89" s="200"/>
      <c r="W89" s="222"/>
      <c r="X89" s="200"/>
      <c r="Y89" s="225"/>
      <c r="Z89" s="222"/>
      <c r="AA89" s="200"/>
      <c r="AB89" s="222"/>
      <c r="AC89" s="222"/>
      <c r="AD89" s="225"/>
      <c r="AE89" s="222"/>
      <c r="AF89" s="222"/>
      <c r="AG89" s="222"/>
      <c r="AH89" s="222"/>
    </row>
    <row r="90" spans="6:34" ht="17.25" hidden="1" customHeight="1" thickBot="1">
      <c r="F90" s="207"/>
      <c r="G90" s="209"/>
      <c r="H90" s="209"/>
      <c r="I90" s="210"/>
      <c r="J90" s="210"/>
      <c r="K90" s="210"/>
      <c r="L90" s="210"/>
      <c r="M90" s="200"/>
      <c r="N90" s="200"/>
      <c r="O90" s="228" t="s">
        <v>111</v>
      </c>
      <c r="P90" s="230" t="e">
        <f>(P79*P66*100/S66+P80*P67*100/S67+P81*P68*100/S68+P82*P69*100/S69+P83*P70*100/S70+P84*P71*100/S71+P85*P72*100/S72+P86*P73*100/S73+P87*P74*100/S74+P88*P75*100/S75)/Referência!$D$26</f>
        <v>#VALUE!</v>
      </c>
      <c r="Q90" s="230" t="e">
        <f>(Q79*Q66*100/S66+Q80*Q67*100/S67+Q81*Q68*100/S68+Q82*Q69*100/S69+Q83*Q70*100/S70+Q84*Q71*100/S71+Q85*Q72*100/S72+Q86*Q73*100/S73+Q87*Q74*100/S74+Q88*Q75*100/S75)/Referência!$D$26</f>
        <v>#VALUE!</v>
      </c>
      <c r="R90" s="230" t="e">
        <f>(R79*R66*100/S66+R80*R67*100/S67+R81*R68*100/S68+R82*R69*100/S69+R83*R70*100/S70+R84*R71*100/S71+R85*R72*100/S72+R86*R73*100/S73+R87*R74*100/S74+R88*R75*100/S75)/Referência!$D$26</f>
        <v>#VALUE!</v>
      </c>
      <c r="S90" s="231" t="e">
        <f>SUM(P90:R90)</f>
        <v>#VALUE!</v>
      </c>
      <c r="T90" s="200"/>
      <c r="U90" s="200"/>
      <c r="V90" s="200"/>
      <c r="W90" s="222"/>
      <c r="X90" s="200"/>
      <c r="Y90" s="225"/>
      <c r="Z90" s="222"/>
      <c r="AA90" s="200"/>
      <c r="AB90" s="222"/>
      <c r="AC90" s="222"/>
      <c r="AD90" s="225"/>
      <c r="AE90" s="222"/>
      <c r="AF90" s="222"/>
      <c r="AG90" s="222"/>
      <c r="AH90" s="222"/>
    </row>
    <row r="91" spans="6:34" ht="17.25" hidden="1" customHeight="1">
      <c r="F91" s="207"/>
      <c r="G91" s="209"/>
      <c r="H91" s="209"/>
      <c r="I91" s="210"/>
      <c r="J91" s="210"/>
      <c r="K91" s="210"/>
      <c r="L91" s="210"/>
      <c r="M91" s="200"/>
      <c r="N91" s="200"/>
      <c r="O91" s="216"/>
      <c r="P91" s="217" t="s">
        <v>178</v>
      </c>
      <c r="Q91" s="217"/>
      <c r="R91" s="217"/>
      <c r="S91" s="218"/>
      <c r="T91" s="200"/>
      <c r="U91" s="200"/>
      <c r="V91" s="200"/>
      <c r="W91" s="222"/>
      <c r="X91" s="200"/>
      <c r="Y91" s="225"/>
      <c r="Z91" s="222"/>
      <c r="AA91" s="200"/>
      <c r="AB91" s="222"/>
      <c r="AC91" s="222"/>
      <c r="AD91" s="225"/>
      <c r="AE91" s="222"/>
      <c r="AF91" s="222"/>
      <c r="AG91" s="222"/>
      <c r="AH91" s="222"/>
    </row>
    <row r="92" spans="6:34" ht="17.25" hidden="1" customHeight="1" thickBot="1">
      <c r="F92" s="207"/>
      <c r="G92" s="209"/>
      <c r="H92" s="209"/>
      <c r="I92" s="210"/>
      <c r="J92" s="210"/>
      <c r="K92" s="210"/>
      <c r="L92" s="210"/>
      <c r="M92" s="200"/>
      <c r="N92" s="200"/>
      <c r="O92" s="268"/>
      <c r="P92" s="269" t="s">
        <v>0</v>
      </c>
      <c r="Q92" s="269" t="s">
        <v>2</v>
      </c>
      <c r="R92" s="269" t="s">
        <v>33</v>
      </c>
      <c r="S92" s="270" t="s">
        <v>29</v>
      </c>
      <c r="T92" s="200"/>
      <c r="U92" s="200"/>
      <c r="V92" s="200"/>
      <c r="W92" s="222"/>
      <c r="X92" s="200"/>
      <c r="Y92" s="225"/>
      <c r="Z92" s="222"/>
      <c r="AA92" s="200"/>
      <c r="AB92" s="222"/>
      <c r="AC92" s="222"/>
      <c r="AD92" s="225"/>
      <c r="AE92" s="222"/>
      <c r="AF92" s="222"/>
      <c r="AG92" s="222"/>
      <c r="AH92" s="222"/>
    </row>
    <row r="93" spans="6:34" ht="17.25" hidden="1" customHeight="1">
      <c r="F93" s="207"/>
      <c r="G93" s="209"/>
      <c r="H93" s="209"/>
      <c r="I93" s="210"/>
      <c r="J93" s="210"/>
      <c r="K93" s="210"/>
      <c r="L93" s="210"/>
      <c r="M93" s="200"/>
      <c r="N93" s="200"/>
      <c r="O93" s="216">
        <f>Referência!$D$6</f>
        <v>0</v>
      </c>
      <c r="P93" s="200" t="e">
        <f>P66*P79</f>
        <v>#VALUE!</v>
      </c>
      <c r="Q93" s="200" t="e">
        <f t="shared" ref="Q93:R93" si="12">Q66*Q79</f>
        <v>#VALUE!</v>
      </c>
      <c r="R93" s="200" t="e">
        <f t="shared" si="12"/>
        <v>#VALUE!</v>
      </c>
      <c r="S93" s="221" t="e">
        <f>SUM(P93:R93)</f>
        <v>#VALUE!</v>
      </c>
      <c r="T93" s="200"/>
      <c r="U93" s="200"/>
      <c r="V93" s="200"/>
      <c r="W93" s="222"/>
      <c r="X93" s="200"/>
      <c r="Y93" s="225"/>
      <c r="Z93" s="222"/>
      <c r="AA93" s="200"/>
      <c r="AB93" s="222"/>
      <c r="AC93" s="222"/>
      <c r="AD93" s="225"/>
      <c r="AE93" s="222"/>
      <c r="AF93" s="222"/>
      <c r="AG93" s="222"/>
      <c r="AH93" s="222"/>
    </row>
    <row r="94" spans="6:34" ht="17.25" hidden="1" customHeight="1">
      <c r="F94" s="207"/>
      <c r="G94" s="209"/>
      <c r="H94" s="209"/>
      <c r="I94" s="210"/>
      <c r="J94" s="210"/>
      <c r="K94" s="210"/>
      <c r="L94" s="210"/>
      <c r="M94" s="200"/>
      <c r="N94" s="200"/>
      <c r="O94" s="219">
        <f>Referência!$D$7</f>
        <v>0</v>
      </c>
      <c r="P94" s="200" t="e">
        <f>P67*P80</f>
        <v>#VALUE!</v>
      </c>
      <c r="Q94" s="200" t="e">
        <f t="shared" ref="Q94:R94" si="13">Q67*Q80</f>
        <v>#VALUE!</v>
      </c>
      <c r="R94" s="200" t="e">
        <f t="shared" si="13"/>
        <v>#VALUE!</v>
      </c>
      <c r="S94" s="221" t="e">
        <f t="shared" ref="S94:S102" si="14">SUM(P94:R94)</f>
        <v>#VALUE!</v>
      </c>
      <c r="T94" s="200"/>
      <c r="U94" s="200"/>
      <c r="V94" s="200"/>
      <c r="W94" s="222"/>
      <c r="X94" s="200"/>
      <c r="Y94" s="225"/>
      <c r="Z94" s="222"/>
      <c r="AA94" s="200"/>
      <c r="AB94" s="222"/>
      <c r="AC94" s="222"/>
      <c r="AD94" s="225"/>
      <c r="AE94" s="222"/>
      <c r="AF94" s="222"/>
      <c r="AG94" s="222"/>
      <c r="AH94" s="222"/>
    </row>
    <row r="95" spans="6:34" ht="17.25" hidden="1" customHeight="1">
      <c r="F95" s="207"/>
      <c r="G95" s="209"/>
      <c r="H95" s="209"/>
      <c r="I95" s="210"/>
      <c r="J95" s="210"/>
      <c r="K95" s="210"/>
      <c r="L95" s="210"/>
      <c r="M95" s="200"/>
      <c r="N95" s="200"/>
      <c r="O95" s="219">
        <f>Referência!$D$8</f>
        <v>0</v>
      </c>
      <c r="P95" s="200" t="e">
        <f t="shared" ref="P95:R95" si="15">P68*P81</f>
        <v>#VALUE!</v>
      </c>
      <c r="Q95" s="200" t="e">
        <f t="shared" si="15"/>
        <v>#VALUE!</v>
      </c>
      <c r="R95" s="200" t="e">
        <f t="shared" si="15"/>
        <v>#VALUE!</v>
      </c>
      <c r="S95" s="221" t="e">
        <f t="shared" si="14"/>
        <v>#VALUE!</v>
      </c>
      <c r="T95" s="200"/>
      <c r="U95" s="200"/>
      <c r="V95" s="200"/>
      <c r="W95" s="222"/>
      <c r="X95" s="200"/>
      <c r="Y95" s="225"/>
      <c r="Z95" s="222"/>
      <c r="AA95" s="200"/>
      <c r="AB95" s="222"/>
      <c r="AC95" s="222"/>
      <c r="AD95" s="225"/>
      <c r="AE95" s="222"/>
      <c r="AF95" s="222"/>
      <c r="AG95" s="222"/>
      <c r="AH95" s="222"/>
    </row>
    <row r="96" spans="6:34" ht="17.25" hidden="1" customHeight="1">
      <c r="F96" s="207"/>
      <c r="G96" s="209"/>
      <c r="H96" s="209"/>
      <c r="I96" s="210"/>
      <c r="J96" s="210"/>
      <c r="K96" s="210"/>
      <c r="L96" s="210"/>
      <c r="M96" s="200"/>
      <c r="N96" s="200"/>
      <c r="O96" s="219">
        <f>Referência!$D$9</f>
        <v>0</v>
      </c>
      <c r="P96" s="200" t="e">
        <f t="shared" ref="P96:R96" si="16">P69*P82</f>
        <v>#VALUE!</v>
      </c>
      <c r="Q96" s="200" t="e">
        <f t="shared" si="16"/>
        <v>#VALUE!</v>
      </c>
      <c r="R96" s="200" t="e">
        <f t="shared" si="16"/>
        <v>#VALUE!</v>
      </c>
      <c r="S96" s="221" t="e">
        <f t="shared" si="14"/>
        <v>#VALUE!</v>
      </c>
      <c r="T96" s="200"/>
      <c r="U96" s="200"/>
      <c r="V96" s="200"/>
      <c r="W96" s="222"/>
      <c r="X96" s="200"/>
      <c r="Y96" s="225"/>
      <c r="Z96" s="222"/>
      <c r="AA96" s="200"/>
      <c r="AB96" s="222"/>
      <c r="AC96" s="222"/>
      <c r="AD96" s="225"/>
      <c r="AE96" s="222"/>
      <c r="AF96" s="222"/>
      <c r="AG96" s="222"/>
      <c r="AH96" s="222"/>
    </row>
    <row r="97" spans="6:34" ht="17.25" hidden="1" customHeight="1">
      <c r="F97" s="207"/>
      <c r="G97" s="209"/>
      <c r="H97" s="209"/>
      <c r="I97" s="210"/>
      <c r="J97" s="210"/>
      <c r="K97" s="210"/>
      <c r="L97" s="210"/>
      <c r="M97" s="200"/>
      <c r="N97" s="200"/>
      <c r="O97" s="219">
        <f>Referência!$D$10</f>
        <v>0</v>
      </c>
      <c r="P97" s="200" t="e">
        <f t="shared" ref="P97:R97" si="17">P70*P83</f>
        <v>#VALUE!</v>
      </c>
      <c r="Q97" s="200" t="e">
        <f t="shared" si="17"/>
        <v>#VALUE!</v>
      </c>
      <c r="R97" s="200" t="e">
        <f t="shared" si="17"/>
        <v>#VALUE!</v>
      </c>
      <c r="S97" s="221" t="e">
        <f t="shared" si="14"/>
        <v>#VALUE!</v>
      </c>
      <c r="T97" s="200"/>
      <c r="U97" s="200"/>
      <c r="V97" s="200"/>
      <c r="W97" s="222"/>
      <c r="X97" s="200"/>
      <c r="Y97" s="225"/>
      <c r="Z97" s="222"/>
      <c r="AA97" s="200"/>
      <c r="AB97" s="222"/>
      <c r="AC97" s="222"/>
      <c r="AD97" s="225"/>
      <c r="AE97" s="222"/>
      <c r="AF97" s="222"/>
      <c r="AG97" s="222"/>
      <c r="AH97" s="222"/>
    </row>
    <row r="98" spans="6:34" ht="17.25" hidden="1" customHeight="1">
      <c r="F98" s="207"/>
      <c r="G98" s="209"/>
      <c r="H98" s="209"/>
      <c r="I98" s="210"/>
      <c r="J98" s="210"/>
      <c r="K98" s="210"/>
      <c r="L98" s="210"/>
      <c r="M98" s="200"/>
      <c r="N98" s="200"/>
      <c r="O98" s="219">
        <f>Referência!$D$11</f>
        <v>0</v>
      </c>
      <c r="P98" s="200" t="e">
        <f t="shared" ref="P98:R98" si="18">P71*P84</f>
        <v>#VALUE!</v>
      </c>
      <c r="Q98" s="200" t="e">
        <f t="shared" si="18"/>
        <v>#VALUE!</v>
      </c>
      <c r="R98" s="200" t="e">
        <f t="shared" si="18"/>
        <v>#VALUE!</v>
      </c>
      <c r="S98" s="221" t="e">
        <f t="shared" si="14"/>
        <v>#VALUE!</v>
      </c>
      <c r="T98" s="200"/>
      <c r="U98" s="200"/>
      <c r="V98" s="200"/>
      <c r="W98" s="222"/>
      <c r="X98" s="200"/>
      <c r="Y98" s="225"/>
      <c r="Z98" s="222"/>
      <c r="AA98" s="200"/>
      <c r="AB98" s="222"/>
      <c r="AC98" s="222"/>
      <c r="AD98" s="225"/>
      <c r="AE98" s="222"/>
      <c r="AF98" s="222"/>
      <c r="AG98" s="222"/>
      <c r="AH98" s="222"/>
    </row>
    <row r="99" spans="6:34" ht="17.25" hidden="1" customHeight="1">
      <c r="F99" s="207"/>
      <c r="G99" s="209"/>
      <c r="H99" s="209"/>
      <c r="I99" s="210"/>
      <c r="J99" s="210"/>
      <c r="K99" s="210"/>
      <c r="L99" s="210"/>
      <c r="M99" s="200"/>
      <c r="N99" s="200"/>
      <c r="O99" s="219">
        <f>Referência!$D$12</f>
        <v>0</v>
      </c>
      <c r="P99" s="200" t="e">
        <f t="shared" ref="P99:R99" si="19">P72*P85</f>
        <v>#VALUE!</v>
      </c>
      <c r="Q99" s="200" t="e">
        <f t="shared" si="19"/>
        <v>#VALUE!</v>
      </c>
      <c r="R99" s="200" t="e">
        <f t="shared" si="19"/>
        <v>#VALUE!</v>
      </c>
      <c r="S99" s="221" t="e">
        <f t="shared" si="14"/>
        <v>#VALUE!</v>
      </c>
      <c r="T99" s="200"/>
      <c r="U99" s="200"/>
      <c r="V99" s="200"/>
      <c r="W99" s="222"/>
      <c r="X99" s="200"/>
      <c r="Y99" s="225"/>
      <c r="Z99" s="222"/>
      <c r="AA99" s="200"/>
      <c r="AB99" s="222"/>
      <c r="AC99" s="222"/>
      <c r="AD99" s="225"/>
      <c r="AE99" s="222"/>
      <c r="AF99" s="222"/>
      <c r="AG99" s="222"/>
      <c r="AH99" s="222"/>
    </row>
    <row r="100" spans="6:34" ht="17.25" hidden="1" customHeight="1">
      <c r="F100" s="207"/>
      <c r="G100" s="209"/>
      <c r="H100" s="209"/>
      <c r="I100" s="210"/>
      <c r="J100" s="210"/>
      <c r="K100" s="210"/>
      <c r="L100" s="210"/>
      <c r="M100" s="200"/>
      <c r="N100" s="200"/>
      <c r="O100" s="219">
        <f>Referência!$D$13</f>
        <v>0</v>
      </c>
      <c r="P100" s="200" t="e">
        <f t="shared" ref="P100:R100" si="20">P73*P86</f>
        <v>#VALUE!</v>
      </c>
      <c r="Q100" s="200" t="e">
        <f t="shared" si="20"/>
        <v>#VALUE!</v>
      </c>
      <c r="R100" s="200" t="e">
        <f t="shared" si="20"/>
        <v>#VALUE!</v>
      </c>
      <c r="S100" s="221" t="e">
        <f t="shared" si="14"/>
        <v>#VALUE!</v>
      </c>
      <c r="T100" s="200"/>
      <c r="U100" s="200"/>
      <c r="V100" s="200"/>
      <c r="W100" s="222"/>
      <c r="X100" s="200"/>
      <c r="Y100" s="225"/>
      <c r="Z100" s="222"/>
      <c r="AA100" s="200"/>
      <c r="AB100" s="222"/>
      <c r="AC100" s="222"/>
      <c r="AD100" s="225"/>
      <c r="AE100" s="222"/>
      <c r="AF100" s="222"/>
      <c r="AG100" s="222"/>
      <c r="AH100" s="222"/>
    </row>
    <row r="101" spans="6:34" ht="17.25" hidden="1" customHeight="1">
      <c r="F101" s="207"/>
      <c r="G101" s="209"/>
      <c r="H101" s="209"/>
      <c r="I101" s="210"/>
      <c r="J101" s="210"/>
      <c r="K101" s="210"/>
      <c r="L101" s="210"/>
      <c r="M101" s="200"/>
      <c r="N101" s="200"/>
      <c r="O101" s="219">
        <f>Referência!$D$14</f>
        <v>0</v>
      </c>
      <c r="P101" s="200" t="e">
        <f t="shared" ref="P101:R101" si="21">P74*P87</f>
        <v>#VALUE!</v>
      </c>
      <c r="Q101" s="200" t="e">
        <f t="shared" si="21"/>
        <v>#VALUE!</v>
      </c>
      <c r="R101" s="200" t="e">
        <f t="shared" si="21"/>
        <v>#VALUE!</v>
      </c>
      <c r="S101" s="221" t="e">
        <f t="shared" si="14"/>
        <v>#VALUE!</v>
      </c>
      <c r="T101" s="200"/>
      <c r="U101" s="200"/>
      <c r="V101" s="200"/>
      <c r="W101" s="222"/>
      <c r="X101" s="200"/>
      <c r="Y101" s="225"/>
      <c r="Z101" s="222"/>
      <c r="AA101" s="200"/>
      <c r="AB101" s="222"/>
      <c r="AC101" s="222"/>
      <c r="AD101" s="225"/>
      <c r="AE101" s="222"/>
      <c r="AF101" s="222"/>
      <c r="AG101" s="222"/>
      <c r="AH101" s="222"/>
    </row>
    <row r="102" spans="6:34" ht="17.25" hidden="1" customHeight="1">
      <c r="F102" s="207"/>
      <c r="G102" s="209"/>
      <c r="H102" s="209"/>
      <c r="I102" s="210"/>
      <c r="J102" s="210"/>
      <c r="K102" s="210"/>
      <c r="L102" s="210"/>
      <c r="M102" s="200"/>
      <c r="N102" s="200"/>
      <c r="O102" s="219" t="str">
        <f>Referência!$D$15</f>
        <v>Miscelânea</v>
      </c>
      <c r="P102" s="200" t="e">
        <f t="shared" ref="P102:R102" si="22">P75*P88</f>
        <v>#VALUE!</v>
      </c>
      <c r="Q102" s="200" t="e">
        <f t="shared" si="22"/>
        <v>#VALUE!</v>
      </c>
      <c r="R102" s="200" t="e">
        <f t="shared" si="22"/>
        <v>#VALUE!</v>
      </c>
      <c r="S102" s="221" t="e">
        <f t="shared" si="14"/>
        <v>#VALUE!</v>
      </c>
      <c r="T102" s="200"/>
      <c r="U102" s="200"/>
      <c r="V102" s="200"/>
      <c r="W102" s="222"/>
      <c r="X102" s="200"/>
      <c r="Y102" s="225"/>
      <c r="Z102" s="222"/>
      <c r="AA102" s="200"/>
      <c r="AB102" s="222"/>
      <c r="AC102" s="222"/>
      <c r="AD102" s="225"/>
      <c r="AE102" s="222"/>
      <c r="AF102" s="222"/>
      <c r="AG102" s="222"/>
      <c r="AH102" s="222"/>
    </row>
    <row r="103" spans="6:34" ht="17.25" hidden="1" customHeight="1" thickBot="1">
      <c r="F103" s="207"/>
      <c r="G103" s="209"/>
      <c r="H103" s="209"/>
      <c r="I103" s="210"/>
      <c r="J103" s="210"/>
      <c r="K103" s="210"/>
      <c r="L103" s="210"/>
      <c r="M103" s="200"/>
      <c r="N103" s="200"/>
      <c r="O103" s="228" t="s">
        <v>151</v>
      </c>
      <c r="P103" s="230" t="e">
        <f>AVERAGE(P93:P102)</f>
        <v>#VALUE!</v>
      </c>
      <c r="Q103" s="230" t="e">
        <f t="shared" ref="Q103:R103" si="23">AVERAGE(Q93:Q102)</f>
        <v>#VALUE!</v>
      </c>
      <c r="R103" s="230" t="e">
        <f t="shared" si="23"/>
        <v>#VALUE!</v>
      </c>
      <c r="S103" s="231" t="e">
        <f>SUM(P103:R103)</f>
        <v>#VALUE!</v>
      </c>
      <c r="T103" s="200"/>
      <c r="U103" s="200"/>
      <c r="V103" s="200"/>
      <c r="W103" s="222"/>
      <c r="X103" s="200"/>
      <c r="Y103" s="225"/>
      <c r="Z103" s="222"/>
      <c r="AA103" s="200"/>
      <c r="AB103" s="222"/>
      <c r="AC103" s="222"/>
      <c r="AD103" s="225"/>
      <c r="AE103" s="222"/>
      <c r="AF103" s="222"/>
      <c r="AG103" s="222"/>
      <c r="AH103" s="222"/>
    </row>
    <row r="104" spans="6:34" ht="17.25" hidden="1" customHeight="1" thickBot="1">
      <c r="F104" s="207"/>
      <c r="G104" s="209"/>
      <c r="H104" s="209"/>
      <c r="I104" s="210"/>
      <c r="J104" s="210"/>
      <c r="K104" s="210"/>
      <c r="L104" s="210"/>
      <c r="M104" s="200"/>
      <c r="N104" s="200"/>
      <c r="O104" s="200"/>
      <c r="P104" s="200"/>
      <c r="Q104" s="200"/>
      <c r="R104" s="200"/>
      <c r="S104" s="200"/>
      <c r="T104" s="200"/>
      <c r="U104" s="200"/>
      <c r="V104" s="200"/>
      <c r="W104" s="222"/>
      <c r="X104" s="200"/>
      <c r="Y104" s="225"/>
      <c r="Z104" s="222"/>
      <c r="AA104" s="200"/>
      <c r="AB104" s="222"/>
      <c r="AC104" s="222"/>
      <c r="AD104" s="225"/>
      <c r="AE104" s="222"/>
      <c r="AF104" s="222"/>
      <c r="AG104" s="222"/>
      <c r="AH104" s="222"/>
    </row>
    <row r="105" spans="6:34" ht="17.25" hidden="1" customHeight="1">
      <c r="F105" s="207"/>
      <c r="G105" s="209"/>
      <c r="H105" s="209"/>
      <c r="I105" s="210"/>
      <c r="J105" s="210"/>
      <c r="K105" s="210"/>
      <c r="L105" s="210"/>
      <c r="M105" s="200"/>
      <c r="N105" s="200"/>
      <c r="O105" s="200"/>
      <c r="P105" s="217" t="s">
        <v>180</v>
      </c>
      <c r="Q105" s="217"/>
      <c r="R105" s="217"/>
      <c r="S105" s="218"/>
      <c r="T105" s="200"/>
      <c r="U105" s="200"/>
      <c r="V105" s="200"/>
      <c r="W105" s="222"/>
      <c r="X105" s="200"/>
      <c r="Y105" s="225"/>
      <c r="Z105" s="222"/>
      <c r="AA105" s="200"/>
      <c r="AB105" s="222"/>
      <c r="AC105" s="222"/>
      <c r="AD105" s="225"/>
      <c r="AE105" s="222"/>
      <c r="AF105" s="222"/>
      <c r="AG105" s="222"/>
      <c r="AH105" s="222"/>
    </row>
    <row r="106" spans="6:34" ht="17.25" hidden="1" customHeight="1">
      <c r="F106" s="207"/>
      <c r="G106" s="209"/>
      <c r="H106" s="209"/>
      <c r="I106" s="210"/>
      <c r="J106" s="210"/>
      <c r="K106" s="210"/>
      <c r="L106" s="210"/>
      <c r="M106" s="200"/>
      <c r="N106" s="200"/>
      <c r="O106" s="200"/>
      <c r="P106" s="269" t="s">
        <v>0</v>
      </c>
      <c r="Q106" s="269" t="s">
        <v>2</v>
      </c>
      <c r="R106" s="269" t="s">
        <v>33</v>
      </c>
      <c r="S106" s="270" t="s">
        <v>29</v>
      </c>
      <c r="T106" s="200"/>
      <c r="U106" s="200"/>
      <c r="V106" s="200"/>
      <c r="W106" s="222"/>
      <c r="X106" s="200"/>
      <c r="Y106" s="225"/>
      <c r="Z106" s="222"/>
      <c r="AA106" s="200"/>
      <c r="AB106" s="222"/>
      <c r="AC106" s="222"/>
      <c r="AD106" s="225"/>
      <c r="AE106" s="222"/>
      <c r="AF106" s="222"/>
      <c r="AG106" s="222"/>
      <c r="AH106" s="222"/>
    </row>
    <row r="107" spans="6:34" ht="17.25" hidden="1" customHeight="1">
      <c r="F107" s="207"/>
      <c r="G107" s="209"/>
      <c r="H107" s="209"/>
      <c r="I107" s="210"/>
      <c r="J107" s="210"/>
      <c r="K107" s="210"/>
      <c r="L107" s="210"/>
      <c r="M107" s="200"/>
      <c r="N107" s="200"/>
      <c r="O107" s="200"/>
      <c r="P107" s="247">
        <f>'Total Categoria 1'!$C$24</f>
        <v>0.19999999999999998</v>
      </c>
      <c r="Q107" s="247">
        <f>'Total Categoria 1'!$C$26</f>
        <v>0.19999999999999998</v>
      </c>
      <c r="R107" s="247">
        <f>'Total Categoria 1'!$C$27</f>
        <v>0.19999999999999998</v>
      </c>
      <c r="S107" s="271">
        <f>SUM(P107:R107)*100</f>
        <v>60</v>
      </c>
      <c r="T107" s="200"/>
      <c r="U107" s="200"/>
      <c r="V107" s="200"/>
      <c r="W107" s="222"/>
      <c r="X107" s="200"/>
      <c r="Y107" s="225"/>
      <c r="Z107" s="222"/>
      <c r="AA107" s="200"/>
      <c r="AB107" s="222"/>
      <c r="AC107" s="222"/>
      <c r="AD107" s="225"/>
      <c r="AE107" s="222"/>
      <c r="AF107" s="222"/>
      <c r="AG107" s="222"/>
      <c r="AH107" s="222"/>
    </row>
    <row r="108" spans="6:34" ht="17.25" hidden="1" customHeight="1">
      <c r="F108" s="207"/>
      <c r="G108" s="209"/>
      <c r="H108" s="209"/>
      <c r="I108" s="210"/>
      <c r="J108" s="210"/>
      <c r="K108" s="210"/>
      <c r="L108" s="210"/>
      <c r="M108" s="200"/>
      <c r="N108" s="200"/>
      <c r="O108" s="200"/>
      <c r="P108" s="247">
        <f>'Total Categoria 2'!$C$24</f>
        <v>0.19999999999999998</v>
      </c>
      <c r="Q108" s="247">
        <f>'Total Categoria 2'!$C$26</f>
        <v>0.19999999999999998</v>
      </c>
      <c r="R108" s="247">
        <f>'Total Categoria 2'!$C$27</f>
        <v>0.19999999999999998</v>
      </c>
      <c r="S108" s="271">
        <f t="shared" ref="S108:S117" si="24">SUM(P108:R108)*100</f>
        <v>60</v>
      </c>
      <c r="T108" s="200"/>
      <c r="U108" s="200"/>
      <c r="V108" s="200"/>
      <c r="W108" s="222"/>
      <c r="X108" s="200"/>
      <c r="Y108" s="225"/>
      <c r="Z108" s="222"/>
      <c r="AA108" s="200"/>
      <c r="AB108" s="222"/>
      <c r="AC108" s="222"/>
      <c r="AD108" s="225"/>
      <c r="AE108" s="222"/>
      <c r="AF108" s="222"/>
      <c r="AG108" s="222"/>
      <c r="AH108" s="222"/>
    </row>
    <row r="109" spans="6:34" ht="17.25" hidden="1" customHeight="1">
      <c r="F109" s="207"/>
      <c r="G109" s="209"/>
      <c r="H109" s="209"/>
      <c r="I109" s="210"/>
      <c r="J109" s="210"/>
      <c r="K109" s="210"/>
      <c r="L109" s="210"/>
      <c r="M109" s="200"/>
      <c r="N109" s="200"/>
      <c r="O109" s="200"/>
      <c r="P109" s="247">
        <f>'Total Categoria 3'!$C$24</f>
        <v>0.19999999999999998</v>
      </c>
      <c r="Q109" s="247">
        <f>'Total Categoria 3'!$C$26</f>
        <v>0.19999999999999998</v>
      </c>
      <c r="R109" s="247">
        <f>'Total Categoria 3'!$C$27</f>
        <v>0.19999999999999998</v>
      </c>
      <c r="S109" s="271">
        <f t="shared" si="24"/>
        <v>60</v>
      </c>
      <c r="T109" s="200"/>
      <c r="U109" s="200"/>
      <c r="V109" s="200"/>
      <c r="W109" s="222"/>
      <c r="X109" s="200"/>
      <c r="Y109" s="225"/>
      <c r="Z109" s="222"/>
      <c r="AA109" s="200"/>
      <c r="AB109" s="222"/>
      <c r="AC109" s="222"/>
      <c r="AD109" s="225"/>
      <c r="AE109" s="222"/>
      <c r="AF109" s="222"/>
      <c r="AG109" s="222"/>
      <c r="AH109" s="222"/>
    </row>
    <row r="110" spans="6:34" ht="17.25" hidden="1" customHeight="1">
      <c r="F110" s="207"/>
      <c r="G110" s="209"/>
      <c r="H110" s="209"/>
      <c r="I110" s="210"/>
      <c r="J110" s="210"/>
      <c r="K110" s="210"/>
      <c r="L110" s="210"/>
      <c r="M110" s="200"/>
      <c r="N110" s="200"/>
      <c r="O110" s="200"/>
      <c r="P110" s="247">
        <f>'Total Categoria 4'!$C$24</f>
        <v>0.19999999999999998</v>
      </c>
      <c r="Q110" s="247">
        <f>'Total Categoria 4'!$C$26</f>
        <v>0.19999999999999998</v>
      </c>
      <c r="R110" s="247">
        <f>'Total Categoria 4'!$C$27</f>
        <v>0.19999999999999998</v>
      </c>
      <c r="S110" s="271">
        <f t="shared" si="24"/>
        <v>60</v>
      </c>
      <c r="T110" s="200"/>
      <c r="U110" s="200"/>
      <c r="V110" s="200"/>
      <c r="W110" s="222"/>
      <c r="X110" s="200"/>
      <c r="Y110" s="225"/>
      <c r="Z110" s="222"/>
      <c r="AA110" s="200"/>
      <c r="AB110" s="222"/>
      <c r="AC110" s="222"/>
      <c r="AD110" s="225"/>
      <c r="AE110" s="222"/>
      <c r="AF110" s="222"/>
      <c r="AG110" s="222"/>
      <c r="AH110" s="222"/>
    </row>
    <row r="111" spans="6:34" ht="17.25" hidden="1" customHeight="1">
      <c r="F111" s="207"/>
      <c r="G111" s="209"/>
      <c r="H111" s="209"/>
      <c r="I111" s="210"/>
      <c r="J111" s="210"/>
      <c r="K111" s="210"/>
      <c r="L111" s="210"/>
      <c r="M111" s="200"/>
      <c r="N111" s="200"/>
      <c r="O111" s="200"/>
      <c r="P111" s="247">
        <f>'Total Categoria 5'!$C$24</f>
        <v>0.19999999999999998</v>
      </c>
      <c r="Q111" s="247">
        <f>'Total Categoria 5'!$C$26</f>
        <v>0.19999999999999998</v>
      </c>
      <c r="R111" s="247">
        <f>'Total Categoria 5'!$C$27</f>
        <v>0.19999999999999998</v>
      </c>
      <c r="S111" s="271">
        <f t="shared" si="24"/>
        <v>60</v>
      </c>
      <c r="T111" s="200"/>
      <c r="U111" s="200"/>
      <c r="V111" s="200"/>
      <c r="W111" s="222"/>
      <c r="X111" s="200"/>
      <c r="Y111" s="225"/>
      <c r="Z111" s="222"/>
      <c r="AA111" s="200"/>
      <c r="AB111" s="222"/>
      <c r="AC111" s="222"/>
      <c r="AD111" s="225"/>
      <c r="AE111" s="222"/>
      <c r="AF111" s="222"/>
      <c r="AG111" s="222"/>
      <c r="AH111" s="222"/>
    </row>
    <row r="112" spans="6:34" ht="17.25" hidden="1" customHeight="1">
      <c r="F112" s="207"/>
      <c r="G112" s="209"/>
      <c r="H112" s="209"/>
      <c r="I112" s="210"/>
      <c r="J112" s="210"/>
      <c r="K112" s="210"/>
      <c r="L112" s="210"/>
      <c r="M112" s="200"/>
      <c r="N112" s="200"/>
      <c r="O112" s="200"/>
      <c r="P112" s="247">
        <f>'Total Categoria 6'!$C$24</f>
        <v>0.19999999999999998</v>
      </c>
      <c r="Q112" s="247">
        <f>'Total Categoria 6'!$C$26</f>
        <v>0.19999999999999998</v>
      </c>
      <c r="R112" s="247">
        <f>'Total Categoria 6'!$C$27</f>
        <v>0.19999999999999998</v>
      </c>
      <c r="S112" s="271">
        <f t="shared" si="24"/>
        <v>60</v>
      </c>
      <c r="T112" s="200"/>
      <c r="U112" s="200"/>
      <c r="V112" s="200"/>
      <c r="W112" s="222"/>
      <c r="X112" s="200"/>
      <c r="Y112" s="225"/>
      <c r="Z112" s="222"/>
      <c r="AA112" s="200"/>
      <c r="AB112" s="222"/>
      <c r="AC112" s="222"/>
      <c r="AD112" s="225"/>
      <c r="AE112" s="222"/>
      <c r="AF112" s="222"/>
      <c r="AG112" s="222"/>
      <c r="AH112" s="222"/>
    </row>
    <row r="113" spans="6:34" ht="17.25" hidden="1" customHeight="1">
      <c r="F113" s="207"/>
      <c r="G113" s="209"/>
      <c r="H113" s="209"/>
      <c r="I113" s="210"/>
      <c r="J113" s="210"/>
      <c r="K113" s="210"/>
      <c r="L113" s="210"/>
      <c r="M113" s="200"/>
      <c r="N113" s="200"/>
      <c r="O113" s="200"/>
      <c r="P113" s="247">
        <f>'Total Categoria 7'!$C$24</f>
        <v>0.19999999999999998</v>
      </c>
      <c r="Q113" s="247">
        <f>'Total Categoria 7'!$C$26</f>
        <v>0.19999999999999998</v>
      </c>
      <c r="R113" s="247">
        <f>'Total Categoria 7'!$C$27</f>
        <v>0.19999999999999998</v>
      </c>
      <c r="S113" s="271">
        <f t="shared" si="24"/>
        <v>60</v>
      </c>
      <c r="T113" s="200"/>
      <c r="U113" s="200"/>
      <c r="V113" s="200"/>
      <c r="W113" s="222"/>
      <c r="X113" s="200"/>
      <c r="Y113" s="225"/>
      <c r="Z113" s="222"/>
      <c r="AA113" s="200"/>
      <c r="AB113" s="222"/>
      <c r="AC113" s="222"/>
      <c r="AD113" s="225"/>
      <c r="AE113" s="222"/>
      <c r="AF113" s="222"/>
      <c r="AG113" s="222"/>
      <c r="AH113" s="222"/>
    </row>
    <row r="114" spans="6:34" ht="17.25" hidden="1" customHeight="1">
      <c r="F114" s="207"/>
      <c r="G114" s="209"/>
      <c r="H114" s="209"/>
      <c r="I114" s="210"/>
      <c r="J114" s="210"/>
      <c r="K114" s="210"/>
      <c r="L114" s="210"/>
      <c r="M114" s="200"/>
      <c r="N114" s="200"/>
      <c r="O114" s="200"/>
      <c r="P114" s="247">
        <f>'Total Categoria 8'!$C$24</f>
        <v>0.19999999999999998</v>
      </c>
      <c r="Q114" s="247">
        <f>'Total Categoria 8'!$C$26</f>
        <v>0.19999999999999998</v>
      </c>
      <c r="R114" s="247">
        <f>'Total Categoria 8'!$C$27</f>
        <v>0.19999999999999998</v>
      </c>
      <c r="S114" s="271">
        <f t="shared" si="24"/>
        <v>60</v>
      </c>
      <c r="T114" s="200"/>
      <c r="U114" s="200"/>
      <c r="V114" s="200"/>
      <c r="W114" s="222"/>
      <c r="X114" s="200"/>
      <c r="Y114" s="225"/>
      <c r="Z114" s="222"/>
      <c r="AA114" s="200"/>
      <c r="AB114" s="222"/>
      <c r="AC114" s="222"/>
      <c r="AD114" s="225"/>
      <c r="AE114" s="222"/>
      <c r="AF114" s="222"/>
      <c r="AG114" s="222"/>
      <c r="AH114" s="222"/>
    </row>
    <row r="115" spans="6:34" ht="17.25" hidden="1" customHeight="1">
      <c r="F115" s="207"/>
      <c r="G115" s="209"/>
      <c r="H115" s="209"/>
      <c r="I115" s="210"/>
      <c r="J115" s="210"/>
      <c r="K115" s="210"/>
      <c r="L115" s="210"/>
      <c r="M115" s="200"/>
      <c r="N115" s="200"/>
      <c r="O115" s="200"/>
      <c r="P115" s="247">
        <f>'Total Categoria 9'!$C$24</f>
        <v>0.19999999999999998</v>
      </c>
      <c r="Q115" s="247">
        <f>'Total Categoria 9'!$C$26</f>
        <v>0.19999999999999998</v>
      </c>
      <c r="R115" s="247">
        <f>'Total Categoria 9'!$C$27</f>
        <v>0.19999999999999998</v>
      </c>
      <c r="S115" s="271">
        <f t="shared" si="24"/>
        <v>60</v>
      </c>
      <c r="T115" s="200"/>
      <c r="U115" s="200"/>
      <c r="V115" s="200"/>
      <c r="W115" s="222"/>
      <c r="X115" s="200"/>
      <c r="Y115" s="225"/>
      <c r="Z115" s="222"/>
      <c r="AA115" s="200"/>
      <c r="AB115" s="222"/>
      <c r="AC115" s="222"/>
      <c r="AD115" s="225"/>
      <c r="AE115" s="222"/>
      <c r="AF115" s="222"/>
      <c r="AG115" s="222"/>
      <c r="AH115" s="222"/>
    </row>
    <row r="116" spans="6:34" ht="17.25" hidden="1" customHeight="1">
      <c r="F116" s="207"/>
      <c r="G116" s="209"/>
      <c r="H116" s="209"/>
      <c r="I116" s="210"/>
      <c r="J116" s="210"/>
      <c r="K116" s="210"/>
      <c r="L116" s="210"/>
      <c r="M116" s="200"/>
      <c r="N116" s="200"/>
      <c r="O116" s="200"/>
      <c r="P116" s="247">
        <f>'Total Categoria 10'!$C$24</f>
        <v>0.19999999999999998</v>
      </c>
      <c r="Q116" s="247">
        <f>'Total Categoria 10'!$C$26</f>
        <v>0.19999999999999998</v>
      </c>
      <c r="R116" s="247">
        <f>'Total Categoria 10'!$C$27</f>
        <v>0.19999999999999998</v>
      </c>
      <c r="S116" s="271">
        <f t="shared" si="24"/>
        <v>60</v>
      </c>
      <c r="T116" s="200"/>
      <c r="U116" s="200"/>
      <c r="V116" s="200"/>
      <c r="W116" s="222"/>
      <c r="X116" s="200"/>
      <c r="Y116" s="225"/>
      <c r="Z116" s="222"/>
      <c r="AA116" s="200"/>
      <c r="AB116" s="222"/>
      <c r="AC116" s="222"/>
      <c r="AD116" s="225"/>
      <c r="AE116" s="222"/>
      <c r="AF116" s="222"/>
      <c r="AG116" s="222"/>
      <c r="AH116" s="222"/>
    </row>
    <row r="117" spans="6:34" ht="17.25" hidden="1" customHeight="1" thickBot="1">
      <c r="F117" s="207"/>
      <c r="G117" s="209"/>
      <c r="H117" s="209"/>
      <c r="I117" s="210"/>
      <c r="J117" s="210"/>
      <c r="K117" s="210"/>
      <c r="L117" s="210"/>
      <c r="M117" s="200"/>
      <c r="N117" s="200"/>
      <c r="O117" s="200"/>
      <c r="P117" s="272">
        <f>AVERAGE(P107:P116)</f>
        <v>0.19999999999999998</v>
      </c>
      <c r="Q117" s="272">
        <f>AVERAGE(Q107:Q116)</f>
        <v>0.19999999999999998</v>
      </c>
      <c r="R117" s="272">
        <f>AVERAGE(R107:R116)</f>
        <v>0.19999999999999998</v>
      </c>
      <c r="S117" s="271">
        <f t="shared" si="24"/>
        <v>60</v>
      </c>
      <c r="T117" s="200"/>
      <c r="U117" s="200"/>
      <c r="V117" s="200"/>
      <c r="W117" s="222"/>
      <c r="X117" s="200"/>
      <c r="Y117" s="225"/>
      <c r="Z117" s="222"/>
      <c r="AA117" s="200"/>
      <c r="AB117" s="222"/>
      <c r="AC117" s="222"/>
      <c r="AD117" s="225"/>
      <c r="AE117" s="222"/>
      <c r="AF117" s="222"/>
      <c r="AG117" s="222"/>
      <c r="AH117" s="222"/>
    </row>
    <row r="118" spans="6:34" ht="17.25" hidden="1" customHeight="1">
      <c r="F118" s="207" t="s">
        <v>151</v>
      </c>
      <c r="G118" s="209"/>
      <c r="H118" s="209"/>
      <c r="I118" s="210"/>
      <c r="J118" s="210"/>
      <c r="K118" s="210"/>
      <c r="L118" s="210"/>
      <c r="M118" s="200"/>
      <c r="N118" s="200"/>
      <c r="O118" s="200"/>
      <c r="P118" s="247">
        <f>AVERAGE(P107:P117)</f>
        <v>0.19999999999999998</v>
      </c>
      <c r="Q118" s="247">
        <f t="shared" ref="Q118:R118" si="25">AVERAGE(Q107:Q117)</f>
        <v>0.19999999999999998</v>
      </c>
      <c r="R118" s="247">
        <f t="shared" si="25"/>
        <v>0.19999999999999998</v>
      </c>
      <c r="S118" s="247"/>
      <c r="T118" s="200"/>
      <c r="U118" s="200"/>
      <c r="V118" s="200"/>
      <c r="W118" s="222"/>
      <c r="X118" s="200"/>
      <c r="Y118" s="225"/>
      <c r="Z118" s="222"/>
      <c r="AA118" s="200"/>
      <c r="AB118" s="222"/>
      <c r="AC118" s="222"/>
      <c r="AD118" s="225"/>
      <c r="AE118" s="222"/>
      <c r="AF118" s="222"/>
      <c r="AG118" s="222"/>
      <c r="AH118" s="222"/>
    </row>
    <row r="119" spans="6:34" ht="17.25" hidden="1" customHeight="1">
      <c r="F119" s="207"/>
      <c r="G119" s="209"/>
      <c r="H119" s="209"/>
      <c r="I119" s="210"/>
      <c r="J119" s="210"/>
      <c r="K119" s="210"/>
      <c r="L119" s="210"/>
      <c r="M119" s="200"/>
      <c r="N119" s="200"/>
      <c r="O119" s="200"/>
      <c r="P119" s="200"/>
      <c r="Q119" s="200"/>
      <c r="R119" s="200"/>
      <c r="S119" s="200"/>
      <c r="T119" s="200"/>
      <c r="U119" s="200"/>
      <c r="V119" s="200"/>
      <c r="W119" s="222"/>
      <c r="X119" s="200"/>
      <c r="Y119" s="225"/>
      <c r="Z119" s="222"/>
      <c r="AA119" s="200"/>
      <c r="AB119" s="222"/>
      <c r="AC119" s="222"/>
      <c r="AD119" s="225"/>
      <c r="AE119" s="222"/>
      <c r="AF119" s="222"/>
      <c r="AG119" s="222"/>
      <c r="AH119" s="222"/>
    </row>
    <row r="120" spans="6:34" ht="17.25" hidden="1" customHeight="1">
      <c r="F120" s="207"/>
      <c r="G120" s="209"/>
      <c r="H120" s="209"/>
      <c r="I120" s="210"/>
      <c r="J120" s="210"/>
      <c r="K120" s="210"/>
      <c r="L120" s="21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22"/>
      <c r="X120" s="200"/>
      <c r="Y120" s="225"/>
      <c r="Z120" s="222"/>
      <c r="AA120" s="200"/>
      <c r="AB120" s="222"/>
      <c r="AC120" s="222"/>
      <c r="AD120" s="225"/>
      <c r="AE120" s="222"/>
      <c r="AF120" s="222"/>
      <c r="AG120" s="222"/>
      <c r="AH120" s="222"/>
    </row>
    <row r="121" spans="6:34" ht="17.25" hidden="1" customHeight="1">
      <c r="F121" s="207"/>
      <c r="G121" s="209"/>
      <c r="H121" s="209"/>
      <c r="I121" s="210"/>
      <c r="J121" s="210"/>
      <c r="K121" s="210"/>
      <c r="L121" s="210"/>
      <c r="M121" s="200"/>
      <c r="N121" s="200"/>
      <c r="O121" s="200"/>
      <c r="P121" s="200"/>
      <c r="Q121" s="200"/>
      <c r="R121" s="200"/>
      <c r="S121" s="200"/>
      <c r="T121" s="200"/>
      <c r="U121" s="200"/>
      <c r="V121" s="200"/>
      <c r="W121" s="222"/>
      <c r="X121" s="200"/>
      <c r="Y121" s="225"/>
      <c r="Z121" s="222"/>
      <c r="AA121" s="200"/>
      <c r="AB121" s="222"/>
      <c r="AC121" s="222"/>
      <c r="AD121" s="225"/>
      <c r="AE121" s="222"/>
      <c r="AF121" s="222"/>
      <c r="AG121" s="222"/>
      <c r="AH121" s="222"/>
    </row>
    <row r="122" spans="6:34" ht="17.25" hidden="1" customHeight="1">
      <c r="F122" s="207"/>
      <c r="G122" s="209"/>
      <c r="H122" s="209"/>
      <c r="I122" s="210"/>
      <c r="J122" s="210"/>
      <c r="K122" s="210"/>
      <c r="L122" s="210"/>
      <c r="M122" s="200"/>
      <c r="N122" s="200"/>
      <c r="O122" s="200"/>
      <c r="P122" s="200"/>
      <c r="Q122" s="200"/>
      <c r="R122" s="200"/>
      <c r="S122" s="200"/>
      <c r="T122" s="200"/>
      <c r="U122" s="200"/>
      <c r="V122" s="200"/>
      <c r="W122" s="222"/>
      <c r="X122" s="200"/>
      <c r="Y122" s="225"/>
      <c r="Z122" s="222"/>
      <c r="AA122" s="200"/>
      <c r="AB122" s="222"/>
      <c r="AC122" s="222"/>
      <c r="AD122" s="225"/>
      <c r="AE122" s="222"/>
      <c r="AF122" s="222"/>
      <c r="AG122" s="222"/>
      <c r="AH122" s="222"/>
    </row>
    <row r="123" spans="6:34" ht="17.25" hidden="1" customHeight="1">
      <c r="F123" s="207"/>
      <c r="G123" s="209"/>
      <c r="H123" s="209"/>
      <c r="I123" s="210"/>
      <c r="J123" s="210"/>
      <c r="K123" s="210"/>
      <c r="L123" s="210"/>
      <c r="M123" s="200"/>
      <c r="N123" s="200"/>
      <c r="O123" s="200"/>
      <c r="P123" s="200"/>
      <c r="Q123" s="200"/>
      <c r="R123" s="200"/>
      <c r="S123" s="200"/>
      <c r="T123" s="200"/>
      <c r="U123" s="200"/>
      <c r="V123" s="200"/>
      <c r="W123" s="222"/>
      <c r="X123" s="200"/>
      <c r="Y123" s="225"/>
      <c r="Z123" s="222"/>
      <c r="AA123" s="200"/>
      <c r="AB123" s="222"/>
      <c r="AC123" s="222"/>
      <c r="AD123" s="225"/>
      <c r="AE123" s="222"/>
      <c r="AF123" s="222"/>
      <c r="AG123" s="222"/>
      <c r="AH123" s="222"/>
    </row>
    <row r="124" spans="6:34" ht="17.25" hidden="1" customHeight="1">
      <c r="F124" s="207"/>
      <c r="G124" s="209"/>
      <c r="H124" s="209"/>
      <c r="I124" s="210"/>
      <c r="J124" s="210"/>
      <c r="K124" s="210"/>
      <c r="L124" s="210"/>
      <c r="M124" s="200"/>
      <c r="N124" s="200"/>
      <c r="O124" s="200"/>
      <c r="P124" s="200"/>
      <c r="Q124" s="200"/>
      <c r="R124" s="200"/>
      <c r="S124" s="200"/>
      <c r="T124" s="200"/>
      <c r="U124" s="200"/>
      <c r="V124" s="200"/>
      <c r="W124" s="222"/>
      <c r="X124" s="200"/>
      <c r="Y124" s="225"/>
      <c r="Z124" s="222"/>
      <c r="AA124" s="200"/>
      <c r="AB124" s="222"/>
      <c r="AC124" s="222"/>
      <c r="AD124" s="225"/>
      <c r="AE124" s="222"/>
      <c r="AF124" s="222"/>
      <c r="AG124" s="222"/>
      <c r="AH124" s="222"/>
    </row>
    <row r="125" spans="6:34" hidden="1">
      <c r="G125" s="161"/>
      <c r="H125" s="161"/>
      <c r="M125" s="200"/>
      <c r="N125" s="200"/>
      <c r="O125" s="200"/>
      <c r="P125" s="200"/>
      <c r="Q125" s="200"/>
      <c r="R125" s="200"/>
      <c r="S125" s="200"/>
      <c r="T125" s="200"/>
      <c r="U125" s="200"/>
      <c r="V125" s="200"/>
      <c r="W125" s="200"/>
      <c r="X125" s="200"/>
      <c r="Y125" s="200"/>
      <c r="Z125" s="200"/>
      <c r="AA125" s="200"/>
      <c r="AB125" s="200"/>
      <c r="AC125" s="200"/>
      <c r="AD125" s="200"/>
      <c r="AE125" s="200"/>
      <c r="AF125" s="200"/>
    </row>
    <row r="126" spans="6:34" hidden="1">
      <c r="G126" s="161"/>
      <c r="H126" s="161"/>
      <c r="M126" s="200"/>
      <c r="N126" s="200"/>
      <c r="O126" s="200"/>
      <c r="P126" s="200"/>
      <c r="Q126" s="200"/>
      <c r="R126" s="200"/>
      <c r="S126" s="200"/>
      <c r="T126" s="200"/>
      <c r="U126" s="200"/>
      <c r="V126" s="200"/>
      <c r="W126" s="200"/>
      <c r="X126" s="200"/>
      <c r="Y126" s="200"/>
      <c r="Z126" s="200"/>
      <c r="AA126" s="200"/>
      <c r="AB126" s="200"/>
      <c r="AC126" s="200"/>
      <c r="AD126" s="200"/>
      <c r="AE126" s="200"/>
      <c r="AF126" s="200"/>
    </row>
    <row r="127" spans="6:34" hidden="1">
      <c r="G127" s="161"/>
      <c r="H127" s="161"/>
      <c r="M127" s="200"/>
      <c r="N127" s="200"/>
      <c r="O127" s="200"/>
      <c r="P127" s="200"/>
      <c r="Q127" s="200"/>
      <c r="R127" s="200"/>
      <c r="S127" s="200"/>
      <c r="T127" s="200"/>
      <c r="U127" s="200"/>
      <c r="V127" s="200"/>
      <c r="W127" s="200"/>
      <c r="X127" s="200"/>
      <c r="Y127" s="200"/>
      <c r="Z127" s="200"/>
      <c r="AA127" s="200"/>
      <c r="AB127" s="200"/>
      <c r="AC127" s="200"/>
      <c r="AD127" s="200"/>
      <c r="AE127" s="200"/>
      <c r="AF127" s="200"/>
    </row>
    <row r="128" spans="6:34" hidden="1">
      <c r="G128" s="161"/>
      <c r="H128" s="161"/>
      <c r="M128" s="200"/>
      <c r="N128" s="200"/>
      <c r="O128" s="200"/>
      <c r="P128" s="200"/>
      <c r="Q128" s="200"/>
      <c r="R128" s="200"/>
      <c r="S128" s="200"/>
      <c r="T128" s="200"/>
      <c r="U128" s="200"/>
      <c r="V128" s="200"/>
      <c r="W128" s="200"/>
      <c r="X128" s="200"/>
      <c r="Y128" s="200"/>
      <c r="Z128" s="200"/>
      <c r="AA128" s="200"/>
      <c r="AB128" s="200"/>
      <c r="AC128" s="200"/>
      <c r="AD128" s="200"/>
      <c r="AE128" s="200"/>
      <c r="AF128" s="200"/>
    </row>
    <row r="129" spans="7:32" hidden="1">
      <c r="G129" s="161"/>
      <c r="H129" s="161"/>
      <c r="M129" s="200"/>
      <c r="N129" s="200"/>
      <c r="O129" s="200"/>
      <c r="P129" s="200"/>
      <c r="Q129" s="200"/>
      <c r="R129" s="200"/>
      <c r="S129" s="200"/>
      <c r="T129" s="200"/>
      <c r="U129" s="200"/>
      <c r="V129" s="200"/>
      <c r="W129" s="200"/>
      <c r="X129" s="200"/>
      <c r="Y129" s="200"/>
      <c r="Z129" s="200"/>
      <c r="AA129" s="200"/>
      <c r="AB129" s="200"/>
      <c r="AC129" s="200"/>
      <c r="AD129" s="200"/>
      <c r="AE129" s="200"/>
      <c r="AF129" s="200"/>
    </row>
    <row r="130" spans="7:32" hidden="1">
      <c r="G130" s="161"/>
      <c r="H130" s="161"/>
      <c r="M130" s="200"/>
      <c r="N130" s="200"/>
      <c r="O130" s="200"/>
      <c r="P130" s="200"/>
      <c r="Q130" s="200"/>
      <c r="R130" s="200"/>
      <c r="S130" s="200"/>
      <c r="T130" s="200"/>
      <c r="U130" s="200"/>
      <c r="V130" s="200"/>
      <c r="W130" s="200"/>
      <c r="X130" s="200"/>
      <c r="Y130" s="200"/>
      <c r="Z130" s="200"/>
      <c r="AA130" s="200"/>
      <c r="AB130" s="200"/>
      <c r="AC130" s="200"/>
      <c r="AD130" s="200"/>
      <c r="AE130" s="200"/>
      <c r="AF130" s="200"/>
    </row>
    <row r="131" spans="7:32" hidden="1">
      <c r="G131" s="161"/>
      <c r="H131" s="161"/>
      <c r="M131" s="200"/>
      <c r="N131" s="200"/>
      <c r="O131" s="200"/>
      <c r="P131" s="200"/>
      <c r="Q131" s="200"/>
      <c r="R131" s="200"/>
      <c r="S131" s="200"/>
      <c r="T131" s="200"/>
      <c r="U131" s="200"/>
      <c r="V131" s="200"/>
      <c r="W131" s="200"/>
      <c r="X131" s="200"/>
      <c r="Y131" s="200"/>
      <c r="Z131" s="200"/>
      <c r="AA131" s="200"/>
      <c r="AB131" s="200"/>
      <c r="AC131" s="200"/>
      <c r="AD131" s="200"/>
      <c r="AE131" s="200"/>
      <c r="AF131" s="200"/>
    </row>
    <row r="132" spans="7:32" hidden="1">
      <c r="G132" s="161"/>
      <c r="H132" s="161"/>
      <c r="M132" s="200"/>
      <c r="N132" s="200"/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  <c r="AA132" s="200"/>
      <c r="AB132" s="200"/>
      <c r="AC132" s="200"/>
      <c r="AD132" s="200"/>
      <c r="AE132" s="200"/>
      <c r="AF132" s="200"/>
    </row>
    <row r="133" spans="7:32" hidden="1">
      <c r="G133" s="161"/>
      <c r="H133" s="161"/>
      <c r="M133" s="200"/>
      <c r="N133" s="200"/>
      <c r="O133" s="200"/>
      <c r="P133" s="200"/>
      <c r="Q133" s="200"/>
      <c r="R133" s="200"/>
      <c r="S133" s="200"/>
      <c r="T133" s="200"/>
      <c r="U133" s="200"/>
      <c r="V133" s="200"/>
      <c r="W133" s="200"/>
      <c r="X133" s="200"/>
      <c r="Y133" s="200"/>
      <c r="Z133" s="200"/>
      <c r="AA133" s="200"/>
      <c r="AB133" s="200"/>
      <c r="AC133" s="200"/>
      <c r="AD133" s="200"/>
      <c r="AE133" s="200"/>
      <c r="AF133" s="200"/>
    </row>
    <row r="134" spans="7:32" hidden="1">
      <c r="G134" s="161"/>
      <c r="H134" s="161"/>
      <c r="M134" s="200"/>
      <c r="N134" s="200"/>
      <c r="O134" s="200"/>
      <c r="P134" s="200"/>
      <c r="Q134" s="200"/>
      <c r="R134" s="200"/>
      <c r="S134" s="200"/>
      <c r="T134" s="200"/>
      <c r="U134" s="200"/>
      <c r="V134" s="200"/>
      <c r="W134" s="200"/>
      <c r="X134" s="200"/>
      <c r="Y134" s="200"/>
      <c r="Z134" s="200"/>
      <c r="AA134" s="200"/>
      <c r="AB134" s="200"/>
      <c r="AC134" s="200"/>
      <c r="AD134" s="200"/>
      <c r="AE134" s="200"/>
      <c r="AF134" s="200"/>
    </row>
    <row r="135" spans="7:32" hidden="1">
      <c r="G135" s="161"/>
      <c r="H135" s="161"/>
      <c r="M135" s="200"/>
      <c r="N135" s="200"/>
      <c r="O135" s="200"/>
      <c r="P135" s="200"/>
      <c r="Q135" s="200"/>
      <c r="R135" s="200"/>
      <c r="S135" s="200"/>
      <c r="T135" s="200"/>
      <c r="U135" s="200"/>
      <c r="V135" s="200"/>
      <c r="W135" s="200"/>
      <c r="X135" s="200"/>
      <c r="Y135" s="200"/>
      <c r="Z135" s="200"/>
      <c r="AA135" s="200"/>
      <c r="AB135" s="200"/>
      <c r="AC135" s="200"/>
      <c r="AD135" s="200"/>
      <c r="AE135" s="200"/>
      <c r="AF135" s="200"/>
    </row>
    <row r="136" spans="7:32" hidden="1">
      <c r="G136" s="161"/>
      <c r="H136" s="161"/>
      <c r="M136" s="200"/>
      <c r="N136" s="200"/>
      <c r="O136" s="200"/>
      <c r="P136" s="200"/>
      <c r="Q136" s="200"/>
      <c r="R136" s="200"/>
      <c r="S136" s="200"/>
      <c r="T136" s="200"/>
      <c r="U136" s="200"/>
      <c r="V136" s="200"/>
      <c r="W136" s="200"/>
      <c r="X136" s="200"/>
      <c r="Y136" s="200"/>
      <c r="Z136" s="200"/>
      <c r="AA136" s="200"/>
      <c r="AB136" s="200"/>
      <c r="AC136" s="200"/>
      <c r="AD136" s="200"/>
      <c r="AE136" s="200"/>
      <c r="AF136" s="200"/>
    </row>
    <row r="137" spans="7:32" hidden="1">
      <c r="G137" s="161"/>
      <c r="H137" s="161"/>
      <c r="M137" s="200"/>
      <c r="N137" s="200"/>
      <c r="O137" s="200"/>
      <c r="P137" s="200"/>
      <c r="Q137" s="200"/>
      <c r="R137" s="200"/>
      <c r="S137" s="200"/>
      <c r="T137" s="200"/>
      <c r="U137" s="200"/>
      <c r="V137" s="200"/>
      <c r="W137" s="200"/>
      <c r="X137" s="200"/>
      <c r="Y137" s="200"/>
      <c r="Z137" s="200"/>
      <c r="AA137" s="200"/>
      <c r="AB137" s="200"/>
      <c r="AC137" s="200"/>
      <c r="AD137" s="200"/>
      <c r="AE137" s="200"/>
      <c r="AF137" s="200"/>
    </row>
    <row r="138" spans="7:32" hidden="1">
      <c r="G138" s="161"/>
      <c r="H138" s="161"/>
      <c r="M138" s="200"/>
      <c r="N138" s="200"/>
      <c r="O138" s="200"/>
      <c r="P138" s="200"/>
      <c r="Q138" s="200"/>
      <c r="R138" s="200"/>
      <c r="S138" s="200"/>
      <c r="T138" s="200"/>
      <c r="U138" s="200"/>
      <c r="V138" s="200"/>
      <c r="W138" s="200"/>
      <c r="X138" s="200"/>
      <c r="Y138" s="200"/>
      <c r="Z138" s="200"/>
      <c r="AA138" s="200"/>
      <c r="AB138" s="200"/>
      <c r="AC138" s="200"/>
      <c r="AD138" s="200"/>
      <c r="AE138" s="200"/>
      <c r="AF138" s="200"/>
    </row>
    <row r="139" spans="7:32" hidden="1">
      <c r="G139" s="161"/>
      <c r="H139" s="161"/>
      <c r="M139" s="200"/>
      <c r="N139" s="200"/>
      <c r="O139" s="200"/>
      <c r="P139" s="200"/>
      <c r="Q139" s="200"/>
      <c r="R139" s="200"/>
      <c r="S139" s="200"/>
      <c r="T139" s="200"/>
      <c r="U139" s="200"/>
      <c r="V139" s="200"/>
      <c r="W139" s="200"/>
      <c r="X139" s="200"/>
      <c r="Y139" s="200"/>
      <c r="Z139" s="200"/>
      <c r="AA139" s="200"/>
      <c r="AB139" s="200"/>
      <c r="AC139" s="200"/>
      <c r="AD139" s="200"/>
      <c r="AE139" s="200"/>
      <c r="AF139" s="200"/>
    </row>
    <row r="140" spans="7:32" hidden="1">
      <c r="G140" s="161"/>
      <c r="H140" s="161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0"/>
      <c r="AA140" s="200"/>
      <c r="AB140" s="200"/>
      <c r="AC140" s="200"/>
      <c r="AD140" s="200"/>
      <c r="AE140" s="200"/>
      <c r="AF140" s="200"/>
    </row>
    <row r="141" spans="7:32" hidden="1">
      <c r="G141" s="161"/>
      <c r="H141" s="161"/>
      <c r="M141" s="200"/>
      <c r="N141" s="200"/>
      <c r="O141" s="200"/>
      <c r="P141" s="200"/>
      <c r="Q141" s="200"/>
      <c r="R141" s="200"/>
      <c r="S141" s="200"/>
      <c r="T141" s="200"/>
      <c r="U141" s="200"/>
      <c r="V141" s="200"/>
      <c r="W141" s="200"/>
      <c r="X141" s="200"/>
      <c r="Y141" s="200"/>
      <c r="Z141" s="200"/>
      <c r="AA141" s="200"/>
      <c r="AB141" s="200"/>
      <c r="AC141" s="200"/>
      <c r="AD141" s="200"/>
      <c r="AE141" s="200"/>
      <c r="AF141" s="200"/>
    </row>
    <row r="142" spans="7:32" hidden="1">
      <c r="G142" s="161"/>
      <c r="H142" s="161"/>
      <c r="M142" s="200"/>
      <c r="N142" s="200"/>
      <c r="O142" s="200"/>
      <c r="P142" s="200"/>
      <c r="Q142" s="200"/>
      <c r="R142" s="200"/>
      <c r="S142" s="200"/>
      <c r="T142" s="200"/>
      <c r="U142" s="200"/>
      <c r="V142" s="200"/>
      <c r="W142" s="200"/>
      <c r="X142" s="200"/>
      <c r="Y142" s="200"/>
      <c r="Z142" s="200"/>
      <c r="AA142" s="200"/>
      <c r="AB142" s="200"/>
      <c r="AC142" s="200"/>
      <c r="AD142" s="200"/>
      <c r="AE142" s="200"/>
      <c r="AF142" s="200"/>
    </row>
    <row r="143" spans="7:32" hidden="1">
      <c r="G143" s="161"/>
      <c r="H143" s="161"/>
      <c r="M143" s="200"/>
      <c r="N143" s="200"/>
      <c r="O143" s="200"/>
      <c r="P143" s="200"/>
      <c r="Q143" s="200"/>
      <c r="R143" s="200"/>
      <c r="S143" s="200"/>
      <c r="T143" s="200"/>
      <c r="U143" s="200"/>
      <c r="V143" s="200"/>
      <c r="W143" s="200"/>
      <c r="X143" s="200"/>
      <c r="Y143" s="200"/>
      <c r="Z143" s="200"/>
      <c r="AA143" s="200"/>
      <c r="AB143" s="200"/>
      <c r="AC143" s="200"/>
      <c r="AD143" s="200"/>
      <c r="AE143" s="200"/>
      <c r="AF143" s="200"/>
    </row>
    <row r="144" spans="7:32" hidden="1">
      <c r="G144" s="161"/>
      <c r="H144" s="161"/>
      <c r="M144" s="200"/>
      <c r="N144" s="200"/>
      <c r="O144" s="200"/>
      <c r="P144" s="200"/>
      <c r="Q144" s="200"/>
      <c r="R144" s="200"/>
      <c r="S144" s="200"/>
      <c r="T144" s="200"/>
      <c r="U144" s="200"/>
      <c r="V144" s="200"/>
      <c r="W144" s="200"/>
      <c r="X144" s="200"/>
      <c r="Y144" s="200"/>
      <c r="Z144" s="200"/>
      <c r="AA144" s="200"/>
      <c r="AB144" s="200"/>
      <c r="AC144" s="200"/>
      <c r="AD144" s="200"/>
      <c r="AE144" s="200"/>
      <c r="AF144" s="200"/>
    </row>
    <row r="145" spans="1:32" hidden="1">
      <c r="B145" s="166"/>
      <c r="C145" s="166"/>
      <c r="D145" s="166"/>
      <c r="E145" s="166"/>
      <c r="G145" s="161"/>
      <c r="H145" s="161"/>
      <c r="M145" s="200"/>
      <c r="N145" s="200"/>
      <c r="O145" s="200"/>
      <c r="P145" s="200"/>
      <c r="Q145" s="200"/>
      <c r="R145" s="200"/>
      <c r="S145" s="200"/>
      <c r="T145" s="200"/>
      <c r="U145" s="200"/>
      <c r="V145" s="200"/>
      <c r="W145" s="200"/>
      <c r="X145" s="200"/>
      <c r="Y145" s="200"/>
      <c r="Z145" s="200"/>
      <c r="AA145" s="200"/>
      <c r="AB145" s="200"/>
      <c r="AC145" s="200"/>
      <c r="AD145" s="200"/>
      <c r="AE145" s="200"/>
      <c r="AF145" s="200"/>
    </row>
    <row r="146" spans="1:32" hidden="1">
      <c r="B146" s="166"/>
      <c r="C146" s="166"/>
      <c r="D146" s="166"/>
      <c r="E146" s="166"/>
      <c r="G146" s="161"/>
      <c r="H146" s="161"/>
      <c r="M146" s="200"/>
      <c r="N146" s="200"/>
      <c r="O146" s="200"/>
      <c r="P146" s="200"/>
      <c r="Q146" s="200"/>
      <c r="R146" s="200"/>
      <c r="S146" s="200"/>
      <c r="T146" s="200"/>
      <c r="U146" s="200"/>
      <c r="V146" s="200"/>
      <c r="W146" s="200"/>
      <c r="X146" s="200"/>
      <c r="Y146" s="200"/>
      <c r="Z146" s="200"/>
      <c r="AA146" s="200"/>
      <c r="AB146" s="200"/>
      <c r="AC146" s="200"/>
      <c r="AD146" s="200"/>
      <c r="AE146" s="200"/>
      <c r="AF146" s="200"/>
    </row>
    <row r="147" spans="1:32" hidden="1">
      <c r="A147" s="166"/>
      <c r="B147" s="166"/>
      <c r="C147" s="166"/>
      <c r="D147" s="199"/>
      <c r="E147" s="199"/>
      <c r="F147" s="166"/>
      <c r="G147" s="161"/>
      <c r="H147" s="161"/>
      <c r="M147" s="200"/>
      <c r="N147" s="200"/>
      <c r="O147" s="200"/>
      <c r="P147" s="200"/>
      <c r="Q147" s="200"/>
      <c r="R147" s="200"/>
      <c r="S147" s="200"/>
      <c r="T147" s="200"/>
      <c r="U147" s="200"/>
      <c r="V147" s="200"/>
      <c r="W147" s="200"/>
      <c r="X147" s="200"/>
      <c r="Y147" s="200"/>
      <c r="Z147" s="200"/>
      <c r="AA147" s="200"/>
      <c r="AB147" s="200"/>
      <c r="AC147" s="200"/>
      <c r="AD147" s="200"/>
      <c r="AE147" s="200"/>
      <c r="AF147" s="200"/>
    </row>
    <row r="148" spans="1:32" hidden="1">
      <c r="A148" s="166"/>
      <c r="B148" s="166"/>
      <c r="C148" s="166"/>
      <c r="D148" s="199"/>
      <c r="E148" s="199"/>
      <c r="F148" s="166"/>
      <c r="G148" s="161"/>
      <c r="H148" s="161"/>
      <c r="M148" s="200"/>
      <c r="N148" s="200"/>
      <c r="O148" s="200"/>
      <c r="P148" s="200"/>
      <c r="Q148" s="200"/>
      <c r="R148" s="200"/>
      <c r="S148" s="200"/>
      <c r="T148" s="200"/>
      <c r="U148" s="200"/>
      <c r="V148" s="200"/>
      <c r="W148" s="200"/>
      <c r="X148" s="200"/>
      <c r="Y148" s="200"/>
      <c r="Z148" s="200"/>
      <c r="AA148" s="200"/>
      <c r="AB148" s="200"/>
      <c r="AC148" s="200"/>
      <c r="AD148" s="200"/>
      <c r="AE148" s="200"/>
      <c r="AF148" s="200"/>
    </row>
    <row r="149" spans="1:32" hidden="1">
      <c r="A149" s="166"/>
      <c r="B149" s="166"/>
      <c r="C149" s="166"/>
      <c r="D149" s="199"/>
      <c r="E149" s="199"/>
      <c r="F149" s="199"/>
      <c r="G149" s="161"/>
      <c r="H149" s="161"/>
      <c r="M149" s="200"/>
      <c r="N149" s="200"/>
      <c r="O149" s="200"/>
      <c r="P149" s="200"/>
      <c r="Q149" s="200"/>
      <c r="R149" s="200"/>
      <c r="S149" s="200"/>
      <c r="T149" s="200"/>
      <c r="U149" s="200"/>
      <c r="V149" s="200"/>
      <c r="W149" s="200"/>
      <c r="X149" s="200"/>
      <c r="Y149" s="200"/>
      <c r="Z149" s="200"/>
      <c r="AA149" s="200"/>
      <c r="AB149" s="200"/>
      <c r="AC149" s="200"/>
      <c r="AD149" s="200"/>
      <c r="AE149" s="200"/>
      <c r="AF149" s="200"/>
    </row>
    <row r="150" spans="1:32" hidden="1">
      <c r="A150" s="166"/>
      <c r="B150" s="166"/>
      <c r="C150" s="166"/>
      <c r="D150" s="199"/>
      <c r="E150" s="199"/>
      <c r="F150" s="199"/>
      <c r="G150" s="161"/>
      <c r="H150" s="161"/>
      <c r="M150" s="200"/>
      <c r="N150" s="200"/>
      <c r="O150" s="200"/>
      <c r="P150" s="200"/>
      <c r="Q150" s="200"/>
      <c r="R150" s="200"/>
      <c r="S150" s="200"/>
      <c r="T150" s="200"/>
      <c r="U150" s="200"/>
      <c r="V150" s="200"/>
      <c r="W150" s="200"/>
      <c r="X150" s="200"/>
      <c r="Y150" s="200"/>
      <c r="Z150" s="200"/>
      <c r="AA150" s="200"/>
      <c r="AB150" s="200"/>
      <c r="AC150" s="200"/>
      <c r="AD150" s="200"/>
      <c r="AE150" s="200"/>
      <c r="AF150" s="200"/>
    </row>
    <row r="151" spans="1:32" hidden="1">
      <c r="A151" s="166"/>
      <c r="B151" s="166"/>
      <c r="C151" s="166"/>
      <c r="D151" s="199"/>
      <c r="E151" s="199"/>
      <c r="F151" s="199"/>
      <c r="G151" s="161"/>
      <c r="H151" s="161"/>
      <c r="M151" s="200"/>
      <c r="N151" s="200"/>
      <c r="O151" s="200"/>
      <c r="P151" s="200"/>
      <c r="Q151" s="200"/>
      <c r="R151" s="200"/>
      <c r="S151" s="200"/>
      <c r="T151" s="200"/>
      <c r="U151" s="200"/>
      <c r="V151" s="200"/>
      <c r="W151" s="200"/>
      <c r="X151" s="200"/>
      <c r="Y151" s="200"/>
      <c r="Z151" s="200"/>
      <c r="AA151" s="200"/>
      <c r="AB151" s="200"/>
      <c r="AC151" s="200"/>
      <c r="AD151" s="200"/>
      <c r="AE151" s="200"/>
      <c r="AF151" s="200"/>
    </row>
    <row r="152" spans="1:32" hidden="1">
      <c r="A152" s="166"/>
      <c r="B152" s="166"/>
      <c r="C152" s="166"/>
      <c r="D152" s="199"/>
      <c r="E152" s="199"/>
      <c r="F152" s="199"/>
      <c r="G152" s="161"/>
      <c r="H152" s="161"/>
      <c r="M152" s="200"/>
      <c r="N152" s="200"/>
      <c r="O152" s="200"/>
      <c r="P152" s="200"/>
      <c r="Q152" s="200"/>
      <c r="R152" s="200"/>
      <c r="S152" s="200"/>
      <c r="T152" s="200"/>
      <c r="U152" s="200"/>
      <c r="V152" s="200"/>
      <c r="W152" s="200"/>
      <c r="X152" s="200"/>
      <c r="Y152" s="200"/>
      <c r="Z152" s="200"/>
      <c r="AA152" s="200"/>
      <c r="AB152" s="200"/>
      <c r="AC152" s="200"/>
      <c r="AD152" s="200"/>
      <c r="AE152" s="200"/>
      <c r="AF152" s="200"/>
    </row>
    <row r="153" spans="1:32" hidden="1">
      <c r="A153" s="166"/>
      <c r="B153" s="166"/>
      <c r="C153" s="166"/>
      <c r="D153" s="199"/>
      <c r="E153" s="199"/>
      <c r="F153" s="199"/>
      <c r="G153" s="161"/>
      <c r="H153" s="161"/>
      <c r="M153" s="200"/>
      <c r="N153" s="200"/>
      <c r="O153" s="200"/>
      <c r="P153" s="200"/>
      <c r="Q153" s="200"/>
      <c r="R153" s="200"/>
      <c r="S153" s="200"/>
      <c r="T153" s="200"/>
      <c r="U153" s="200"/>
      <c r="V153" s="200"/>
      <c r="W153" s="200"/>
      <c r="X153" s="200"/>
      <c r="Y153" s="200"/>
      <c r="Z153" s="200"/>
      <c r="AA153" s="200"/>
      <c r="AB153" s="200"/>
      <c r="AC153" s="200"/>
      <c r="AD153" s="200"/>
      <c r="AE153" s="200"/>
      <c r="AF153" s="200"/>
    </row>
    <row r="154" spans="1:32" hidden="1">
      <c r="A154" s="166"/>
      <c r="B154" s="166"/>
      <c r="C154" s="166"/>
      <c r="D154" s="199"/>
      <c r="E154" s="199"/>
      <c r="F154" s="199"/>
      <c r="G154" s="161"/>
      <c r="H154" s="161"/>
      <c r="M154" s="200"/>
      <c r="N154" s="200"/>
      <c r="O154" s="200"/>
      <c r="P154" s="200"/>
      <c r="Q154" s="200"/>
      <c r="R154" s="200"/>
      <c r="S154" s="200"/>
      <c r="T154" s="200"/>
      <c r="U154" s="200"/>
      <c r="V154" s="200"/>
      <c r="W154" s="200"/>
      <c r="X154" s="200"/>
      <c r="Y154" s="200"/>
      <c r="Z154" s="200"/>
      <c r="AA154" s="200"/>
      <c r="AB154" s="200"/>
      <c r="AC154" s="200"/>
      <c r="AD154" s="200"/>
      <c r="AE154" s="200"/>
      <c r="AF154" s="200"/>
    </row>
    <row r="155" spans="1:32" hidden="1">
      <c r="A155" s="166"/>
      <c r="B155" s="166"/>
      <c r="C155" s="166"/>
      <c r="D155" s="199"/>
      <c r="E155" s="199"/>
      <c r="F155" s="199"/>
      <c r="G155" s="161"/>
      <c r="H155" s="161"/>
      <c r="M155" s="200"/>
      <c r="N155" s="200"/>
      <c r="O155" s="200"/>
      <c r="P155" s="200"/>
      <c r="Q155" s="200"/>
      <c r="R155" s="200"/>
      <c r="S155" s="200"/>
      <c r="T155" s="200"/>
      <c r="U155" s="200"/>
      <c r="V155" s="200"/>
      <c r="W155" s="200"/>
      <c r="X155" s="200"/>
      <c r="Y155" s="200"/>
      <c r="Z155" s="200"/>
      <c r="AA155" s="200"/>
      <c r="AB155" s="200"/>
      <c r="AC155" s="200"/>
      <c r="AD155" s="200"/>
      <c r="AE155" s="200"/>
      <c r="AF155" s="200"/>
    </row>
    <row r="156" spans="1:32" hidden="1">
      <c r="A156" s="166"/>
      <c r="B156" s="166"/>
      <c r="C156" s="166"/>
      <c r="D156" s="199"/>
      <c r="E156" s="199"/>
      <c r="F156" s="199"/>
      <c r="G156" s="161"/>
      <c r="H156" s="161"/>
      <c r="M156" s="200"/>
      <c r="N156" s="200"/>
      <c r="O156" s="200"/>
      <c r="P156" s="200"/>
      <c r="Q156" s="200"/>
      <c r="R156" s="200"/>
      <c r="S156" s="200"/>
      <c r="T156" s="200"/>
      <c r="U156" s="200"/>
      <c r="V156" s="200"/>
      <c r="W156" s="200"/>
      <c r="X156" s="200"/>
      <c r="Y156" s="200"/>
      <c r="Z156" s="200"/>
      <c r="AA156" s="200"/>
      <c r="AB156" s="200"/>
      <c r="AC156" s="200"/>
      <c r="AD156" s="200"/>
      <c r="AE156" s="200"/>
      <c r="AF156" s="200"/>
    </row>
    <row r="157" spans="1:32" hidden="1">
      <c r="A157" s="166"/>
      <c r="B157" s="166"/>
      <c r="C157" s="166"/>
      <c r="D157" s="199"/>
      <c r="E157" s="199"/>
      <c r="F157" s="199"/>
      <c r="G157" s="161"/>
      <c r="H157" s="161"/>
      <c r="M157" s="200"/>
      <c r="N157" s="200"/>
      <c r="O157" s="200"/>
      <c r="P157" s="200"/>
      <c r="Q157" s="200"/>
      <c r="R157" s="200"/>
      <c r="S157" s="200"/>
      <c r="T157" s="200"/>
      <c r="U157" s="200"/>
      <c r="V157" s="200"/>
      <c r="W157" s="200"/>
      <c r="X157" s="200"/>
      <c r="Y157" s="200"/>
      <c r="Z157" s="200"/>
      <c r="AA157" s="200"/>
      <c r="AB157" s="200"/>
      <c r="AC157" s="200"/>
      <c r="AD157" s="200"/>
      <c r="AE157" s="200"/>
      <c r="AF157" s="200"/>
    </row>
    <row r="158" spans="1:32" hidden="1">
      <c r="A158" s="166"/>
      <c r="B158" s="166"/>
      <c r="C158" s="166"/>
      <c r="D158" s="199"/>
      <c r="E158" s="199"/>
      <c r="F158" s="199"/>
      <c r="G158" s="161"/>
      <c r="H158" s="161"/>
      <c r="M158" s="200"/>
      <c r="N158" s="200"/>
      <c r="O158" s="200"/>
      <c r="P158" s="200"/>
      <c r="Q158" s="200"/>
      <c r="R158" s="200"/>
      <c r="S158" s="200"/>
      <c r="T158" s="200"/>
      <c r="U158" s="200"/>
      <c r="V158" s="200"/>
      <c r="W158" s="200"/>
      <c r="X158" s="200"/>
      <c r="Y158" s="200"/>
      <c r="Z158" s="200"/>
      <c r="AA158" s="200"/>
      <c r="AB158" s="200"/>
      <c r="AC158" s="200"/>
      <c r="AD158" s="200"/>
      <c r="AE158" s="200"/>
      <c r="AF158" s="200"/>
    </row>
    <row r="159" spans="1:32" hidden="1">
      <c r="A159" s="166"/>
      <c r="B159" s="166"/>
      <c r="C159" s="166"/>
      <c r="D159" s="199"/>
      <c r="E159" s="199"/>
      <c r="F159" s="199"/>
      <c r="G159" s="161"/>
      <c r="H159" s="161"/>
      <c r="M159" s="200"/>
      <c r="N159" s="200"/>
      <c r="O159" s="200"/>
      <c r="P159" s="200"/>
      <c r="Q159" s="200"/>
      <c r="R159" s="200"/>
      <c r="S159" s="200"/>
      <c r="T159" s="200"/>
      <c r="U159" s="200"/>
      <c r="V159" s="200"/>
      <c r="W159" s="200"/>
      <c r="X159" s="200"/>
      <c r="Y159" s="200"/>
      <c r="Z159" s="200"/>
      <c r="AA159" s="200"/>
      <c r="AB159" s="200"/>
      <c r="AC159" s="200"/>
      <c r="AD159" s="200"/>
      <c r="AE159" s="200"/>
      <c r="AF159" s="200"/>
    </row>
    <row r="160" spans="1:32" hidden="1">
      <c r="A160" s="166"/>
      <c r="B160" s="166"/>
      <c r="C160" s="166"/>
      <c r="D160" s="199"/>
      <c r="E160" s="199"/>
      <c r="F160" s="199"/>
      <c r="G160" s="161"/>
      <c r="H160" s="161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0"/>
      <c r="AA160" s="200"/>
      <c r="AB160" s="200"/>
      <c r="AC160" s="200"/>
      <c r="AD160" s="200"/>
      <c r="AE160" s="200"/>
      <c r="AF160" s="200"/>
    </row>
    <row r="161" spans="1:32" hidden="1">
      <c r="A161" s="166"/>
      <c r="B161" s="166"/>
      <c r="C161" s="166"/>
      <c r="D161" s="199"/>
      <c r="E161" s="199"/>
      <c r="F161" s="199"/>
      <c r="G161" s="161"/>
      <c r="H161" s="161"/>
      <c r="M161" s="200"/>
      <c r="N161" s="200"/>
      <c r="O161" s="200"/>
      <c r="P161" s="200"/>
      <c r="Q161" s="200"/>
      <c r="R161" s="200"/>
      <c r="S161" s="200"/>
      <c r="T161" s="200"/>
      <c r="U161" s="200"/>
      <c r="V161" s="200"/>
      <c r="W161" s="200"/>
      <c r="X161" s="200"/>
      <c r="Y161" s="200"/>
      <c r="Z161" s="200"/>
      <c r="AA161" s="200"/>
      <c r="AB161" s="200"/>
      <c r="AC161" s="200"/>
      <c r="AD161" s="200"/>
      <c r="AE161" s="200"/>
      <c r="AF161" s="200"/>
    </row>
    <row r="162" spans="1:32" hidden="1">
      <c r="A162" s="166"/>
      <c r="B162" s="166"/>
      <c r="C162" s="166"/>
      <c r="D162" s="199"/>
      <c r="E162" s="199"/>
      <c r="F162" s="199"/>
      <c r="G162" s="161"/>
      <c r="H162" s="161"/>
      <c r="M162" s="200"/>
      <c r="N162" s="200"/>
      <c r="O162" s="200"/>
      <c r="P162" s="200"/>
      <c r="Q162" s="200"/>
      <c r="R162" s="200"/>
      <c r="S162" s="200"/>
      <c r="T162" s="200"/>
      <c r="U162" s="200"/>
      <c r="V162" s="200"/>
      <c r="W162" s="200"/>
      <c r="X162" s="200"/>
      <c r="Y162" s="200"/>
      <c r="Z162" s="200"/>
      <c r="AA162" s="200"/>
      <c r="AB162" s="200"/>
      <c r="AC162" s="200"/>
      <c r="AD162" s="200"/>
      <c r="AE162" s="200"/>
      <c r="AF162" s="200"/>
    </row>
    <row r="163" spans="1:32" hidden="1">
      <c r="A163" s="166"/>
      <c r="B163" s="166"/>
      <c r="C163" s="166"/>
      <c r="D163" s="199"/>
      <c r="E163" s="199"/>
      <c r="F163" s="199"/>
      <c r="G163" s="161"/>
      <c r="H163" s="161"/>
      <c r="M163" s="200"/>
      <c r="N163" s="200"/>
      <c r="O163" s="200"/>
      <c r="P163" s="200"/>
      <c r="Q163" s="200"/>
      <c r="R163" s="200"/>
      <c r="S163" s="200"/>
      <c r="T163" s="200"/>
      <c r="U163" s="200"/>
      <c r="V163" s="200"/>
      <c r="W163" s="200"/>
      <c r="X163" s="200"/>
      <c r="Y163" s="200"/>
      <c r="Z163" s="200"/>
      <c r="AA163" s="200"/>
      <c r="AB163" s="200"/>
      <c r="AC163" s="200"/>
      <c r="AD163" s="200"/>
      <c r="AE163" s="200"/>
      <c r="AF163" s="200"/>
    </row>
    <row r="164" spans="1:32" hidden="1">
      <c r="A164" s="166"/>
      <c r="B164" s="166"/>
      <c r="C164" s="166"/>
      <c r="D164" s="199"/>
      <c r="E164" s="199"/>
      <c r="F164" s="199"/>
      <c r="G164" s="161"/>
      <c r="H164" s="161"/>
      <c r="M164" s="200"/>
      <c r="N164" s="200"/>
      <c r="O164" s="200"/>
      <c r="P164" s="200"/>
      <c r="Q164" s="200"/>
      <c r="R164" s="200"/>
      <c r="S164" s="200"/>
      <c r="T164" s="200"/>
      <c r="U164" s="200"/>
      <c r="V164" s="200"/>
      <c r="W164" s="200"/>
      <c r="X164" s="200"/>
      <c r="Y164" s="200"/>
      <c r="Z164" s="200"/>
      <c r="AA164" s="200"/>
      <c r="AB164" s="200"/>
      <c r="AC164" s="200"/>
      <c r="AD164" s="200"/>
      <c r="AE164" s="200"/>
      <c r="AF164" s="200"/>
    </row>
    <row r="165" spans="1:32" hidden="1">
      <c r="A165" s="166"/>
      <c r="B165" s="166"/>
      <c r="C165" s="166"/>
      <c r="D165" s="199"/>
      <c r="E165" s="199"/>
      <c r="F165" s="199"/>
      <c r="G165" s="161"/>
      <c r="H165" s="161"/>
      <c r="M165" s="200"/>
      <c r="N165" s="200"/>
      <c r="O165" s="200"/>
      <c r="P165" s="200"/>
      <c r="Q165" s="200"/>
      <c r="R165" s="200"/>
      <c r="S165" s="200"/>
      <c r="T165" s="200"/>
      <c r="U165" s="200"/>
      <c r="V165" s="200"/>
      <c r="W165" s="200"/>
      <c r="X165" s="200"/>
      <c r="Y165" s="200"/>
      <c r="Z165" s="200"/>
      <c r="AA165" s="200"/>
      <c r="AB165" s="200"/>
      <c r="AC165" s="200"/>
      <c r="AD165" s="200"/>
      <c r="AE165" s="200"/>
      <c r="AF165" s="200"/>
    </row>
    <row r="166" spans="1:32" hidden="1">
      <c r="A166" s="166"/>
      <c r="B166" s="166"/>
      <c r="C166" s="166"/>
      <c r="D166" s="199"/>
      <c r="E166" s="199"/>
      <c r="F166" s="199"/>
      <c r="G166" s="161"/>
      <c r="H166" s="161"/>
      <c r="M166" s="200"/>
      <c r="N166" s="200"/>
      <c r="O166" s="200"/>
      <c r="P166" s="200"/>
      <c r="Q166" s="200"/>
      <c r="R166" s="200"/>
      <c r="S166" s="200"/>
      <c r="T166" s="200"/>
      <c r="U166" s="200"/>
      <c r="V166" s="200"/>
      <c r="W166" s="200"/>
      <c r="X166" s="200"/>
      <c r="Y166" s="200"/>
      <c r="Z166" s="200"/>
      <c r="AA166" s="200"/>
      <c r="AB166" s="200"/>
      <c r="AC166" s="200"/>
      <c r="AD166" s="200"/>
      <c r="AE166" s="200"/>
      <c r="AF166" s="200"/>
    </row>
    <row r="167" spans="1:32" ht="14.25" hidden="1" customHeight="1">
      <c r="A167" s="166"/>
      <c r="B167" s="166"/>
      <c r="C167" s="166"/>
      <c r="D167" s="199"/>
      <c r="E167" s="199"/>
      <c r="F167" s="199"/>
      <c r="G167" s="161"/>
      <c r="H167" s="161"/>
      <c r="M167" s="200"/>
      <c r="N167" s="200"/>
      <c r="O167" s="200"/>
      <c r="P167" s="200"/>
      <c r="Q167" s="200"/>
      <c r="R167" s="200"/>
      <c r="S167" s="200"/>
      <c r="T167" s="200"/>
      <c r="U167" s="200"/>
      <c r="V167" s="200"/>
      <c r="W167" s="200"/>
      <c r="X167" s="200"/>
      <c r="Y167" s="200"/>
      <c r="Z167" s="200"/>
      <c r="AA167" s="200"/>
      <c r="AB167" s="200"/>
      <c r="AC167" s="200"/>
      <c r="AD167" s="200"/>
      <c r="AE167" s="200"/>
      <c r="AF167" s="200"/>
    </row>
    <row r="168" spans="1:32" hidden="1">
      <c r="A168" s="166"/>
      <c r="B168" s="166"/>
      <c r="C168" s="166"/>
      <c r="D168" s="199"/>
      <c r="E168" s="199"/>
      <c r="F168" s="199"/>
      <c r="G168" s="161"/>
      <c r="H168" s="161"/>
      <c r="M168" s="200"/>
      <c r="N168" s="200"/>
      <c r="O168" s="200"/>
      <c r="P168" s="200"/>
      <c r="Q168" s="200"/>
      <c r="R168" s="200"/>
      <c r="S168" s="200"/>
      <c r="T168" s="200"/>
      <c r="U168" s="200"/>
      <c r="V168" s="200"/>
      <c r="W168" s="200"/>
      <c r="X168" s="200"/>
      <c r="Y168" s="200"/>
      <c r="Z168" s="200"/>
      <c r="AA168" s="200"/>
      <c r="AB168" s="200"/>
      <c r="AC168" s="200"/>
      <c r="AD168" s="200"/>
      <c r="AE168" s="200"/>
      <c r="AF168" s="200"/>
    </row>
    <row r="169" spans="1:32" hidden="1">
      <c r="A169" s="166"/>
      <c r="B169" s="166"/>
      <c r="C169" s="166"/>
      <c r="D169" s="199"/>
      <c r="E169" s="199"/>
      <c r="F169" s="199"/>
      <c r="G169" s="161"/>
      <c r="H169" s="161"/>
      <c r="M169" s="200"/>
      <c r="N169" s="200"/>
      <c r="O169" s="200"/>
      <c r="P169" s="200"/>
      <c r="Q169" s="200"/>
      <c r="R169" s="200"/>
      <c r="S169" s="200"/>
      <c r="T169" s="200"/>
      <c r="U169" s="200"/>
      <c r="V169" s="200"/>
      <c r="W169" s="200"/>
      <c r="X169" s="200"/>
      <c r="Y169" s="200"/>
      <c r="Z169" s="200"/>
      <c r="AA169" s="200"/>
      <c r="AB169" s="200"/>
      <c r="AC169" s="200"/>
      <c r="AD169" s="200"/>
      <c r="AE169" s="200"/>
      <c r="AF169" s="200"/>
    </row>
    <row r="170" spans="1:32" hidden="1">
      <c r="A170" s="166"/>
      <c r="B170" s="166"/>
      <c r="C170" s="166"/>
      <c r="D170" s="199"/>
      <c r="E170" s="199"/>
      <c r="F170" s="199"/>
      <c r="G170" s="161"/>
      <c r="H170" s="161"/>
      <c r="M170" s="200"/>
      <c r="N170" s="214"/>
      <c r="O170" s="200"/>
      <c r="P170" s="200"/>
      <c r="Q170" s="200"/>
      <c r="R170" s="200"/>
      <c r="S170" s="200"/>
      <c r="T170" s="200"/>
      <c r="U170" s="200"/>
      <c r="V170" s="200"/>
      <c r="W170" s="214"/>
      <c r="X170" s="200"/>
      <c r="Y170" s="200"/>
      <c r="Z170" s="214"/>
      <c r="AA170" s="200"/>
      <c r="AB170" s="200"/>
      <c r="AC170" s="214"/>
      <c r="AD170" s="200"/>
      <c r="AE170" s="200"/>
      <c r="AF170" s="200"/>
    </row>
    <row r="171" spans="1:32" hidden="1">
      <c r="A171" s="166"/>
      <c r="B171" s="166"/>
      <c r="C171" s="166"/>
      <c r="D171" s="199"/>
      <c r="E171" s="199"/>
      <c r="F171" s="199"/>
      <c r="G171" s="161"/>
      <c r="H171" s="161"/>
      <c r="M171" s="215"/>
      <c r="N171" s="200"/>
      <c r="O171" s="200"/>
      <c r="P171" s="215"/>
      <c r="Q171" s="215"/>
      <c r="R171" s="215"/>
      <c r="S171" s="215"/>
      <c r="T171" s="215"/>
      <c r="U171" s="215"/>
      <c r="V171" s="215"/>
      <c r="W171" s="200"/>
      <c r="X171" s="200"/>
      <c r="Y171" s="215"/>
      <c r="Z171" s="200"/>
      <c r="AA171" s="200"/>
      <c r="AB171" s="215"/>
      <c r="AC171" s="200"/>
      <c r="AD171" s="200"/>
      <c r="AE171" s="200"/>
      <c r="AF171" s="200"/>
    </row>
    <row r="172" spans="1:32" hidden="1">
      <c r="A172" s="166"/>
      <c r="B172" s="166"/>
      <c r="C172" s="166"/>
      <c r="D172" s="199"/>
      <c r="E172" s="199"/>
      <c r="F172" s="199"/>
      <c r="G172" s="161"/>
      <c r="H172" s="161"/>
      <c r="M172" s="200"/>
      <c r="N172" s="200"/>
      <c r="O172" s="200"/>
      <c r="P172" s="200"/>
      <c r="Q172" s="200"/>
      <c r="R172" s="200"/>
      <c r="S172" s="200"/>
      <c r="T172" s="200"/>
      <c r="U172" s="200"/>
      <c r="V172" s="200"/>
      <c r="W172" s="200"/>
      <c r="X172" s="200"/>
      <c r="Y172" s="200"/>
      <c r="Z172" s="200"/>
      <c r="AA172" s="200"/>
      <c r="AB172" s="200"/>
      <c r="AC172" s="200"/>
      <c r="AD172" s="200"/>
      <c r="AE172" s="200"/>
      <c r="AF172" s="200"/>
    </row>
    <row r="173" spans="1:32" hidden="1">
      <c r="A173" s="166"/>
      <c r="B173" s="166"/>
      <c r="C173" s="166"/>
      <c r="D173" s="199"/>
      <c r="E173" s="199"/>
      <c r="F173" s="199"/>
      <c r="G173" s="161"/>
      <c r="H173" s="161"/>
      <c r="M173" s="200"/>
      <c r="N173" s="200"/>
      <c r="O173" s="200"/>
      <c r="P173" s="200"/>
      <c r="Q173" s="200"/>
      <c r="R173" s="200"/>
      <c r="S173" s="200"/>
      <c r="T173" s="200"/>
      <c r="U173" s="200"/>
      <c r="V173" s="200"/>
      <c r="W173" s="200"/>
      <c r="X173" s="200"/>
      <c r="Y173" s="200"/>
      <c r="Z173" s="200"/>
      <c r="AA173" s="200"/>
      <c r="AB173" s="200"/>
      <c r="AC173" s="200"/>
      <c r="AD173" s="200"/>
      <c r="AE173" s="200"/>
      <c r="AF173" s="200"/>
    </row>
    <row r="174" spans="1:32" hidden="1">
      <c r="A174" s="166"/>
      <c r="B174" s="166"/>
      <c r="C174" s="166"/>
      <c r="D174" s="199"/>
      <c r="E174" s="199"/>
      <c r="F174" s="199"/>
      <c r="G174" s="161"/>
      <c r="H174" s="161"/>
      <c r="M174" s="200"/>
      <c r="N174" s="200"/>
      <c r="O174" s="200"/>
      <c r="P174" s="200"/>
      <c r="Q174" s="200"/>
      <c r="R174" s="200"/>
      <c r="S174" s="200"/>
      <c r="T174" s="200"/>
      <c r="U174" s="200"/>
      <c r="V174" s="200"/>
      <c r="W174" s="200"/>
      <c r="X174" s="200"/>
      <c r="Y174" s="200"/>
      <c r="Z174" s="200"/>
      <c r="AA174" s="200"/>
      <c r="AB174" s="200"/>
      <c r="AC174" s="200"/>
      <c r="AD174" s="200"/>
      <c r="AE174" s="200"/>
      <c r="AF174" s="200"/>
    </row>
    <row r="175" spans="1:32" hidden="1">
      <c r="A175" s="166"/>
      <c r="B175" s="166"/>
      <c r="C175" s="166"/>
      <c r="D175" s="199"/>
      <c r="E175" s="199"/>
      <c r="F175" s="199"/>
      <c r="G175" s="161"/>
      <c r="H175" s="161"/>
    </row>
    <row r="176" spans="1:32" ht="13" hidden="1" thickBot="1">
      <c r="A176" s="166"/>
      <c r="B176" s="166"/>
      <c r="C176" s="166"/>
      <c r="D176" s="199"/>
      <c r="E176" s="199"/>
      <c r="F176" s="199"/>
      <c r="G176" s="161"/>
      <c r="H176" s="161"/>
    </row>
    <row r="177" spans="1:36" hidden="1">
      <c r="A177" s="166"/>
      <c r="B177" s="166"/>
      <c r="C177" s="166"/>
      <c r="D177" s="199"/>
      <c r="E177" s="199"/>
      <c r="F177" s="199"/>
      <c r="G177" s="161"/>
      <c r="H177" s="161"/>
      <c r="M177" s="216"/>
      <c r="N177" s="217"/>
      <c r="O177" s="217"/>
      <c r="P177" s="217"/>
      <c r="Q177" s="217"/>
      <c r="R177" s="217"/>
      <c r="S177" s="217"/>
      <c r="T177" s="217"/>
      <c r="U177" s="217"/>
      <c r="V177" s="217"/>
      <c r="W177" s="217"/>
      <c r="X177" s="217"/>
      <c r="Y177" s="217"/>
      <c r="Z177" s="217"/>
      <c r="AA177" s="217"/>
      <c r="AB177" s="217"/>
      <c r="AC177" s="217"/>
      <c r="AD177" s="217"/>
      <c r="AE177" s="217"/>
      <c r="AF177" s="217"/>
      <c r="AG177" s="217"/>
      <c r="AH177" s="217"/>
      <c r="AI177" s="217"/>
      <c r="AJ177" s="218"/>
    </row>
    <row r="178" spans="1:36" hidden="1">
      <c r="A178" s="166"/>
      <c r="B178" s="166"/>
      <c r="C178" s="166"/>
      <c r="D178" s="199"/>
      <c r="E178" s="199"/>
      <c r="F178" s="199"/>
      <c r="G178" s="161"/>
      <c r="H178" s="161"/>
      <c r="M178" s="219"/>
      <c r="N178" s="200"/>
      <c r="O178" s="200"/>
      <c r="P178" s="200"/>
      <c r="Q178" s="200"/>
      <c r="R178" s="200"/>
      <c r="S178" s="200"/>
      <c r="T178" s="200"/>
      <c r="U178" s="200"/>
      <c r="V178" s="200"/>
      <c r="W178" s="200"/>
      <c r="X178" s="200"/>
      <c r="Y178" s="200"/>
      <c r="Z178" s="200"/>
      <c r="AA178" s="200"/>
      <c r="AB178" s="200"/>
      <c r="AC178" s="200"/>
      <c r="AD178" s="200"/>
      <c r="AE178" s="200"/>
      <c r="AF178" s="200"/>
      <c r="AG178" s="220"/>
      <c r="AH178" s="200"/>
      <c r="AI178" s="200"/>
      <c r="AJ178" s="221"/>
    </row>
    <row r="179" spans="1:36" hidden="1">
      <c r="A179" s="166"/>
      <c r="B179" s="166"/>
      <c r="C179" s="166"/>
      <c r="D179" s="199"/>
      <c r="E179" s="199"/>
      <c r="F179" s="199"/>
      <c r="G179" s="161"/>
      <c r="H179" s="161"/>
      <c r="M179" s="219" t="s">
        <v>103</v>
      </c>
      <c r="N179" s="222" t="s">
        <v>15</v>
      </c>
      <c r="O179" s="222" t="s">
        <v>16</v>
      </c>
      <c r="P179" s="222" t="s">
        <v>17</v>
      </c>
      <c r="Q179" s="222"/>
      <c r="R179" s="222"/>
      <c r="S179" s="222"/>
      <c r="T179" s="222"/>
      <c r="U179" s="222"/>
      <c r="V179" s="222"/>
      <c r="W179" s="222" t="s">
        <v>18</v>
      </c>
      <c r="X179" s="222" t="s">
        <v>19</v>
      </c>
      <c r="Y179" s="222" t="s">
        <v>20</v>
      </c>
      <c r="Z179" s="222" t="s">
        <v>21</v>
      </c>
      <c r="AA179" s="222" t="s">
        <v>22</v>
      </c>
      <c r="AB179" s="222" t="s">
        <v>23</v>
      </c>
      <c r="AC179" s="222" t="s">
        <v>24</v>
      </c>
      <c r="AD179" s="222" t="s">
        <v>25</v>
      </c>
      <c r="AE179" s="222" t="s">
        <v>26</v>
      </c>
      <c r="AF179" s="200" t="s">
        <v>29</v>
      </c>
      <c r="AG179" s="220"/>
      <c r="AH179" s="275">
        <f>'c10a1'!O51</f>
        <v>0</v>
      </c>
      <c r="AI179" s="224"/>
      <c r="AJ179" s="276">
        <f>'c10a1'!O51</f>
        <v>0</v>
      </c>
    </row>
    <row r="180" spans="1:36" hidden="1">
      <c r="A180" s="166"/>
      <c r="B180" s="166"/>
      <c r="C180" s="166"/>
      <c r="D180" s="199"/>
      <c r="E180" s="199"/>
      <c r="F180" s="199"/>
      <c r="G180" s="161"/>
      <c r="H180" s="161"/>
      <c r="M180" s="219" t="e">
        <f>Referência!#REF!</f>
        <v>#REF!</v>
      </c>
      <c r="N180" s="277">
        <f>'c10a1'!C54</f>
        <v>0</v>
      </c>
      <c r="O180" s="277">
        <f>'c10a1'!D54</f>
        <v>0</v>
      </c>
      <c r="P180" s="277">
        <f>'c10a1'!E54</f>
        <v>0</v>
      </c>
      <c r="Q180" s="277"/>
      <c r="R180" s="277"/>
      <c r="S180" s="277"/>
      <c r="T180" s="277"/>
      <c r="U180" s="277"/>
      <c r="V180" s="277"/>
      <c r="W180" s="277">
        <f>'c10a1'!F54</f>
        <v>0</v>
      </c>
      <c r="X180" s="277">
        <f>'c10a1'!G54</f>
        <v>0</v>
      </c>
      <c r="Y180" s="277">
        <f>'c10a1'!H54</f>
        <v>0</v>
      </c>
      <c r="Z180" s="277">
        <f>'c10a1'!I54</f>
        <v>0</v>
      </c>
      <c r="AA180" s="277">
        <f>'c10a1'!J54</f>
        <v>0</v>
      </c>
      <c r="AB180" s="277">
        <f>'c10a1'!K54</f>
        <v>0</v>
      </c>
      <c r="AC180" s="277">
        <f>'c10a1'!L54</f>
        <v>0</v>
      </c>
      <c r="AD180" s="277">
        <f>'c10a1'!M54</f>
        <v>0</v>
      </c>
      <c r="AE180" s="277">
        <f>'c10a1'!N54</f>
        <v>0</v>
      </c>
      <c r="AF180" s="277">
        <f>'c10a1'!O54</f>
        <v>0</v>
      </c>
      <c r="AG180" s="220"/>
      <c r="AH180" s="223">
        <f>AF180</f>
        <v>0</v>
      </c>
      <c r="AI180" s="224">
        <f>AJ179</f>
        <v>0</v>
      </c>
      <c r="AJ180" s="226">
        <f>AH179+AH180</f>
        <v>0</v>
      </c>
    </row>
    <row r="181" spans="1:36" hidden="1">
      <c r="A181" s="166"/>
      <c r="B181" s="166"/>
      <c r="C181" s="166"/>
      <c r="D181" s="199"/>
      <c r="E181" s="199"/>
      <c r="F181" s="199"/>
      <c r="G181" s="161"/>
      <c r="H181" s="161"/>
      <c r="M181" s="219" t="e">
        <f>Referência!#REF!</f>
        <v>#REF!</v>
      </c>
      <c r="N181" s="225">
        <f>'c10a2'!C54</f>
        <v>0</v>
      </c>
      <c r="O181" s="225">
        <f>'c10a2'!D54</f>
        <v>0</v>
      </c>
      <c r="P181" s="225">
        <f>'c10a2'!E54</f>
        <v>0</v>
      </c>
      <c r="Q181" s="225"/>
      <c r="R181" s="225"/>
      <c r="S181" s="225"/>
      <c r="T181" s="225"/>
      <c r="U181" s="225"/>
      <c r="V181" s="225"/>
      <c r="W181" s="225">
        <f>'c10a2'!F54</f>
        <v>0</v>
      </c>
      <c r="X181" s="225">
        <f>'c10a2'!G54</f>
        <v>0</v>
      </c>
      <c r="Y181" s="225">
        <f>'c10a2'!H54</f>
        <v>0</v>
      </c>
      <c r="Z181" s="225">
        <f>'c10a2'!I54</f>
        <v>0</v>
      </c>
      <c r="AA181" s="225">
        <f>'c10a2'!J54</f>
        <v>0</v>
      </c>
      <c r="AB181" s="225">
        <f>'c10a2'!K54</f>
        <v>0</v>
      </c>
      <c r="AC181" s="225">
        <f>'c10a2'!L54</f>
        <v>0</v>
      </c>
      <c r="AD181" s="225">
        <f>'c10a2'!M54</f>
        <v>0</v>
      </c>
      <c r="AE181" s="225">
        <f>'c10a2'!N54</f>
        <v>0</v>
      </c>
      <c r="AF181" s="225">
        <f>'c10a2'!O54</f>
        <v>0</v>
      </c>
      <c r="AG181" s="220"/>
      <c r="AH181" s="223">
        <f t="shared" ref="AH181:AH188" si="26">AF181</f>
        <v>0</v>
      </c>
      <c r="AI181" s="224">
        <f>AH179+AH180</f>
        <v>0</v>
      </c>
      <c r="AJ181" s="226">
        <f t="shared" ref="AJ181:AJ189" si="27">AJ180+AH181</f>
        <v>0</v>
      </c>
    </row>
    <row r="182" spans="1:36" hidden="1">
      <c r="A182" s="166"/>
      <c r="B182" s="166"/>
      <c r="C182" s="166"/>
      <c r="D182" s="199"/>
      <c r="E182" s="199"/>
      <c r="F182" s="199"/>
      <c r="G182" s="161"/>
      <c r="H182" s="161"/>
      <c r="M182" s="219" t="e">
        <f>Referência!#REF!</f>
        <v>#REF!</v>
      </c>
      <c r="N182" s="225">
        <f>'c10a3'!C54</f>
        <v>0</v>
      </c>
      <c r="O182" s="225">
        <f>'c10a3'!D54</f>
        <v>0</v>
      </c>
      <c r="P182" s="225">
        <f>'c10a3'!E54</f>
        <v>0</v>
      </c>
      <c r="Q182" s="225"/>
      <c r="R182" s="225"/>
      <c r="S182" s="225"/>
      <c r="T182" s="225"/>
      <c r="U182" s="225"/>
      <c r="V182" s="225"/>
      <c r="W182" s="225">
        <f>'c10a3'!F54</f>
        <v>0</v>
      </c>
      <c r="X182" s="225">
        <f>'c10a3'!G54</f>
        <v>0</v>
      </c>
      <c r="Y182" s="225">
        <f>'c10a3'!H54</f>
        <v>0</v>
      </c>
      <c r="Z182" s="225">
        <f>'c10a3'!I54</f>
        <v>0</v>
      </c>
      <c r="AA182" s="225">
        <f>'c10a3'!J54</f>
        <v>0</v>
      </c>
      <c r="AB182" s="225">
        <f>'c10a3'!K54</f>
        <v>0</v>
      </c>
      <c r="AC182" s="225">
        <f>'c10a3'!L54</f>
        <v>0</v>
      </c>
      <c r="AD182" s="225">
        <f>'c10a3'!M54</f>
        <v>0</v>
      </c>
      <c r="AE182" s="225">
        <f>'c10a3'!N54</f>
        <v>0</v>
      </c>
      <c r="AF182" s="225">
        <f>'c10a3'!O54</f>
        <v>0</v>
      </c>
      <c r="AG182" s="220"/>
      <c r="AH182" s="223">
        <f t="shared" si="26"/>
        <v>0</v>
      </c>
      <c r="AI182" s="224">
        <f t="shared" ref="AI182:AI189" si="28">AI181+AH181</f>
        <v>0</v>
      </c>
      <c r="AJ182" s="226">
        <f t="shared" si="27"/>
        <v>0</v>
      </c>
    </row>
    <row r="183" spans="1:36" hidden="1">
      <c r="A183" s="166"/>
      <c r="B183" s="166"/>
      <c r="C183" s="166"/>
      <c r="D183" s="199"/>
      <c r="E183" s="199"/>
      <c r="F183" s="199"/>
      <c r="G183" s="161"/>
      <c r="H183" s="161"/>
      <c r="M183" s="219" t="e">
        <f>Referência!#REF!</f>
        <v>#REF!</v>
      </c>
      <c r="N183" s="225">
        <f>'c10a4'!C54</f>
        <v>0</v>
      </c>
      <c r="O183" s="225">
        <f>'c10a4'!D54</f>
        <v>0</v>
      </c>
      <c r="P183" s="225">
        <f>'c10a4'!E54</f>
        <v>0</v>
      </c>
      <c r="Q183" s="225"/>
      <c r="R183" s="225"/>
      <c r="S183" s="225"/>
      <c r="T183" s="225"/>
      <c r="U183" s="225"/>
      <c r="V183" s="225"/>
      <c r="W183" s="225">
        <f>'c10a4'!F54</f>
        <v>0</v>
      </c>
      <c r="X183" s="225">
        <f>'c10a4'!G54</f>
        <v>0</v>
      </c>
      <c r="Y183" s="225">
        <f>'c10a4'!H54</f>
        <v>0</v>
      </c>
      <c r="Z183" s="225">
        <f>'c10a4'!I54</f>
        <v>0</v>
      </c>
      <c r="AA183" s="225">
        <f>'c10a4'!J54</f>
        <v>0</v>
      </c>
      <c r="AB183" s="225">
        <f>'c10a4'!K54</f>
        <v>0</v>
      </c>
      <c r="AC183" s="225">
        <f>'c10a4'!L54</f>
        <v>0</v>
      </c>
      <c r="AD183" s="225">
        <f>'c10a4'!M54</f>
        <v>0</v>
      </c>
      <c r="AE183" s="225">
        <f>'c10a4'!N54</f>
        <v>0</v>
      </c>
      <c r="AF183" s="225">
        <f>'c10a4'!O54</f>
        <v>0</v>
      </c>
      <c r="AG183" s="220"/>
      <c r="AH183" s="223">
        <f t="shared" si="26"/>
        <v>0</v>
      </c>
      <c r="AI183" s="224">
        <f t="shared" si="28"/>
        <v>0</v>
      </c>
      <c r="AJ183" s="226">
        <f t="shared" si="27"/>
        <v>0</v>
      </c>
    </row>
    <row r="184" spans="1:36" hidden="1">
      <c r="A184" s="166"/>
      <c r="B184" s="166"/>
      <c r="C184" s="166"/>
      <c r="D184" s="199"/>
      <c r="E184" s="199"/>
      <c r="F184" s="199"/>
      <c r="G184" s="161"/>
      <c r="H184" s="161"/>
      <c r="M184" s="219" t="e">
        <f>Referência!#REF!</f>
        <v>#REF!</v>
      </c>
      <c r="N184" s="225">
        <f>'c10a5'!C54</f>
        <v>0</v>
      </c>
      <c r="O184" s="225">
        <f>'c10a5'!D54</f>
        <v>0</v>
      </c>
      <c r="P184" s="225">
        <f>'c10a5'!E54</f>
        <v>0</v>
      </c>
      <c r="Q184" s="225"/>
      <c r="R184" s="225"/>
      <c r="S184" s="225"/>
      <c r="T184" s="225"/>
      <c r="U184" s="225"/>
      <c r="V184" s="225"/>
      <c r="W184" s="225">
        <f>'c10a5'!F54</f>
        <v>0</v>
      </c>
      <c r="X184" s="225">
        <f>'c10a5'!G54</f>
        <v>0</v>
      </c>
      <c r="Y184" s="225">
        <f>'c10a5'!H54</f>
        <v>0</v>
      </c>
      <c r="Z184" s="225">
        <f>'c10a5'!I54</f>
        <v>0</v>
      </c>
      <c r="AA184" s="225">
        <f>'c10a5'!J54</f>
        <v>0</v>
      </c>
      <c r="AB184" s="225">
        <f>'c10a5'!K54</f>
        <v>0</v>
      </c>
      <c r="AC184" s="225">
        <f>'c10a5'!L54</f>
        <v>0</v>
      </c>
      <c r="AD184" s="225">
        <f>'c10a5'!M54</f>
        <v>0</v>
      </c>
      <c r="AE184" s="225">
        <f>'c10a5'!N54</f>
        <v>0</v>
      </c>
      <c r="AF184" s="225">
        <f>'c10a5'!O54</f>
        <v>0</v>
      </c>
      <c r="AG184" s="220"/>
      <c r="AH184" s="223">
        <f t="shared" si="26"/>
        <v>0</v>
      </c>
      <c r="AI184" s="224">
        <f t="shared" si="28"/>
        <v>0</v>
      </c>
      <c r="AJ184" s="226">
        <f t="shared" si="27"/>
        <v>0</v>
      </c>
    </row>
    <row r="185" spans="1:36" hidden="1">
      <c r="A185" s="166"/>
      <c r="B185" s="166"/>
      <c r="C185" s="166"/>
      <c r="D185" s="199"/>
      <c r="E185" s="199"/>
      <c r="F185" s="199"/>
      <c r="G185" s="161"/>
      <c r="H185" s="161"/>
      <c r="M185" s="219" t="e">
        <f>Referência!#REF!</f>
        <v>#REF!</v>
      </c>
      <c r="N185" s="225">
        <f>'c10a6'!C54</f>
        <v>0</v>
      </c>
      <c r="O185" s="225">
        <f>'c10a6'!D54</f>
        <v>0</v>
      </c>
      <c r="P185" s="225">
        <f>'c10a6'!E54</f>
        <v>0</v>
      </c>
      <c r="Q185" s="225"/>
      <c r="R185" s="225"/>
      <c r="S185" s="225"/>
      <c r="T185" s="225"/>
      <c r="U185" s="225"/>
      <c r="V185" s="225"/>
      <c r="W185" s="225">
        <f>'c10a6'!F54</f>
        <v>0</v>
      </c>
      <c r="X185" s="225">
        <f>'c10a6'!G54</f>
        <v>0</v>
      </c>
      <c r="Y185" s="225">
        <f>'c10a6'!H54</f>
        <v>0</v>
      </c>
      <c r="Z185" s="225">
        <f>'c10a6'!I54</f>
        <v>0</v>
      </c>
      <c r="AA185" s="225">
        <f>'c10a6'!J54</f>
        <v>0</v>
      </c>
      <c r="AB185" s="225">
        <f>'c10a6'!K54</f>
        <v>0</v>
      </c>
      <c r="AC185" s="225">
        <f>'c10a6'!L54</f>
        <v>0</v>
      </c>
      <c r="AD185" s="225">
        <f>'c10a6'!M54</f>
        <v>0</v>
      </c>
      <c r="AE185" s="225">
        <f>'c10a6'!N54</f>
        <v>0</v>
      </c>
      <c r="AF185" s="225">
        <f>'c10a6'!O54</f>
        <v>0</v>
      </c>
      <c r="AG185" s="220"/>
      <c r="AH185" s="223">
        <f t="shared" si="26"/>
        <v>0</v>
      </c>
      <c r="AI185" s="224">
        <f t="shared" si="28"/>
        <v>0</v>
      </c>
      <c r="AJ185" s="226">
        <f t="shared" si="27"/>
        <v>0</v>
      </c>
    </row>
    <row r="186" spans="1:36" hidden="1">
      <c r="A186" s="166"/>
      <c r="B186" s="166"/>
      <c r="C186" s="166"/>
      <c r="D186" s="199"/>
      <c r="E186" s="199"/>
      <c r="F186" s="199"/>
      <c r="G186" s="161"/>
      <c r="H186" s="161"/>
      <c r="M186" s="219">
        <f>Referência!D24</f>
        <v>0</v>
      </c>
      <c r="N186" s="225">
        <f>'c10a7'!C54</f>
        <v>0</v>
      </c>
      <c r="O186" s="225">
        <f>'c10a7'!D54</f>
        <v>0</v>
      </c>
      <c r="P186" s="225">
        <f>'c10a7'!E54</f>
        <v>0</v>
      </c>
      <c r="Q186" s="225"/>
      <c r="R186" s="225"/>
      <c r="S186" s="225"/>
      <c r="T186" s="225"/>
      <c r="U186" s="225"/>
      <c r="V186" s="225"/>
      <c r="W186" s="225">
        <f>'c10a7'!F54</f>
        <v>0</v>
      </c>
      <c r="X186" s="225">
        <f>'c10a7'!G54</f>
        <v>0</v>
      </c>
      <c r="Y186" s="225">
        <f>'c10a7'!H54</f>
        <v>0</v>
      </c>
      <c r="Z186" s="225">
        <f>'c10a7'!I54</f>
        <v>0</v>
      </c>
      <c r="AA186" s="225">
        <f>'c10a7'!J54</f>
        <v>0</v>
      </c>
      <c r="AB186" s="225">
        <f>'c10a7'!K54</f>
        <v>0</v>
      </c>
      <c r="AC186" s="225">
        <f>'c10a7'!L54</f>
        <v>0</v>
      </c>
      <c r="AD186" s="225">
        <f>'c10a7'!M54</f>
        <v>0</v>
      </c>
      <c r="AE186" s="225">
        <f>'c10a7'!N54</f>
        <v>0</v>
      </c>
      <c r="AF186" s="225">
        <f>'c10a7'!O54</f>
        <v>0</v>
      </c>
      <c r="AG186" s="220"/>
      <c r="AH186" s="223">
        <f t="shared" si="26"/>
        <v>0</v>
      </c>
      <c r="AI186" s="224">
        <f t="shared" si="28"/>
        <v>0</v>
      </c>
      <c r="AJ186" s="226">
        <f t="shared" si="27"/>
        <v>0</v>
      </c>
    </row>
    <row r="187" spans="1:36" hidden="1">
      <c r="A187" s="166"/>
      <c r="B187" s="166"/>
      <c r="C187" s="166"/>
      <c r="D187" s="199"/>
      <c r="E187" s="199"/>
      <c r="F187" s="199"/>
      <c r="G187" s="161"/>
      <c r="H187" s="161"/>
      <c r="M187" s="219">
        <f>Referência!D25</f>
        <v>0</v>
      </c>
      <c r="N187" s="225">
        <f>'c10a8'!C54</f>
        <v>0</v>
      </c>
      <c r="O187" s="225">
        <f>'c10a8'!D54</f>
        <v>0</v>
      </c>
      <c r="P187" s="225">
        <f>'c10a8'!E54</f>
        <v>0</v>
      </c>
      <c r="Q187" s="225"/>
      <c r="R187" s="225"/>
      <c r="S187" s="225"/>
      <c r="T187" s="225"/>
      <c r="U187" s="225"/>
      <c r="V187" s="225"/>
      <c r="W187" s="225">
        <f>'c10a8'!F54</f>
        <v>0</v>
      </c>
      <c r="X187" s="225">
        <f>'c10a8'!G54</f>
        <v>0</v>
      </c>
      <c r="Y187" s="225">
        <f>'c10a8'!H54</f>
        <v>0</v>
      </c>
      <c r="Z187" s="225">
        <f>'c10a8'!I54</f>
        <v>0</v>
      </c>
      <c r="AA187" s="225">
        <f>'c10a8'!J54</f>
        <v>0</v>
      </c>
      <c r="AB187" s="225">
        <f>'c10a8'!K54</f>
        <v>0</v>
      </c>
      <c r="AC187" s="225">
        <f>'c10a8'!L54</f>
        <v>0</v>
      </c>
      <c r="AD187" s="225">
        <f>'c10a8'!M54</f>
        <v>0</v>
      </c>
      <c r="AE187" s="225">
        <f>'c10a8'!N54</f>
        <v>0</v>
      </c>
      <c r="AF187" s="225">
        <f>'c10a8'!O54</f>
        <v>0</v>
      </c>
      <c r="AG187" s="220"/>
      <c r="AH187" s="223">
        <f t="shared" si="26"/>
        <v>0</v>
      </c>
      <c r="AI187" s="224">
        <f t="shared" si="28"/>
        <v>0</v>
      </c>
      <c r="AJ187" s="226">
        <f t="shared" si="27"/>
        <v>0</v>
      </c>
    </row>
    <row r="188" spans="1:36" hidden="1">
      <c r="A188" s="166"/>
      <c r="B188" s="166"/>
      <c r="C188" s="166"/>
      <c r="D188" s="199"/>
      <c r="E188" s="199"/>
      <c r="F188" s="199"/>
      <c r="G188" s="161"/>
      <c r="H188" s="161"/>
      <c r="M188" s="219" t="e">
        <f>Referência!#REF!</f>
        <v>#REF!</v>
      </c>
      <c r="N188" s="225">
        <f>'c10a9'!C54</f>
        <v>0</v>
      </c>
      <c r="O188" s="225">
        <f>'c10a9'!D54</f>
        <v>0</v>
      </c>
      <c r="P188" s="225">
        <f>'c10a9'!E54</f>
        <v>0</v>
      </c>
      <c r="Q188" s="225"/>
      <c r="R188" s="225"/>
      <c r="S188" s="225"/>
      <c r="T188" s="225"/>
      <c r="U188" s="225"/>
      <c r="V188" s="225"/>
      <c r="W188" s="225">
        <f>'c10a9'!F54</f>
        <v>0</v>
      </c>
      <c r="X188" s="225">
        <f>'c10a9'!G54</f>
        <v>0</v>
      </c>
      <c r="Y188" s="225">
        <f>'c10a9'!H54</f>
        <v>0</v>
      </c>
      <c r="Z188" s="225">
        <f>'c10a9'!I54</f>
        <v>0</v>
      </c>
      <c r="AA188" s="225">
        <f>'c10a9'!J54</f>
        <v>0</v>
      </c>
      <c r="AB188" s="225">
        <f>'c10a9'!K54</f>
        <v>0</v>
      </c>
      <c r="AC188" s="225">
        <f>'c10a9'!L54</f>
        <v>0</v>
      </c>
      <c r="AD188" s="225">
        <f>'c10a9'!M54</f>
        <v>0</v>
      </c>
      <c r="AE188" s="225">
        <f>'c10a9'!N54</f>
        <v>0</v>
      </c>
      <c r="AF188" s="225">
        <f>'c10a9'!O54</f>
        <v>0</v>
      </c>
      <c r="AG188" s="220"/>
      <c r="AH188" s="223">
        <f t="shared" si="26"/>
        <v>0</v>
      </c>
      <c r="AI188" s="224">
        <f t="shared" si="28"/>
        <v>0</v>
      </c>
      <c r="AJ188" s="226">
        <f t="shared" si="27"/>
        <v>0</v>
      </c>
    </row>
    <row r="189" spans="1:36" hidden="1">
      <c r="A189" s="166"/>
      <c r="B189" s="166"/>
      <c r="C189" s="166"/>
      <c r="D189" s="199"/>
      <c r="E189" s="199"/>
      <c r="F189" s="199"/>
      <c r="G189" s="161"/>
      <c r="H189" s="161"/>
      <c r="M189" s="219">
        <f>Referência!D27</f>
        <v>0</v>
      </c>
      <c r="N189" s="225">
        <f>'c10a10'!C54</f>
        <v>0</v>
      </c>
      <c r="O189" s="225">
        <f>'c10a10'!D54</f>
        <v>0</v>
      </c>
      <c r="P189" s="225">
        <f>'c10a10'!E54</f>
        <v>0</v>
      </c>
      <c r="Q189" s="225"/>
      <c r="R189" s="225"/>
      <c r="S189" s="225"/>
      <c r="T189" s="225"/>
      <c r="U189" s="225"/>
      <c r="V189" s="225"/>
      <c r="W189" s="225">
        <f>'c10a10'!F54</f>
        <v>0</v>
      </c>
      <c r="X189" s="225">
        <f>'c10a10'!G54</f>
        <v>0</v>
      </c>
      <c r="Y189" s="225">
        <f>'c10a10'!H54</f>
        <v>0</v>
      </c>
      <c r="Z189" s="225">
        <f>'c10a10'!I54</f>
        <v>0</v>
      </c>
      <c r="AA189" s="225">
        <f>'c10a10'!J54</f>
        <v>0</v>
      </c>
      <c r="AB189" s="225">
        <f>'c10a10'!K54</f>
        <v>0</v>
      </c>
      <c r="AC189" s="225">
        <f>'c10a10'!L54</f>
        <v>0</v>
      </c>
      <c r="AD189" s="225">
        <f>'c10a10'!M54</f>
        <v>0</v>
      </c>
      <c r="AE189" s="225">
        <f>'c10a10'!N54</f>
        <v>0</v>
      </c>
      <c r="AF189" s="225">
        <f>'c10a10'!O54</f>
        <v>0</v>
      </c>
      <c r="AG189" s="220"/>
      <c r="AH189" s="223">
        <f>AF189</f>
        <v>0</v>
      </c>
      <c r="AI189" s="224">
        <f t="shared" si="28"/>
        <v>0</v>
      </c>
      <c r="AJ189" s="226">
        <f t="shared" si="27"/>
        <v>0</v>
      </c>
    </row>
    <row r="190" spans="1:36" hidden="1">
      <c r="A190" s="166"/>
      <c r="B190" s="166"/>
      <c r="C190" s="166"/>
      <c r="D190" s="199"/>
      <c r="E190" s="199"/>
      <c r="F190" s="199"/>
      <c r="G190" s="161"/>
      <c r="H190" s="161"/>
      <c r="M190" s="219" t="s">
        <v>104</v>
      </c>
      <c r="N190" s="225">
        <f>SUM(N180:N189)</f>
        <v>0</v>
      </c>
      <c r="O190" s="225">
        <f t="shared" ref="O190:AF190" si="29">SUM(O180:O189)</f>
        <v>0</v>
      </c>
      <c r="P190" s="225">
        <f t="shared" si="29"/>
        <v>0</v>
      </c>
      <c r="Q190" s="225"/>
      <c r="R190" s="225"/>
      <c r="S190" s="225"/>
      <c r="T190" s="225"/>
      <c r="U190" s="225"/>
      <c r="V190" s="225"/>
      <c r="W190" s="225">
        <f t="shared" si="29"/>
        <v>0</v>
      </c>
      <c r="X190" s="225">
        <f t="shared" si="29"/>
        <v>0</v>
      </c>
      <c r="Y190" s="225">
        <f t="shared" si="29"/>
        <v>0</v>
      </c>
      <c r="Z190" s="225">
        <f t="shared" si="29"/>
        <v>0</v>
      </c>
      <c r="AA190" s="225">
        <f t="shared" si="29"/>
        <v>0</v>
      </c>
      <c r="AB190" s="225">
        <f t="shared" si="29"/>
        <v>0</v>
      </c>
      <c r="AC190" s="225">
        <f t="shared" si="29"/>
        <v>0</v>
      </c>
      <c r="AD190" s="225">
        <f t="shared" si="29"/>
        <v>0</v>
      </c>
      <c r="AE190" s="225">
        <f t="shared" si="29"/>
        <v>0</v>
      </c>
      <c r="AF190" s="225">
        <f t="shared" si="29"/>
        <v>0</v>
      </c>
      <c r="AG190" s="220"/>
      <c r="AH190" s="224">
        <f>AI189+AH189</f>
        <v>0</v>
      </c>
      <c r="AI190" s="224"/>
      <c r="AJ190" s="226"/>
    </row>
    <row r="191" spans="1:36" hidden="1">
      <c r="A191" s="166"/>
      <c r="B191" s="166"/>
      <c r="C191" s="166"/>
      <c r="D191" s="199"/>
      <c r="E191" s="199"/>
      <c r="F191" s="199"/>
      <c r="G191" s="161"/>
      <c r="H191" s="161"/>
      <c r="M191" s="219" t="s">
        <v>103</v>
      </c>
      <c r="N191" s="278">
        <f>'c10a1'!O51</f>
        <v>0</v>
      </c>
      <c r="O191" s="200"/>
      <c r="P191" s="200"/>
      <c r="Q191" s="200"/>
      <c r="R191" s="200"/>
      <c r="S191" s="200"/>
      <c r="T191" s="200"/>
      <c r="U191" s="200"/>
      <c r="V191" s="200"/>
      <c r="W191" s="200"/>
      <c r="X191" s="200"/>
      <c r="Y191" s="200"/>
      <c r="Z191" s="200"/>
      <c r="AA191" s="200"/>
      <c r="AB191" s="200"/>
      <c r="AC191" s="200"/>
      <c r="AD191" s="200"/>
      <c r="AE191" s="200"/>
      <c r="AF191" s="200"/>
      <c r="AG191" s="200"/>
      <c r="AH191" s="200"/>
      <c r="AI191" s="200"/>
      <c r="AJ191" s="221"/>
    </row>
    <row r="192" spans="1:36" hidden="1">
      <c r="A192" s="166"/>
      <c r="B192" s="166"/>
      <c r="C192" s="166"/>
      <c r="D192" s="199"/>
      <c r="E192" s="199"/>
      <c r="F192" s="199"/>
      <c r="G192" s="161"/>
      <c r="H192" s="161"/>
      <c r="M192" s="219"/>
      <c r="N192" s="200"/>
      <c r="O192" s="200"/>
      <c r="P192" s="200"/>
      <c r="Q192" s="200"/>
      <c r="R192" s="200"/>
      <c r="S192" s="200"/>
      <c r="T192" s="200"/>
      <c r="U192" s="200"/>
      <c r="V192" s="200"/>
      <c r="W192" s="200"/>
      <c r="X192" s="200"/>
      <c r="Y192" s="200"/>
      <c r="Z192" s="200"/>
      <c r="AA192" s="200"/>
      <c r="AB192" s="200"/>
      <c r="AC192" s="200"/>
      <c r="AD192" s="200"/>
      <c r="AE192" s="200"/>
      <c r="AF192" s="200"/>
      <c r="AG192" s="200"/>
      <c r="AH192" s="200"/>
      <c r="AI192" s="200"/>
      <c r="AJ192" s="221"/>
    </row>
    <row r="193" spans="1:36" hidden="1">
      <c r="A193" s="166"/>
      <c r="B193" s="166"/>
      <c r="C193" s="166"/>
      <c r="D193" s="199"/>
      <c r="E193" s="199"/>
      <c r="F193" s="199"/>
      <c r="G193" s="161"/>
      <c r="H193" s="161"/>
      <c r="M193" s="219" t="s">
        <v>103</v>
      </c>
      <c r="N193" s="200"/>
      <c r="O193" s="224">
        <f>W193</f>
        <v>0</v>
      </c>
      <c r="P193" s="200"/>
      <c r="Q193" s="200"/>
      <c r="R193" s="200"/>
      <c r="S193" s="200"/>
      <c r="T193" s="200"/>
      <c r="U193" s="200"/>
      <c r="V193" s="200"/>
      <c r="W193" s="279">
        <f>'c10a1'!O51</f>
        <v>0</v>
      </c>
      <c r="X193" s="200"/>
      <c r="Y193" s="200"/>
      <c r="Z193" s="200"/>
      <c r="AA193" s="200"/>
      <c r="AB193" s="200"/>
      <c r="AC193" s="200"/>
      <c r="AD193" s="200"/>
      <c r="AE193" s="200"/>
      <c r="AF193" s="200"/>
      <c r="AG193" s="200"/>
      <c r="AH193" s="200"/>
      <c r="AI193" s="200"/>
      <c r="AJ193" s="221"/>
    </row>
    <row r="194" spans="1:36" hidden="1">
      <c r="A194" s="166"/>
      <c r="B194" s="166"/>
      <c r="C194" s="166"/>
      <c r="D194" s="199"/>
      <c r="E194" s="199"/>
      <c r="F194" s="199"/>
      <c r="G194" s="161"/>
      <c r="H194" s="161"/>
      <c r="M194" s="227" t="s">
        <v>91</v>
      </c>
      <c r="N194" s="200"/>
      <c r="O194" s="225">
        <f>N190</f>
        <v>0</v>
      </c>
      <c r="P194" s="224">
        <f>W193</f>
        <v>0</v>
      </c>
      <c r="Q194" s="224"/>
      <c r="R194" s="224"/>
      <c r="S194" s="224"/>
      <c r="T194" s="224"/>
      <c r="U194" s="224"/>
      <c r="V194" s="224"/>
      <c r="W194" s="224">
        <f t="shared" ref="W194:W205" si="30">W193+O194</f>
        <v>0</v>
      </c>
      <c r="X194" s="200"/>
      <c r="Y194" s="200"/>
      <c r="Z194" s="200"/>
      <c r="AA194" s="200"/>
      <c r="AB194" s="200"/>
      <c r="AC194" s="200"/>
      <c r="AD194" s="200"/>
      <c r="AE194" s="200"/>
      <c r="AF194" s="200"/>
      <c r="AG194" s="200"/>
      <c r="AH194" s="200"/>
      <c r="AI194" s="200"/>
      <c r="AJ194" s="221"/>
    </row>
    <row r="195" spans="1:36" hidden="1">
      <c r="A195" s="166"/>
      <c r="B195" s="166"/>
      <c r="C195" s="166"/>
      <c r="D195" s="199"/>
      <c r="E195" s="199"/>
      <c r="F195" s="199"/>
      <c r="G195" s="161"/>
      <c r="H195" s="161"/>
      <c r="M195" s="227" t="s">
        <v>92</v>
      </c>
      <c r="N195" s="200"/>
      <c r="O195" s="225">
        <f>O190</f>
        <v>0</v>
      </c>
      <c r="P195" s="224">
        <f t="shared" ref="P195:P205" si="31">W194</f>
        <v>0</v>
      </c>
      <c r="Q195" s="224"/>
      <c r="R195" s="224"/>
      <c r="S195" s="224"/>
      <c r="T195" s="224"/>
      <c r="U195" s="224"/>
      <c r="V195" s="224"/>
      <c r="W195" s="224">
        <f t="shared" si="30"/>
        <v>0</v>
      </c>
      <c r="X195" s="200"/>
      <c r="Y195" s="200"/>
      <c r="Z195" s="200"/>
      <c r="AA195" s="200"/>
      <c r="AB195" s="200"/>
      <c r="AC195" s="200"/>
      <c r="AD195" s="200"/>
      <c r="AE195" s="200"/>
      <c r="AF195" s="200"/>
      <c r="AG195" s="200"/>
      <c r="AH195" s="200"/>
      <c r="AI195" s="200"/>
      <c r="AJ195" s="221"/>
    </row>
    <row r="196" spans="1:36" hidden="1">
      <c r="A196" s="166"/>
      <c r="B196" s="166"/>
      <c r="C196" s="166"/>
      <c r="D196" s="199"/>
      <c r="E196" s="199"/>
      <c r="F196" s="199"/>
      <c r="G196" s="161"/>
      <c r="H196" s="161"/>
      <c r="M196" s="227" t="s">
        <v>93</v>
      </c>
      <c r="N196" s="200"/>
      <c r="O196" s="225">
        <f>P190</f>
        <v>0</v>
      </c>
      <c r="P196" s="224">
        <f t="shared" si="31"/>
        <v>0</v>
      </c>
      <c r="Q196" s="224"/>
      <c r="R196" s="224"/>
      <c r="S196" s="224"/>
      <c r="T196" s="224"/>
      <c r="U196" s="224"/>
      <c r="V196" s="224"/>
      <c r="W196" s="224">
        <f t="shared" si="30"/>
        <v>0</v>
      </c>
      <c r="X196" s="200"/>
      <c r="Y196" s="200"/>
      <c r="Z196" s="200"/>
      <c r="AA196" s="200"/>
      <c r="AB196" s="200"/>
      <c r="AC196" s="200"/>
      <c r="AD196" s="200"/>
      <c r="AE196" s="200"/>
      <c r="AF196" s="200"/>
      <c r="AG196" s="200"/>
      <c r="AH196" s="200"/>
      <c r="AI196" s="200"/>
      <c r="AJ196" s="221"/>
    </row>
    <row r="197" spans="1:36" hidden="1">
      <c r="A197" s="166"/>
      <c r="B197" s="166"/>
      <c r="C197" s="166"/>
      <c r="D197" s="199"/>
      <c r="E197" s="199"/>
      <c r="F197" s="199"/>
      <c r="G197" s="161"/>
      <c r="H197" s="161"/>
      <c r="M197" s="227" t="s">
        <v>94</v>
      </c>
      <c r="N197" s="200"/>
      <c r="O197" s="225">
        <f>W190</f>
        <v>0</v>
      </c>
      <c r="P197" s="224">
        <f t="shared" si="31"/>
        <v>0</v>
      </c>
      <c r="Q197" s="224"/>
      <c r="R197" s="224"/>
      <c r="S197" s="224"/>
      <c r="T197" s="224"/>
      <c r="U197" s="224"/>
      <c r="V197" s="224"/>
      <c r="W197" s="224">
        <f t="shared" si="30"/>
        <v>0</v>
      </c>
      <c r="X197" s="200"/>
      <c r="Y197" s="200"/>
      <c r="Z197" s="200"/>
      <c r="AA197" s="200"/>
      <c r="AB197" s="200"/>
      <c r="AC197" s="200"/>
      <c r="AD197" s="200"/>
      <c r="AE197" s="200"/>
      <c r="AF197" s="200"/>
      <c r="AG197" s="200"/>
      <c r="AH197" s="200"/>
      <c r="AI197" s="200"/>
      <c r="AJ197" s="221"/>
    </row>
    <row r="198" spans="1:36" hidden="1">
      <c r="A198" s="166"/>
      <c r="B198" s="166"/>
      <c r="C198" s="166"/>
      <c r="D198" s="199"/>
      <c r="E198" s="199"/>
      <c r="F198" s="199"/>
      <c r="G198" s="161"/>
      <c r="H198" s="161"/>
      <c r="M198" s="227" t="s">
        <v>95</v>
      </c>
      <c r="N198" s="200"/>
      <c r="O198" s="225">
        <f>X190</f>
        <v>0</v>
      </c>
      <c r="P198" s="224">
        <f t="shared" si="31"/>
        <v>0</v>
      </c>
      <c r="Q198" s="224"/>
      <c r="R198" s="224"/>
      <c r="S198" s="224"/>
      <c r="T198" s="224"/>
      <c r="U198" s="224"/>
      <c r="V198" s="224"/>
      <c r="W198" s="224">
        <f t="shared" si="30"/>
        <v>0</v>
      </c>
      <c r="X198" s="200"/>
      <c r="Y198" s="200"/>
      <c r="Z198" s="200"/>
      <c r="AA198" s="200"/>
      <c r="AB198" s="200"/>
      <c r="AC198" s="200"/>
      <c r="AD198" s="200"/>
      <c r="AE198" s="200"/>
      <c r="AF198" s="200"/>
      <c r="AG198" s="200"/>
      <c r="AH198" s="200"/>
      <c r="AI198" s="200"/>
      <c r="AJ198" s="221"/>
    </row>
    <row r="199" spans="1:36" hidden="1">
      <c r="A199" s="166"/>
      <c r="B199" s="166"/>
      <c r="C199" s="166"/>
      <c r="D199" s="199"/>
      <c r="E199" s="199"/>
      <c r="F199" s="199"/>
      <c r="G199" s="161"/>
      <c r="H199" s="161"/>
      <c r="M199" s="227" t="s">
        <v>96</v>
      </c>
      <c r="N199" s="200"/>
      <c r="O199" s="225">
        <f>Y190</f>
        <v>0</v>
      </c>
      <c r="P199" s="224">
        <f t="shared" si="31"/>
        <v>0</v>
      </c>
      <c r="Q199" s="224"/>
      <c r="R199" s="224"/>
      <c r="S199" s="224"/>
      <c r="T199" s="224"/>
      <c r="U199" s="224"/>
      <c r="V199" s="224"/>
      <c r="W199" s="224">
        <f t="shared" si="30"/>
        <v>0</v>
      </c>
      <c r="X199" s="200"/>
      <c r="Y199" s="200"/>
      <c r="Z199" s="200"/>
      <c r="AA199" s="200"/>
      <c r="AB199" s="200"/>
      <c r="AC199" s="200"/>
      <c r="AD199" s="200"/>
      <c r="AE199" s="200"/>
      <c r="AF199" s="200"/>
      <c r="AG199" s="200"/>
      <c r="AH199" s="200"/>
      <c r="AI199" s="200"/>
      <c r="AJ199" s="221"/>
    </row>
    <row r="200" spans="1:36" hidden="1">
      <c r="A200" s="166"/>
      <c r="B200" s="166"/>
      <c r="C200" s="166"/>
      <c r="D200" s="199"/>
      <c r="E200" s="199"/>
      <c r="F200" s="199"/>
      <c r="G200" s="161"/>
      <c r="H200" s="161"/>
      <c r="M200" s="227" t="s">
        <v>97</v>
      </c>
      <c r="N200" s="200"/>
      <c r="O200" s="225">
        <f>Z190</f>
        <v>0</v>
      </c>
      <c r="P200" s="224">
        <f t="shared" si="31"/>
        <v>0</v>
      </c>
      <c r="Q200" s="224"/>
      <c r="R200" s="224"/>
      <c r="S200" s="224"/>
      <c r="T200" s="224"/>
      <c r="U200" s="224"/>
      <c r="V200" s="224"/>
      <c r="W200" s="224">
        <f t="shared" si="30"/>
        <v>0</v>
      </c>
      <c r="X200" s="200"/>
      <c r="Y200" s="200"/>
      <c r="Z200" s="200"/>
      <c r="AA200" s="200"/>
      <c r="AB200" s="200"/>
      <c r="AC200" s="200"/>
      <c r="AD200" s="200"/>
      <c r="AE200" s="200"/>
      <c r="AF200" s="200"/>
      <c r="AG200" s="200"/>
      <c r="AH200" s="200"/>
      <c r="AI200" s="200"/>
      <c r="AJ200" s="221"/>
    </row>
    <row r="201" spans="1:36" hidden="1">
      <c r="A201" s="166"/>
      <c r="B201" s="166"/>
      <c r="C201" s="166"/>
      <c r="D201" s="199"/>
      <c r="E201" s="199"/>
      <c r="F201" s="199"/>
      <c r="G201" s="161"/>
      <c r="H201" s="161"/>
      <c r="M201" s="227" t="s">
        <v>98</v>
      </c>
      <c r="N201" s="200"/>
      <c r="O201" s="225">
        <f>AA190</f>
        <v>0</v>
      </c>
      <c r="P201" s="224">
        <f t="shared" si="31"/>
        <v>0</v>
      </c>
      <c r="Q201" s="224"/>
      <c r="R201" s="224"/>
      <c r="S201" s="224"/>
      <c r="T201" s="224"/>
      <c r="U201" s="224"/>
      <c r="V201" s="224"/>
      <c r="W201" s="224">
        <f t="shared" si="30"/>
        <v>0</v>
      </c>
      <c r="X201" s="200"/>
      <c r="Y201" s="200"/>
      <c r="Z201" s="200"/>
      <c r="AA201" s="200"/>
      <c r="AB201" s="200"/>
      <c r="AC201" s="200"/>
      <c r="AD201" s="200"/>
      <c r="AE201" s="200"/>
      <c r="AF201" s="200"/>
      <c r="AG201" s="200"/>
      <c r="AH201" s="200"/>
      <c r="AI201" s="200"/>
      <c r="AJ201" s="221"/>
    </row>
    <row r="202" spans="1:36" hidden="1">
      <c r="A202" s="166"/>
      <c r="B202" s="166"/>
      <c r="C202" s="166"/>
      <c r="D202" s="199"/>
      <c r="E202" s="199"/>
      <c r="F202" s="199"/>
      <c r="G202" s="161"/>
      <c r="H202" s="161"/>
      <c r="M202" s="227" t="s">
        <v>99</v>
      </c>
      <c r="N202" s="200"/>
      <c r="O202" s="225">
        <f>AB190</f>
        <v>0</v>
      </c>
      <c r="P202" s="224">
        <f t="shared" si="31"/>
        <v>0</v>
      </c>
      <c r="Q202" s="224"/>
      <c r="R202" s="224"/>
      <c r="S202" s="224"/>
      <c r="T202" s="224"/>
      <c r="U202" s="224"/>
      <c r="V202" s="224"/>
      <c r="W202" s="224">
        <f t="shared" si="30"/>
        <v>0</v>
      </c>
      <c r="X202" s="200"/>
      <c r="Y202" s="200"/>
      <c r="Z202" s="200"/>
      <c r="AA202" s="200"/>
      <c r="AB202" s="200"/>
      <c r="AC202" s="200"/>
      <c r="AD202" s="200"/>
      <c r="AE202" s="200"/>
      <c r="AF202" s="200"/>
      <c r="AG202" s="200"/>
      <c r="AH202" s="200"/>
      <c r="AI202" s="200"/>
      <c r="AJ202" s="221"/>
    </row>
    <row r="203" spans="1:36" hidden="1">
      <c r="A203" s="166"/>
      <c r="B203" s="166"/>
      <c r="C203" s="166"/>
      <c r="D203" s="199"/>
      <c r="E203" s="199"/>
      <c r="F203" s="199"/>
      <c r="G203" s="161"/>
      <c r="H203" s="161"/>
      <c r="M203" s="227" t="s">
        <v>100</v>
      </c>
      <c r="N203" s="200"/>
      <c r="O203" s="225">
        <f>AC190</f>
        <v>0</v>
      </c>
      <c r="P203" s="224">
        <f t="shared" si="31"/>
        <v>0</v>
      </c>
      <c r="Q203" s="224"/>
      <c r="R203" s="224"/>
      <c r="S203" s="224"/>
      <c r="T203" s="224"/>
      <c r="U203" s="224"/>
      <c r="V203" s="224"/>
      <c r="W203" s="224">
        <f t="shared" si="30"/>
        <v>0</v>
      </c>
      <c r="X203" s="200"/>
      <c r="Y203" s="200"/>
      <c r="Z203" s="200"/>
      <c r="AA203" s="200"/>
      <c r="AB203" s="200"/>
      <c r="AC203" s="200"/>
      <c r="AD203" s="200"/>
      <c r="AE203" s="200"/>
      <c r="AF203" s="200"/>
      <c r="AG203" s="200"/>
      <c r="AH203" s="200"/>
      <c r="AI203" s="200"/>
      <c r="AJ203" s="221"/>
    </row>
    <row r="204" spans="1:36" hidden="1">
      <c r="A204" s="166"/>
      <c r="B204" s="166"/>
      <c r="C204" s="166"/>
      <c r="D204" s="199"/>
      <c r="E204" s="199"/>
      <c r="F204" s="199"/>
      <c r="G204" s="161"/>
      <c r="H204" s="161"/>
      <c r="M204" s="227" t="s">
        <v>101</v>
      </c>
      <c r="N204" s="200"/>
      <c r="O204" s="225">
        <f>AD190</f>
        <v>0</v>
      </c>
      <c r="P204" s="224">
        <f t="shared" si="31"/>
        <v>0</v>
      </c>
      <c r="Q204" s="224"/>
      <c r="R204" s="224"/>
      <c r="S204" s="224"/>
      <c r="T204" s="224"/>
      <c r="U204" s="224"/>
      <c r="V204" s="224"/>
      <c r="W204" s="224">
        <f t="shared" si="30"/>
        <v>0</v>
      </c>
      <c r="X204" s="200"/>
      <c r="Y204" s="200"/>
      <c r="Z204" s="200"/>
      <c r="AA204" s="200"/>
      <c r="AB204" s="200"/>
      <c r="AC204" s="200"/>
      <c r="AD204" s="200"/>
      <c r="AE204" s="200"/>
      <c r="AF204" s="200"/>
      <c r="AG204" s="200"/>
      <c r="AH204" s="200"/>
      <c r="AI204" s="200"/>
      <c r="AJ204" s="221"/>
    </row>
    <row r="205" spans="1:36" hidden="1">
      <c r="A205" s="166"/>
      <c r="B205" s="166"/>
      <c r="C205" s="166"/>
      <c r="D205" s="199"/>
      <c r="E205" s="199"/>
      <c r="F205" s="199"/>
      <c r="G205" s="161"/>
      <c r="H205" s="161"/>
      <c r="M205" s="227" t="s">
        <v>102</v>
      </c>
      <c r="N205" s="200"/>
      <c r="O205" s="225">
        <f>AE190</f>
        <v>0</v>
      </c>
      <c r="P205" s="224">
        <f t="shared" si="31"/>
        <v>0</v>
      </c>
      <c r="Q205" s="224"/>
      <c r="R205" s="224"/>
      <c r="S205" s="224"/>
      <c r="T205" s="224"/>
      <c r="U205" s="224"/>
      <c r="V205" s="224"/>
      <c r="W205" s="224">
        <f t="shared" si="30"/>
        <v>0</v>
      </c>
      <c r="X205" s="200"/>
      <c r="Y205" s="200"/>
      <c r="Z205" s="200"/>
      <c r="AA205" s="200"/>
      <c r="AB205" s="200"/>
      <c r="AC205" s="200"/>
      <c r="AD205" s="200"/>
      <c r="AE205" s="200"/>
      <c r="AF205" s="200"/>
      <c r="AG205" s="200"/>
      <c r="AH205" s="200"/>
      <c r="AI205" s="200"/>
      <c r="AJ205" s="221"/>
    </row>
    <row r="206" spans="1:36" ht="13" hidden="1" thickBot="1">
      <c r="A206" s="166"/>
      <c r="B206" s="166"/>
      <c r="C206" s="166"/>
      <c r="D206" s="199"/>
      <c r="E206" s="199"/>
      <c r="F206" s="199"/>
      <c r="G206" s="161"/>
      <c r="H206" s="161"/>
      <c r="M206" s="228" t="s">
        <v>104</v>
      </c>
      <c r="N206" s="230"/>
      <c r="O206" s="229">
        <f>O205+P205</f>
        <v>0</v>
      </c>
      <c r="P206" s="230"/>
      <c r="Q206" s="230"/>
      <c r="R206" s="230"/>
      <c r="S206" s="230"/>
      <c r="T206" s="230"/>
      <c r="U206" s="230"/>
      <c r="V206" s="230"/>
      <c r="W206" s="230"/>
      <c r="X206" s="230"/>
      <c r="Y206" s="230"/>
      <c r="Z206" s="230"/>
      <c r="AA206" s="230"/>
      <c r="AB206" s="230"/>
      <c r="AC206" s="230"/>
      <c r="AD206" s="230"/>
      <c r="AE206" s="230"/>
      <c r="AF206" s="230"/>
      <c r="AG206" s="230"/>
      <c r="AH206" s="230"/>
      <c r="AI206" s="230" t="s">
        <v>105</v>
      </c>
      <c r="AJ206" s="231"/>
    </row>
    <row r="207" spans="1:36" hidden="1">
      <c r="A207" s="166"/>
      <c r="B207" s="166"/>
      <c r="C207" s="166"/>
      <c r="D207" s="199"/>
      <c r="E207" s="199"/>
      <c r="F207" s="199"/>
      <c r="G207" s="161"/>
      <c r="H207" s="161"/>
    </row>
    <row r="208" spans="1:36" ht="13" hidden="1" thickBot="1">
      <c r="A208" s="166"/>
      <c r="B208" s="166"/>
      <c r="C208" s="166"/>
      <c r="D208" s="199"/>
      <c r="E208" s="199"/>
      <c r="F208" s="199"/>
      <c r="G208" s="161"/>
      <c r="H208" s="161"/>
    </row>
    <row r="209" spans="1:35" hidden="1">
      <c r="A209" s="166"/>
      <c r="B209" s="166"/>
      <c r="C209" s="166"/>
      <c r="D209" s="199"/>
      <c r="E209" s="199"/>
      <c r="F209" s="199"/>
      <c r="G209" s="161"/>
      <c r="H209" s="161"/>
      <c r="M209" s="216" t="s">
        <v>108</v>
      </c>
      <c r="N209" s="217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8"/>
      <c r="AE209" s="217"/>
      <c r="AF209" s="217"/>
      <c r="AG209" s="217"/>
      <c r="AH209" s="217"/>
      <c r="AI209" s="218"/>
    </row>
    <row r="210" spans="1:35" hidden="1">
      <c r="A210" s="166"/>
      <c r="B210" s="166"/>
      <c r="C210" s="166"/>
      <c r="D210" s="199"/>
      <c r="E210" s="199"/>
      <c r="F210" s="199"/>
      <c r="G210" s="161"/>
      <c r="H210" s="161"/>
      <c r="M210" s="219"/>
      <c r="N210" s="200"/>
      <c r="O210" s="200"/>
      <c r="P210" s="200"/>
      <c r="Q210" s="200"/>
      <c r="R210" s="200"/>
      <c r="S210" s="200"/>
      <c r="T210" s="200"/>
      <c r="U210" s="200"/>
      <c r="V210" s="200"/>
      <c r="W210" s="200"/>
      <c r="X210" s="200"/>
      <c r="Y210" s="200"/>
      <c r="Z210" s="200"/>
      <c r="AA210" s="200"/>
      <c r="AB210" s="200"/>
      <c r="AC210" s="200"/>
      <c r="AD210" s="221"/>
      <c r="AE210" s="200"/>
      <c r="AF210" s="200"/>
      <c r="AG210" s="200"/>
      <c r="AH210" s="200"/>
      <c r="AI210" s="221"/>
    </row>
    <row r="211" spans="1:35" hidden="1">
      <c r="A211" s="166"/>
      <c r="B211" s="166"/>
      <c r="C211" s="166"/>
      <c r="D211" s="199"/>
      <c r="E211" s="199"/>
      <c r="F211" s="199"/>
      <c r="G211" s="161"/>
      <c r="H211" s="161"/>
      <c r="M211" s="219"/>
      <c r="N211" s="200"/>
      <c r="O211" s="200"/>
      <c r="P211" s="200"/>
      <c r="Q211" s="200"/>
      <c r="R211" s="200"/>
      <c r="S211" s="200"/>
      <c r="T211" s="200"/>
      <c r="U211" s="200"/>
      <c r="V211" s="200"/>
      <c r="W211" s="200"/>
      <c r="X211" s="200"/>
      <c r="Y211" s="200"/>
      <c r="Z211" s="200"/>
      <c r="AA211" s="200"/>
      <c r="AB211" s="200"/>
      <c r="AC211" s="200"/>
      <c r="AD211" s="221"/>
      <c r="AE211" s="200"/>
      <c r="AF211" s="200"/>
      <c r="AG211" s="200"/>
      <c r="AH211" s="200"/>
      <c r="AI211" s="221"/>
    </row>
    <row r="212" spans="1:35" hidden="1">
      <c r="A212" s="166"/>
      <c r="B212" s="166"/>
      <c r="C212" s="166"/>
      <c r="D212" s="199"/>
      <c r="E212" s="199"/>
      <c r="F212" s="199"/>
      <c r="G212" s="161"/>
      <c r="H212" s="161"/>
      <c r="M212" s="219"/>
      <c r="N212" s="200"/>
      <c r="O212" s="200"/>
      <c r="P212" s="200"/>
      <c r="Q212" s="200"/>
      <c r="R212" s="200"/>
      <c r="S212" s="200"/>
      <c r="T212" s="200"/>
      <c r="U212" s="200"/>
      <c r="V212" s="200"/>
      <c r="W212" s="200"/>
      <c r="X212" s="200"/>
      <c r="Y212" s="200"/>
      <c r="Z212" s="200"/>
      <c r="AA212" s="200"/>
      <c r="AB212" s="200"/>
      <c r="AC212" s="200"/>
      <c r="AD212" s="221"/>
      <c r="AE212" s="200"/>
      <c r="AF212" s="200"/>
      <c r="AG212" s="200"/>
      <c r="AH212" s="200"/>
      <c r="AI212" s="221"/>
    </row>
    <row r="213" spans="1:35" hidden="1">
      <c r="A213" s="166"/>
      <c r="B213" s="166"/>
      <c r="C213" s="166"/>
      <c r="D213" s="199"/>
      <c r="E213" s="199"/>
      <c r="F213" s="199"/>
      <c r="G213" s="161"/>
      <c r="H213" s="161"/>
      <c r="M213" s="219"/>
      <c r="N213" s="200"/>
      <c r="O213" s="200"/>
      <c r="P213" s="200"/>
      <c r="Q213" s="200"/>
      <c r="R213" s="200"/>
      <c r="S213" s="200"/>
      <c r="T213" s="200"/>
      <c r="U213" s="200"/>
      <c r="V213" s="200"/>
      <c r="W213" s="200"/>
      <c r="X213" s="200"/>
      <c r="Y213" s="200"/>
      <c r="Z213" s="200"/>
      <c r="AA213" s="200"/>
      <c r="AB213" s="200"/>
      <c r="AC213" s="200"/>
      <c r="AD213" s="221"/>
      <c r="AE213" s="200"/>
      <c r="AF213" s="200"/>
      <c r="AG213" s="200"/>
      <c r="AH213" s="200"/>
      <c r="AI213" s="221"/>
    </row>
    <row r="214" spans="1:35" hidden="1">
      <c r="A214" s="166"/>
      <c r="B214" s="166"/>
      <c r="C214" s="166"/>
      <c r="D214" s="199"/>
      <c r="E214" s="199"/>
      <c r="F214" s="199"/>
      <c r="G214" s="161"/>
      <c r="H214" s="161"/>
      <c r="M214" s="219"/>
      <c r="N214" s="200"/>
      <c r="O214" s="200"/>
      <c r="P214" s="200"/>
      <c r="Q214" s="200"/>
      <c r="R214" s="200"/>
      <c r="S214" s="200"/>
      <c r="T214" s="200"/>
      <c r="U214" s="200"/>
      <c r="V214" s="200"/>
      <c r="W214" s="200"/>
      <c r="X214" s="200"/>
      <c r="Y214" s="200"/>
      <c r="Z214" s="200"/>
      <c r="AA214" s="200"/>
      <c r="AB214" s="200"/>
      <c r="AC214" s="200"/>
      <c r="AD214" s="221"/>
      <c r="AE214" s="200"/>
      <c r="AF214" s="200"/>
      <c r="AG214" s="200"/>
      <c r="AH214" s="200"/>
      <c r="AI214" s="221"/>
    </row>
    <row r="215" spans="1:35" ht="15" hidden="1">
      <c r="A215" s="166"/>
      <c r="B215" s="166"/>
      <c r="C215" s="166"/>
      <c r="D215" s="199"/>
      <c r="E215" s="199"/>
      <c r="F215" s="199"/>
      <c r="G215" s="161"/>
      <c r="H215" s="161"/>
      <c r="M215" s="227"/>
      <c r="N215" s="222" t="s">
        <v>0</v>
      </c>
      <c r="O215" s="222" t="s">
        <v>106</v>
      </c>
      <c r="P215" s="222" t="s">
        <v>1</v>
      </c>
      <c r="Q215" s="222"/>
      <c r="R215" s="222"/>
      <c r="S215" s="222"/>
      <c r="T215" s="222"/>
      <c r="U215" s="222"/>
      <c r="V215" s="222"/>
      <c r="W215" s="222" t="s">
        <v>106</v>
      </c>
      <c r="X215" s="222" t="s">
        <v>2</v>
      </c>
      <c r="Y215" s="222" t="s">
        <v>106</v>
      </c>
      <c r="Z215" s="222" t="s">
        <v>33</v>
      </c>
      <c r="AA215" s="222" t="s">
        <v>106</v>
      </c>
      <c r="AB215" s="222" t="s">
        <v>32</v>
      </c>
      <c r="AC215" s="222" t="s">
        <v>106</v>
      </c>
      <c r="AD215" s="232" t="s">
        <v>35</v>
      </c>
      <c r="AE215" s="222" t="s">
        <v>107</v>
      </c>
      <c r="AF215" s="280" t="str">
        <f>"--&gt;"</f>
        <v>--&gt;</v>
      </c>
      <c r="AG215" s="200"/>
      <c r="AH215" s="200"/>
      <c r="AI215" s="221"/>
    </row>
    <row r="216" spans="1:35" hidden="1">
      <c r="A216" s="166"/>
      <c r="B216" s="166"/>
      <c r="C216" s="166"/>
      <c r="D216" s="199"/>
      <c r="E216" s="199"/>
      <c r="F216" s="199"/>
      <c r="G216" s="161"/>
      <c r="H216" s="161"/>
      <c r="M216" s="227" t="s">
        <v>128</v>
      </c>
      <c r="N216" s="281">
        <f>'c10a1'!B80</f>
        <v>0</v>
      </c>
      <c r="O216" s="282">
        <f>'c10a1'!D78</f>
        <v>0.2</v>
      </c>
      <c r="P216" s="283">
        <f>'c10a1'!E80</f>
        <v>0</v>
      </c>
      <c r="Q216" s="283"/>
      <c r="R216" s="283"/>
      <c r="S216" s="283"/>
      <c r="T216" s="283"/>
      <c r="U216" s="283"/>
      <c r="V216" s="283"/>
      <c r="W216" s="282">
        <f>'c10a1'!G78</f>
        <v>0.2</v>
      </c>
      <c r="X216" s="283">
        <f>'c10a1'!H80</f>
        <v>0</v>
      </c>
      <c r="Y216" s="282">
        <f>'c10a1'!J78</f>
        <v>0.2</v>
      </c>
      <c r="Z216" s="283">
        <f>'c10a1'!K80</f>
        <v>0</v>
      </c>
      <c r="AA216" s="282">
        <f>'c10a1'!M78</f>
        <v>0.2</v>
      </c>
      <c r="AB216" s="283">
        <f>'c10a1'!N80</f>
        <v>5</v>
      </c>
      <c r="AC216" s="282">
        <f>'c10a1'!P78</f>
        <v>0.2</v>
      </c>
      <c r="AD216" s="233">
        <f t="shared" ref="AD216:AD225" si="32">N216*O216+P216*W216+X216*Y216+Z216*AA216+AB216*AC216</f>
        <v>1</v>
      </c>
      <c r="AE216" s="234">
        <f t="shared" ref="AE216:AE225" si="33">O216+W216+Y216+AA216+AC216</f>
        <v>1</v>
      </c>
      <c r="AF216" s="284">
        <f>'c10a1'!N80</f>
        <v>5</v>
      </c>
      <c r="AG216" s="284">
        <f>'c10a1'!O80</f>
        <v>0</v>
      </c>
      <c r="AH216" s="284">
        <f>'c10a1'!P80</f>
        <v>0</v>
      </c>
      <c r="AI216" s="284">
        <f>'c10a1'!Q80</f>
        <v>1</v>
      </c>
    </row>
    <row r="217" spans="1:35" hidden="1">
      <c r="A217" s="166"/>
      <c r="B217" s="166"/>
      <c r="C217" s="166"/>
      <c r="D217" s="199"/>
      <c r="E217" s="199"/>
      <c r="F217" s="199"/>
      <c r="G217" s="161"/>
      <c r="H217" s="161"/>
      <c r="M217" s="227" t="s">
        <v>129</v>
      </c>
      <c r="N217" s="281">
        <f>'c10a2'!B80</f>
        <v>0</v>
      </c>
      <c r="O217" s="282">
        <f>'c10a2'!D78</f>
        <v>0.2</v>
      </c>
      <c r="P217" s="283">
        <f>'c10a2'!E80</f>
        <v>0</v>
      </c>
      <c r="Q217" s="283"/>
      <c r="R217" s="283"/>
      <c r="S217" s="283"/>
      <c r="T217" s="283"/>
      <c r="U217" s="283"/>
      <c r="V217" s="283"/>
      <c r="W217" s="282">
        <f>'c10a2'!G78</f>
        <v>0.2</v>
      </c>
      <c r="X217" s="283">
        <f>'c10a2'!H80</f>
        <v>0</v>
      </c>
      <c r="Y217" s="282">
        <f>'c10a2'!J78</f>
        <v>0.2</v>
      </c>
      <c r="Z217" s="283">
        <f>'c10a2'!K80</f>
        <v>0</v>
      </c>
      <c r="AA217" s="282">
        <f>'c10a2'!M78</f>
        <v>0.2</v>
      </c>
      <c r="AB217" s="283">
        <f>'c10a2'!N80</f>
        <v>5</v>
      </c>
      <c r="AC217" s="282">
        <f>'c10a2'!P78</f>
        <v>0.2</v>
      </c>
      <c r="AD217" s="233">
        <f t="shared" si="32"/>
        <v>1</v>
      </c>
      <c r="AE217" s="234">
        <f t="shared" si="33"/>
        <v>1</v>
      </c>
      <c r="AF217" s="284">
        <f>'c10a2'!N80</f>
        <v>5</v>
      </c>
      <c r="AG217" s="284">
        <f>'c10a2'!O80</f>
        <v>0</v>
      </c>
      <c r="AH217" s="284">
        <f>'c10a2'!P80</f>
        <v>0</v>
      </c>
      <c r="AI217" s="284">
        <f>'c10a2'!Q80</f>
        <v>1</v>
      </c>
    </row>
    <row r="218" spans="1:35" hidden="1">
      <c r="A218" s="166"/>
      <c r="B218" s="166"/>
      <c r="C218" s="166"/>
      <c r="D218" s="199"/>
      <c r="E218" s="199"/>
      <c r="F218" s="199"/>
      <c r="G218" s="161"/>
      <c r="H218" s="161"/>
      <c r="M218" s="227" t="s">
        <v>130</v>
      </c>
      <c r="N218" s="281">
        <f>'c10a3'!B80</f>
        <v>0</v>
      </c>
      <c r="O218" s="282">
        <f>'c10a3'!D78</f>
        <v>0.2</v>
      </c>
      <c r="P218" s="283">
        <f>'c10a3'!E80</f>
        <v>0</v>
      </c>
      <c r="Q218" s="283"/>
      <c r="R218" s="283"/>
      <c r="S218" s="283"/>
      <c r="T218" s="283"/>
      <c r="U218" s="283"/>
      <c r="V218" s="283"/>
      <c r="W218" s="282">
        <f>'c10a3'!G78</f>
        <v>0.2</v>
      </c>
      <c r="X218" s="283">
        <f>'c10a3'!H80</f>
        <v>0</v>
      </c>
      <c r="Y218" s="282">
        <f>'c10a3'!J78</f>
        <v>0.2</v>
      </c>
      <c r="Z218" s="283">
        <f>'c10a3'!K80</f>
        <v>0</v>
      </c>
      <c r="AA218" s="282">
        <f>'c10a3'!M78</f>
        <v>0.2</v>
      </c>
      <c r="AB218" s="283">
        <f>'c10a3'!N80</f>
        <v>5</v>
      </c>
      <c r="AC218" s="282">
        <f>'c10a3'!P78</f>
        <v>0.2</v>
      </c>
      <c r="AD218" s="233">
        <f t="shared" si="32"/>
        <v>1</v>
      </c>
      <c r="AE218" s="234">
        <f t="shared" si="33"/>
        <v>1</v>
      </c>
      <c r="AF218" s="284">
        <f>'c10a3'!N80</f>
        <v>5</v>
      </c>
      <c r="AG218" s="284">
        <f>'c10a3'!O80</f>
        <v>0</v>
      </c>
      <c r="AH218" s="284">
        <f>'c10a3'!P80</f>
        <v>0</v>
      </c>
      <c r="AI218" s="284">
        <f>'c10a3'!Q80</f>
        <v>1</v>
      </c>
    </row>
    <row r="219" spans="1:35" hidden="1">
      <c r="A219" s="166"/>
      <c r="B219" s="166"/>
      <c r="C219" s="166"/>
      <c r="D219" s="199"/>
      <c r="E219" s="199"/>
      <c r="F219" s="199"/>
      <c r="G219" s="161"/>
      <c r="H219" s="161"/>
      <c r="M219" s="227" t="s">
        <v>131</v>
      </c>
      <c r="N219" s="281">
        <f>'c10a4'!B80</f>
        <v>0</v>
      </c>
      <c r="O219" s="282">
        <f>'c10a4'!D78</f>
        <v>0.2</v>
      </c>
      <c r="P219" s="283">
        <f>'c10a4'!E80</f>
        <v>0</v>
      </c>
      <c r="Q219" s="283"/>
      <c r="R219" s="283"/>
      <c r="S219" s="283"/>
      <c r="T219" s="283"/>
      <c r="U219" s="283"/>
      <c r="V219" s="283"/>
      <c r="W219" s="282">
        <f>'c10a4'!G78</f>
        <v>0.2</v>
      </c>
      <c r="X219" s="283">
        <f>'c10a4'!H80</f>
        <v>0</v>
      </c>
      <c r="Y219" s="282">
        <f>'c10a4'!J78</f>
        <v>0.2</v>
      </c>
      <c r="Z219" s="283">
        <f>'c10a4'!K80</f>
        <v>0</v>
      </c>
      <c r="AA219" s="282">
        <f>'c10a4'!M78</f>
        <v>0.2</v>
      </c>
      <c r="AB219" s="283">
        <f>'c10a4'!N80</f>
        <v>5</v>
      </c>
      <c r="AC219" s="282">
        <f>'c10a4'!P78</f>
        <v>0.2</v>
      </c>
      <c r="AD219" s="233">
        <f t="shared" si="32"/>
        <v>1</v>
      </c>
      <c r="AE219" s="234">
        <f t="shared" si="33"/>
        <v>1</v>
      </c>
      <c r="AF219" s="284">
        <f>'c10a4'!N80</f>
        <v>5</v>
      </c>
      <c r="AG219" s="284">
        <f>'c10a4'!O80</f>
        <v>0</v>
      </c>
      <c r="AH219" s="284">
        <f>'c10a4'!P80</f>
        <v>0</v>
      </c>
      <c r="AI219" s="284">
        <f>'c10a4'!Q80</f>
        <v>1</v>
      </c>
    </row>
    <row r="220" spans="1:35" hidden="1">
      <c r="A220" s="166"/>
      <c r="B220" s="166"/>
      <c r="C220" s="166"/>
      <c r="D220" s="199"/>
      <c r="E220" s="199"/>
      <c r="F220" s="199"/>
      <c r="G220" s="161"/>
      <c r="H220" s="161"/>
      <c r="M220" s="227" t="s">
        <v>132</v>
      </c>
      <c r="N220" s="281">
        <f>'c10a5'!B80</f>
        <v>0</v>
      </c>
      <c r="O220" s="282">
        <f>'c10a5'!D78</f>
        <v>0.2</v>
      </c>
      <c r="P220" s="283">
        <f>'c10a5'!E80</f>
        <v>0</v>
      </c>
      <c r="Q220" s="283"/>
      <c r="R220" s="283"/>
      <c r="S220" s="283"/>
      <c r="T220" s="283"/>
      <c r="U220" s="283"/>
      <c r="V220" s="283"/>
      <c r="W220" s="282">
        <f>'c10a5'!G78</f>
        <v>0.2</v>
      </c>
      <c r="X220" s="283">
        <f>'c10a5'!H80</f>
        <v>0</v>
      </c>
      <c r="Y220" s="282">
        <f>'c10a5'!J78</f>
        <v>0.2</v>
      </c>
      <c r="Z220" s="283">
        <f>'c10a5'!K80</f>
        <v>0</v>
      </c>
      <c r="AA220" s="282">
        <f>'c10a5'!M78</f>
        <v>0.2</v>
      </c>
      <c r="AB220" s="283">
        <f>'c10a5'!N80</f>
        <v>5</v>
      </c>
      <c r="AC220" s="282">
        <f>'c10a5'!P78</f>
        <v>0.2</v>
      </c>
      <c r="AD220" s="233">
        <f t="shared" si="32"/>
        <v>1</v>
      </c>
      <c r="AE220" s="234">
        <f t="shared" si="33"/>
        <v>1</v>
      </c>
      <c r="AF220" s="284">
        <f>'c10a5'!N80</f>
        <v>5</v>
      </c>
      <c r="AG220" s="284">
        <f>'c10a5'!O80</f>
        <v>0</v>
      </c>
      <c r="AH220" s="284">
        <f>'c10a5'!P80</f>
        <v>0</v>
      </c>
      <c r="AI220" s="284">
        <f>'c10a5'!Q80</f>
        <v>1</v>
      </c>
    </row>
    <row r="221" spans="1:35" hidden="1">
      <c r="A221" s="166"/>
      <c r="B221" s="166"/>
      <c r="C221" s="166"/>
      <c r="D221" s="199"/>
      <c r="E221" s="199"/>
      <c r="F221" s="199"/>
      <c r="G221" s="161"/>
      <c r="H221" s="161"/>
      <c r="M221" s="227" t="s">
        <v>133</v>
      </c>
      <c r="N221" s="281">
        <f>'c10a6'!B80</f>
        <v>0</v>
      </c>
      <c r="O221" s="282">
        <f>'c10a6'!D78</f>
        <v>0.2</v>
      </c>
      <c r="P221" s="283">
        <f>'c10a6'!E80</f>
        <v>0</v>
      </c>
      <c r="Q221" s="283"/>
      <c r="R221" s="283"/>
      <c r="S221" s="283"/>
      <c r="T221" s="283"/>
      <c r="U221" s="283"/>
      <c r="V221" s="283"/>
      <c r="W221" s="282">
        <f>'c10a6'!G78</f>
        <v>0.2</v>
      </c>
      <c r="X221" s="283">
        <f>'c10a6'!H80</f>
        <v>0</v>
      </c>
      <c r="Y221" s="282">
        <f>'c10a6'!J78</f>
        <v>0.2</v>
      </c>
      <c r="Z221" s="283">
        <f>'c10a6'!K80</f>
        <v>0</v>
      </c>
      <c r="AA221" s="282">
        <f>'c10a6'!M78</f>
        <v>0.2</v>
      </c>
      <c r="AB221" s="283">
        <f>'c10a6'!N80</f>
        <v>5</v>
      </c>
      <c r="AC221" s="282">
        <f>'c10a6'!P78</f>
        <v>0.2</v>
      </c>
      <c r="AD221" s="233">
        <f t="shared" si="32"/>
        <v>1</v>
      </c>
      <c r="AE221" s="234">
        <f t="shared" si="33"/>
        <v>1</v>
      </c>
      <c r="AF221" s="284">
        <f>'c10a6'!N80</f>
        <v>5</v>
      </c>
      <c r="AG221" s="284">
        <f>'c10a6'!O80</f>
        <v>0</v>
      </c>
      <c r="AH221" s="284">
        <f>'c10a6'!P80</f>
        <v>0</v>
      </c>
      <c r="AI221" s="284">
        <f>'c10a6'!Q80</f>
        <v>1</v>
      </c>
    </row>
    <row r="222" spans="1:35" hidden="1">
      <c r="A222" s="166"/>
      <c r="B222" s="166"/>
      <c r="C222" s="166"/>
      <c r="D222" s="199"/>
      <c r="E222" s="199"/>
      <c r="F222" s="199"/>
      <c r="G222" s="161"/>
      <c r="H222" s="161"/>
      <c r="M222" s="227" t="s">
        <v>134</v>
      </c>
      <c r="N222" s="281">
        <f>'c10a7'!B80</f>
        <v>0</v>
      </c>
      <c r="O222" s="282">
        <f>'c10a7'!D78</f>
        <v>0.2</v>
      </c>
      <c r="P222" s="283">
        <f>'c10a7'!E80</f>
        <v>0</v>
      </c>
      <c r="Q222" s="283"/>
      <c r="R222" s="283"/>
      <c r="S222" s="283"/>
      <c r="T222" s="283"/>
      <c r="U222" s="283"/>
      <c r="V222" s="283"/>
      <c r="W222" s="282">
        <f>'c10a7'!G78</f>
        <v>0.2</v>
      </c>
      <c r="X222" s="283">
        <f>'c10a7'!H80</f>
        <v>0</v>
      </c>
      <c r="Y222" s="282">
        <f>'c10a7'!J78</f>
        <v>0.2</v>
      </c>
      <c r="Z222" s="283">
        <f>'c10a7'!K80</f>
        <v>0</v>
      </c>
      <c r="AA222" s="282">
        <f>'c10a7'!M78</f>
        <v>0.2</v>
      </c>
      <c r="AB222" s="283">
        <f>'c10a7'!N80</f>
        <v>5</v>
      </c>
      <c r="AC222" s="282">
        <f>'c10a7'!P78</f>
        <v>0.2</v>
      </c>
      <c r="AD222" s="233">
        <f t="shared" si="32"/>
        <v>1</v>
      </c>
      <c r="AE222" s="234">
        <f t="shared" si="33"/>
        <v>1</v>
      </c>
      <c r="AF222" s="284">
        <f>'c10a7'!N80</f>
        <v>5</v>
      </c>
      <c r="AG222" s="284">
        <f>'c10a7'!O80</f>
        <v>0</v>
      </c>
      <c r="AH222" s="284">
        <f>'c10a7'!P80</f>
        <v>0</v>
      </c>
      <c r="AI222" s="284">
        <f>'c10a7'!Q80</f>
        <v>1</v>
      </c>
    </row>
    <row r="223" spans="1:35" hidden="1">
      <c r="A223" s="166"/>
      <c r="B223" s="166"/>
      <c r="C223" s="166"/>
      <c r="D223" s="199"/>
      <c r="E223" s="199"/>
      <c r="F223" s="199"/>
      <c r="G223" s="161"/>
      <c r="H223" s="161"/>
      <c r="M223" s="227" t="s">
        <v>135</v>
      </c>
      <c r="N223" s="281">
        <f>'c10a8'!B80</f>
        <v>0</v>
      </c>
      <c r="O223" s="282">
        <f>'c10a8'!D78</f>
        <v>0.2</v>
      </c>
      <c r="P223" s="283">
        <f>'c10a8'!E80</f>
        <v>0</v>
      </c>
      <c r="Q223" s="283"/>
      <c r="R223" s="283"/>
      <c r="S223" s="283"/>
      <c r="T223" s="283"/>
      <c r="U223" s="283"/>
      <c r="V223" s="283"/>
      <c r="W223" s="282">
        <f>'c10a8'!G78</f>
        <v>0.2</v>
      </c>
      <c r="X223" s="283">
        <f>'c10a8'!H80</f>
        <v>0</v>
      </c>
      <c r="Y223" s="282">
        <f>'c10a8'!J78</f>
        <v>0.2</v>
      </c>
      <c r="Z223" s="283">
        <f>'c10a8'!K80</f>
        <v>0</v>
      </c>
      <c r="AA223" s="282">
        <f>'c10a8'!M78</f>
        <v>0.2</v>
      </c>
      <c r="AB223" s="283">
        <f>'c10a8'!N80</f>
        <v>5</v>
      </c>
      <c r="AC223" s="282">
        <f>'c10a8'!P78</f>
        <v>0.2</v>
      </c>
      <c r="AD223" s="233">
        <f t="shared" si="32"/>
        <v>1</v>
      </c>
      <c r="AE223" s="234">
        <f t="shared" si="33"/>
        <v>1</v>
      </c>
      <c r="AF223" s="284">
        <f>'c10a8'!N80</f>
        <v>5</v>
      </c>
      <c r="AG223" s="284">
        <f>'c10a8'!O80</f>
        <v>0</v>
      </c>
      <c r="AH223" s="284">
        <f>'c10a8'!P80</f>
        <v>0</v>
      </c>
      <c r="AI223" s="284">
        <f>'c10a8'!Q80</f>
        <v>1</v>
      </c>
    </row>
    <row r="224" spans="1:35" hidden="1">
      <c r="A224" s="166"/>
      <c r="B224" s="166"/>
      <c r="C224" s="166"/>
      <c r="D224" s="199"/>
      <c r="E224" s="199"/>
      <c r="F224" s="199"/>
      <c r="G224" s="161"/>
      <c r="H224" s="161"/>
      <c r="M224" s="227" t="s">
        <v>136</v>
      </c>
      <c r="N224" s="281">
        <f>'c10a9'!B80</f>
        <v>0</v>
      </c>
      <c r="O224" s="282">
        <f>'c10a9'!D78</f>
        <v>0.2</v>
      </c>
      <c r="P224" s="283">
        <f>'c10a9'!E80</f>
        <v>0</v>
      </c>
      <c r="Q224" s="283"/>
      <c r="R224" s="283"/>
      <c r="S224" s="283"/>
      <c r="T224" s="283"/>
      <c r="U224" s="283"/>
      <c r="V224" s="283"/>
      <c r="W224" s="282">
        <f>'c10a9'!G78</f>
        <v>0.2</v>
      </c>
      <c r="X224" s="283">
        <f>'c10a9'!H80</f>
        <v>0</v>
      </c>
      <c r="Y224" s="282">
        <f>'c10a9'!J78</f>
        <v>0.2</v>
      </c>
      <c r="Z224" s="283">
        <f>'c10a9'!K80</f>
        <v>0</v>
      </c>
      <c r="AA224" s="282">
        <f>'c10a9'!M78</f>
        <v>0.2</v>
      </c>
      <c r="AB224" s="283">
        <f>'c10a9'!N80</f>
        <v>5</v>
      </c>
      <c r="AC224" s="282">
        <f>'c10a9'!P78</f>
        <v>0.2</v>
      </c>
      <c r="AD224" s="233">
        <f t="shared" si="32"/>
        <v>1</v>
      </c>
      <c r="AE224" s="234">
        <f t="shared" si="33"/>
        <v>1</v>
      </c>
      <c r="AF224" s="284">
        <f>'c10a9'!N80</f>
        <v>5</v>
      </c>
      <c r="AG224" s="284">
        <f>'c10a9'!O80</f>
        <v>0</v>
      </c>
      <c r="AH224" s="284">
        <f>'c10a9'!P80</f>
        <v>0</v>
      </c>
      <c r="AI224" s="284">
        <f>'c10a9'!Q80</f>
        <v>1</v>
      </c>
    </row>
    <row r="225" spans="1:35" ht="13" hidden="1" thickBot="1">
      <c r="A225" s="166"/>
      <c r="B225" s="166"/>
      <c r="C225" s="166"/>
      <c r="D225" s="199"/>
      <c r="E225" s="199"/>
      <c r="F225" s="199"/>
      <c r="G225" s="161"/>
      <c r="H225" s="161"/>
      <c r="M225" s="235" t="s">
        <v>137</v>
      </c>
      <c r="N225" s="285">
        <f>'c10a10'!B80</f>
        <v>0</v>
      </c>
      <c r="O225" s="286">
        <f>'c10a10'!D78</f>
        <v>0.2</v>
      </c>
      <c r="P225" s="287">
        <f>'c10a10'!E80</f>
        <v>0</v>
      </c>
      <c r="Q225" s="287"/>
      <c r="R225" s="287"/>
      <c r="S225" s="287"/>
      <c r="T225" s="287"/>
      <c r="U225" s="287"/>
      <c r="V225" s="287"/>
      <c r="W225" s="286">
        <f>'c10a10'!G78</f>
        <v>0.2</v>
      </c>
      <c r="X225" s="287">
        <f>'c10a10'!H80</f>
        <v>0</v>
      </c>
      <c r="Y225" s="286">
        <f>'c10a10'!J78</f>
        <v>0.2</v>
      </c>
      <c r="Z225" s="287">
        <f>'c10a10'!K80</f>
        <v>0</v>
      </c>
      <c r="AA225" s="286">
        <f>'c10a10'!M78</f>
        <v>0.2</v>
      </c>
      <c r="AB225" s="287">
        <f>'c10a10'!N80</f>
        <v>5</v>
      </c>
      <c r="AC225" s="286">
        <f>'c10a10'!P78</f>
        <v>0.2</v>
      </c>
      <c r="AD225" s="238">
        <f t="shared" si="32"/>
        <v>1</v>
      </c>
      <c r="AE225" s="239">
        <f t="shared" si="33"/>
        <v>1</v>
      </c>
      <c r="AF225" s="288">
        <f>'c10a10'!N80</f>
        <v>5</v>
      </c>
      <c r="AG225" s="288">
        <f>'c10a10'!O80</f>
        <v>0</v>
      </c>
      <c r="AH225" s="288">
        <f>'c10a10'!P80</f>
        <v>0</v>
      </c>
      <c r="AI225" s="288">
        <f>'c10a10'!Q80</f>
        <v>1</v>
      </c>
    </row>
    <row r="226" spans="1:35" ht="13" hidden="1" thickBot="1">
      <c r="A226" s="166"/>
      <c r="B226" s="166"/>
      <c r="C226" s="166"/>
      <c r="D226" s="199"/>
      <c r="E226" s="199"/>
      <c r="F226" s="199"/>
      <c r="G226" s="161"/>
      <c r="H226" s="161"/>
      <c r="M226" s="235"/>
      <c r="N226" s="237">
        <f>(N216*O216+N217*O217+N218*O218+N219*O219+N220*O220+N221*O221+N222*O222+N223*O223+N224*O224+N225*O225)/SUM(O216:O225)</f>
        <v>0</v>
      </c>
      <c r="O226" s="236">
        <f>AVERAGE(O216:O225)</f>
        <v>0.19999999999999998</v>
      </c>
      <c r="P226" s="237">
        <f>(P216*W216+P217*W217+P218*W218+P219*W219+P220*W220+P221*W221+P222*W222+P223*W223+P224*W224+P225*W225)/SUM(W216:W225)</f>
        <v>0</v>
      </c>
      <c r="Q226" s="237"/>
      <c r="R226" s="237"/>
      <c r="S226" s="237"/>
      <c r="T226" s="237"/>
      <c r="U226" s="237"/>
      <c r="V226" s="237"/>
      <c r="W226" s="236">
        <f>AVERAGE(W216:W225)</f>
        <v>0.19999999999999998</v>
      </c>
      <c r="X226" s="237">
        <f>(X216*Y216+X217*Y217+X218*Y218+X219*Y219+X220*Y220+X221*Y221+X222*Y222+X223*Y223+X224*Y224+X225*Y225)/SUM(Y216:Y225)</f>
        <v>0</v>
      </c>
      <c r="Y226" s="236">
        <f>AVERAGE(Y216:Y225)</f>
        <v>0.19999999999999998</v>
      </c>
      <c r="Z226" s="237">
        <f>(Z216*AA216+Z217*AA217+Z218*AA218+Z219*AA219+Z220*AA220+Z221*AA221+Z222*AA222+Z223*AA223+Z224*AA224+Z225*AA225)/SUM(AA216:AA225)</f>
        <v>0</v>
      </c>
      <c r="AA226" s="236">
        <f>AVERAGE(AA216:AA225)</f>
        <v>0.19999999999999998</v>
      </c>
      <c r="AB226" s="237">
        <f>(AB216*AC216+AB217*AC217+AB218*AC218+AB219*AC219+AB220*AC220+AB221*AC221+AB222*AC222+AB223*AC223+AB224*AC224+AB225*AC225)/SUM(AC216:AC225)</f>
        <v>5.0000000000000009</v>
      </c>
      <c r="AC226" s="236">
        <f>AVERAGE(AC216:AC225)</f>
        <v>0.19999999999999998</v>
      </c>
      <c r="AD226" s="240">
        <f>(AD216*AE216+AD217*AE217+AD218*AE218+AD219*AE219+AD220*AE220+AD221*AE221+AD222*AE222+AD223*AE223+AD224*AE224+AD225*AE225)/SUM(AE216:AE225)</f>
        <v>1</v>
      </c>
    </row>
    <row r="227" spans="1:35" hidden="1">
      <c r="A227" s="166"/>
      <c r="B227" s="166"/>
      <c r="C227" s="166"/>
      <c r="D227" s="199"/>
      <c r="E227" s="199"/>
      <c r="F227" s="199"/>
      <c r="G227" s="161"/>
      <c r="H227" s="161"/>
      <c r="AD227" s="241">
        <f>N226*O226+P226*W226+X226*Y226+Z226*AA226+AB226*AC226</f>
        <v>1</v>
      </c>
      <c r="AI227" s="242">
        <f>'c1a1'!R78</f>
        <v>0</v>
      </c>
    </row>
    <row r="228" spans="1:35" hidden="1">
      <c r="A228" s="166"/>
      <c r="B228" s="166"/>
      <c r="C228" s="166"/>
      <c r="D228" s="199"/>
      <c r="E228" s="199"/>
      <c r="F228" s="199"/>
      <c r="G228" s="161"/>
      <c r="H228" s="161"/>
      <c r="AE228" s="289" t="str">
        <f>IF(AD226=AD227,"","ERRO!")</f>
        <v/>
      </c>
    </row>
    <row r="229" spans="1:35" ht="15" hidden="1">
      <c r="A229" s="166"/>
      <c r="B229" s="166"/>
      <c r="C229" s="166"/>
      <c r="D229" s="199"/>
      <c r="E229" s="199"/>
      <c r="F229" s="199"/>
      <c r="G229" s="161"/>
      <c r="H229" s="161"/>
      <c r="N229" s="280" t="str">
        <f>"--&gt;"</f>
        <v>--&gt;</v>
      </c>
    </row>
    <row r="230" spans="1:35" hidden="1">
      <c r="A230" s="166"/>
      <c r="B230" s="166"/>
      <c r="C230" s="166"/>
      <c r="D230" s="199"/>
      <c r="E230" s="199" t="s">
        <v>116</v>
      </c>
      <c r="F230" s="199"/>
      <c r="G230" s="161"/>
      <c r="H230" s="161"/>
      <c r="M230" s="199" t="s">
        <v>115</v>
      </c>
    </row>
    <row r="231" spans="1:35" hidden="1">
      <c r="A231" s="166"/>
      <c r="B231" s="166"/>
      <c r="C231" s="166"/>
      <c r="D231" s="199"/>
      <c r="E231" s="199" t="s">
        <v>117</v>
      </c>
      <c r="F231" s="199"/>
      <c r="G231" s="161"/>
      <c r="H231" s="161"/>
      <c r="M231" s="243" t="s">
        <v>91</v>
      </c>
      <c r="N231" s="243" t="s">
        <v>92</v>
      </c>
      <c r="O231" s="243" t="s">
        <v>93</v>
      </c>
      <c r="P231" s="243" t="s">
        <v>94</v>
      </c>
      <c r="Q231" s="243"/>
      <c r="R231" s="243"/>
      <c r="S231" s="243"/>
      <c r="T231" s="243"/>
      <c r="U231" s="243"/>
      <c r="V231" s="243"/>
      <c r="W231" s="243" t="s">
        <v>95</v>
      </c>
      <c r="X231" s="243" t="s">
        <v>96</v>
      </c>
      <c r="Y231" s="243" t="s">
        <v>97</v>
      </c>
      <c r="Z231" s="243" t="s">
        <v>98</v>
      </c>
      <c r="AA231" s="243" t="s">
        <v>99</v>
      </c>
      <c r="AB231" s="243" t="s">
        <v>100</v>
      </c>
      <c r="AC231" s="243" t="s">
        <v>101</v>
      </c>
      <c r="AD231" s="243" t="s">
        <v>102</v>
      </c>
      <c r="AE231" s="243" t="s">
        <v>29</v>
      </c>
    </row>
    <row r="232" spans="1:35" hidden="1">
      <c r="A232" s="166"/>
      <c r="B232" s="166"/>
      <c r="C232" s="166"/>
      <c r="D232" s="199"/>
      <c r="E232" s="199" t="s">
        <v>118</v>
      </c>
      <c r="F232" s="199"/>
      <c r="G232" s="161"/>
      <c r="H232" s="161"/>
      <c r="L232" s="227" t="s">
        <v>128</v>
      </c>
      <c r="M232" s="290">
        <f>'c10a1'!C47</f>
        <v>0</v>
      </c>
      <c r="N232" s="290">
        <f>'c10a1'!D47</f>
        <v>0</v>
      </c>
      <c r="O232" s="290">
        <f>'c10a1'!E47</f>
        <v>0</v>
      </c>
      <c r="P232" s="290">
        <f>'c10a1'!F47</f>
        <v>0</v>
      </c>
      <c r="Q232" s="290"/>
      <c r="R232" s="290"/>
      <c r="S232" s="290"/>
      <c r="T232" s="290"/>
      <c r="U232" s="290"/>
      <c r="V232" s="290"/>
      <c r="W232" s="290">
        <f>'c10a1'!G47</f>
        <v>0</v>
      </c>
      <c r="X232" s="290">
        <f>'c10a1'!H47</f>
        <v>0</v>
      </c>
      <c r="Y232" s="290">
        <f>'c10a1'!I47</f>
        <v>0</v>
      </c>
      <c r="Z232" s="290">
        <f>'c10a1'!J47</f>
        <v>0</v>
      </c>
      <c r="AA232" s="290">
        <f>'c10a1'!K47</f>
        <v>0</v>
      </c>
      <c r="AB232" s="290">
        <f>'c10a1'!L47</f>
        <v>0</v>
      </c>
      <c r="AC232" s="290">
        <f>'c10a1'!M47</f>
        <v>0</v>
      </c>
      <c r="AD232" s="290">
        <f>'c10a1'!N47</f>
        <v>0</v>
      </c>
      <c r="AE232" s="243">
        <f>SUM(M232:AD232)</f>
        <v>0</v>
      </c>
    </row>
    <row r="233" spans="1:35" hidden="1">
      <c r="A233" s="166"/>
      <c r="B233" s="166"/>
      <c r="C233" s="166"/>
      <c r="D233" s="199"/>
      <c r="E233" s="199" t="s">
        <v>119</v>
      </c>
      <c r="F233" s="199"/>
      <c r="G233" s="161"/>
      <c r="H233" s="161"/>
      <c r="L233" s="227" t="s">
        <v>129</v>
      </c>
      <c r="M233" s="290">
        <f>'c10a2'!C47</f>
        <v>0</v>
      </c>
      <c r="N233" s="290">
        <f>'c10a2'!D47</f>
        <v>0</v>
      </c>
      <c r="O233" s="290">
        <f>'c10a2'!E47</f>
        <v>0</v>
      </c>
      <c r="P233" s="290">
        <f>'c10a2'!F47</f>
        <v>0</v>
      </c>
      <c r="Q233" s="290"/>
      <c r="R233" s="290"/>
      <c r="S233" s="290"/>
      <c r="T233" s="290"/>
      <c r="U233" s="290"/>
      <c r="V233" s="290"/>
      <c r="W233" s="290">
        <f>'c10a2'!G47</f>
        <v>0</v>
      </c>
      <c r="X233" s="290">
        <f>'c10a2'!H47</f>
        <v>0</v>
      </c>
      <c r="Y233" s="290">
        <f>'c10a2'!I47</f>
        <v>0</v>
      </c>
      <c r="Z233" s="290">
        <f>'c10a2'!J47</f>
        <v>0</v>
      </c>
      <c r="AA233" s="290">
        <f>'c10a2'!K47</f>
        <v>0</v>
      </c>
      <c r="AB233" s="290">
        <f>'c10a2'!L47</f>
        <v>0</v>
      </c>
      <c r="AC233" s="290">
        <f>'c10a2'!M47</f>
        <v>0</v>
      </c>
      <c r="AD233" s="290">
        <f>'c10a2'!N47</f>
        <v>0</v>
      </c>
      <c r="AE233" s="243">
        <f>SUM(M233:AD233)</f>
        <v>0</v>
      </c>
    </row>
    <row r="234" spans="1:35" hidden="1">
      <c r="A234" s="166"/>
      <c r="B234" s="166"/>
      <c r="C234" s="166"/>
      <c r="D234" s="166"/>
      <c r="E234" s="199" t="s">
        <v>120</v>
      </c>
      <c r="F234" s="199"/>
      <c r="G234" s="161"/>
      <c r="H234" s="161"/>
      <c r="L234" s="227" t="s">
        <v>130</v>
      </c>
      <c r="M234" s="290">
        <f>'c10a3'!C47</f>
        <v>0</v>
      </c>
      <c r="N234" s="290">
        <f>'c10a3'!D47</f>
        <v>0</v>
      </c>
      <c r="O234" s="290">
        <f>'c10a3'!E47</f>
        <v>0</v>
      </c>
      <c r="P234" s="290">
        <f>'c10a3'!F47</f>
        <v>0</v>
      </c>
      <c r="Q234" s="290"/>
      <c r="R234" s="290"/>
      <c r="S234" s="290"/>
      <c r="T234" s="290"/>
      <c r="U234" s="290"/>
      <c r="V234" s="290"/>
      <c r="W234" s="290">
        <f>'c10a3'!G47</f>
        <v>0</v>
      </c>
      <c r="X234" s="290">
        <f>'c10a3'!H47</f>
        <v>0</v>
      </c>
      <c r="Y234" s="290">
        <f>'c10a3'!I47</f>
        <v>0</v>
      </c>
      <c r="Z234" s="290">
        <f>'c10a3'!J47</f>
        <v>0</v>
      </c>
      <c r="AA234" s="290">
        <f>'c10a3'!K47</f>
        <v>0</v>
      </c>
      <c r="AB234" s="290">
        <f>'c10a3'!L47</f>
        <v>0</v>
      </c>
      <c r="AC234" s="290">
        <f>'c10a3'!M47</f>
        <v>0</v>
      </c>
      <c r="AD234" s="290">
        <f>'c10a3'!N47</f>
        <v>0</v>
      </c>
      <c r="AE234" s="243">
        <f t="shared" ref="AE234:AE241" si="34">SUM(M234:AD234)</f>
        <v>0</v>
      </c>
    </row>
    <row r="235" spans="1:35" hidden="1">
      <c r="A235" s="166"/>
      <c r="B235" s="166"/>
      <c r="C235" s="166"/>
      <c r="D235" s="166"/>
      <c r="E235" s="199" t="s">
        <v>121</v>
      </c>
      <c r="F235" s="199"/>
      <c r="G235" s="161"/>
      <c r="H235" s="161"/>
      <c r="L235" s="227" t="s">
        <v>131</v>
      </c>
      <c r="M235" s="290">
        <f>'c10a4'!C47</f>
        <v>0</v>
      </c>
      <c r="N235" s="290">
        <f>'c10a4'!D47</f>
        <v>0</v>
      </c>
      <c r="O235" s="290">
        <f>'c10a4'!E47</f>
        <v>0</v>
      </c>
      <c r="P235" s="290">
        <f>'c10a4'!F47</f>
        <v>0</v>
      </c>
      <c r="Q235" s="290"/>
      <c r="R235" s="290"/>
      <c r="S235" s="290"/>
      <c r="T235" s="290"/>
      <c r="U235" s="290"/>
      <c r="V235" s="290"/>
      <c r="W235" s="290">
        <f>'c10a4'!G47</f>
        <v>0</v>
      </c>
      <c r="X235" s="290">
        <f>'c10a4'!H47</f>
        <v>0</v>
      </c>
      <c r="Y235" s="290">
        <f>'c10a4'!I47</f>
        <v>0</v>
      </c>
      <c r="Z235" s="290">
        <f>'c10a4'!J47</f>
        <v>0</v>
      </c>
      <c r="AA235" s="290">
        <f>'c10a4'!K47</f>
        <v>0</v>
      </c>
      <c r="AB235" s="290">
        <f>'c10a4'!L47</f>
        <v>0</v>
      </c>
      <c r="AC235" s="290">
        <f>'c10a4'!M47</f>
        <v>0</v>
      </c>
      <c r="AD235" s="290">
        <f>'c10a4'!N47</f>
        <v>0</v>
      </c>
      <c r="AE235" s="243">
        <f t="shared" si="34"/>
        <v>0</v>
      </c>
    </row>
    <row r="236" spans="1:35" hidden="1">
      <c r="A236" s="166"/>
      <c r="B236" s="166"/>
      <c r="C236" s="166"/>
      <c r="D236" s="166"/>
      <c r="E236" s="199" t="s">
        <v>122</v>
      </c>
      <c r="F236" s="199"/>
      <c r="G236" s="161"/>
      <c r="H236" s="161"/>
      <c r="L236" s="227" t="s">
        <v>132</v>
      </c>
      <c r="M236" s="290">
        <f>'c10a5'!C47</f>
        <v>0</v>
      </c>
      <c r="N236" s="290">
        <f>'c10a5'!D47</f>
        <v>0</v>
      </c>
      <c r="O236" s="290">
        <f>'c10a5'!E47</f>
        <v>0</v>
      </c>
      <c r="P236" s="290">
        <f>'c10a5'!F47</f>
        <v>0</v>
      </c>
      <c r="Q236" s="290"/>
      <c r="R236" s="290"/>
      <c r="S236" s="290"/>
      <c r="T236" s="290"/>
      <c r="U236" s="290"/>
      <c r="V236" s="290"/>
      <c r="W236" s="290">
        <f>'c10a5'!G47</f>
        <v>0</v>
      </c>
      <c r="X236" s="290">
        <f>'c10a5'!H47</f>
        <v>0</v>
      </c>
      <c r="Y236" s="290">
        <f>'c10a5'!I47</f>
        <v>0</v>
      </c>
      <c r="Z236" s="290">
        <f>'c10a5'!J47</f>
        <v>0</v>
      </c>
      <c r="AA236" s="290">
        <f>'c10a5'!K47</f>
        <v>0</v>
      </c>
      <c r="AB236" s="290">
        <f>'c10a5'!L47</f>
        <v>0</v>
      </c>
      <c r="AC236" s="290">
        <f>'c10a5'!M47</f>
        <v>0</v>
      </c>
      <c r="AD236" s="290">
        <f>'c10a5'!N47</f>
        <v>0</v>
      </c>
      <c r="AE236" s="243">
        <f t="shared" si="34"/>
        <v>0</v>
      </c>
    </row>
    <row r="237" spans="1:35" hidden="1">
      <c r="A237" s="166"/>
      <c r="B237" s="166"/>
      <c r="C237" s="166"/>
      <c r="D237" s="166"/>
      <c r="E237" s="199" t="s">
        <v>123</v>
      </c>
      <c r="F237" s="199"/>
      <c r="G237" s="161"/>
      <c r="H237" s="161"/>
      <c r="L237" s="227" t="s">
        <v>133</v>
      </c>
      <c r="M237" s="290">
        <f>'c10a6'!C47</f>
        <v>0</v>
      </c>
      <c r="N237" s="290">
        <f>'c10a6'!D47</f>
        <v>0</v>
      </c>
      <c r="O237" s="290">
        <f>'c10a6'!E47</f>
        <v>0</v>
      </c>
      <c r="P237" s="290">
        <f>'c10a6'!F47</f>
        <v>0</v>
      </c>
      <c r="Q237" s="290"/>
      <c r="R237" s="290"/>
      <c r="S237" s="290"/>
      <c r="T237" s="290"/>
      <c r="U237" s="290"/>
      <c r="V237" s="290"/>
      <c r="W237" s="290">
        <f>'c10a6'!G47</f>
        <v>0</v>
      </c>
      <c r="X237" s="290">
        <f>'c10a6'!H47</f>
        <v>0</v>
      </c>
      <c r="Y237" s="290">
        <f>'c10a6'!I47</f>
        <v>0</v>
      </c>
      <c r="Z237" s="290">
        <f>'c10a6'!J47</f>
        <v>0</v>
      </c>
      <c r="AA237" s="290">
        <f>'c10a6'!K47</f>
        <v>0</v>
      </c>
      <c r="AB237" s="290">
        <f>'c10a6'!L47</f>
        <v>0</v>
      </c>
      <c r="AC237" s="290">
        <f>'c10a6'!M47</f>
        <v>0</v>
      </c>
      <c r="AD237" s="290">
        <f>'c10a6'!N47</f>
        <v>0</v>
      </c>
      <c r="AE237" s="243">
        <f t="shared" si="34"/>
        <v>0</v>
      </c>
    </row>
    <row r="238" spans="1:35" hidden="1">
      <c r="A238" s="166"/>
      <c r="B238" s="166"/>
      <c r="C238" s="166"/>
      <c r="D238" s="166"/>
      <c r="E238" s="199" t="s">
        <v>124</v>
      </c>
      <c r="F238" s="199"/>
      <c r="G238" s="161"/>
      <c r="H238" s="161"/>
      <c r="L238" s="227" t="s">
        <v>134</v>
      </c>
      <c r="M238" s="290">
        <f>'c10a7'!C47</f>
        <v>0</v>
      </c>
      <c r="N238" s="290">
        <f>'c10a7'!D47</f>
        <v>0</v>
      </c>
      <c r="O238" s="290">
        <f>'c10a7'!E47</f>
        <v>0</v>
      </c>
      <c r="P238" s="290">
        <f>'c10a7'!F47</f>
        <v>0</v>
      </c>
      <c r="Q238" s="290"/>
      <c r="R238" s="290"/>
      <c r="S238" s="290"/>
      <c r="T238" s="290"/>
      <c r="U238" s="290"/>
      <c r="V238" s="290"/>
      <c r="W238" s="290">
        <f>'c10a7'!G47</f>
        <v>0</v>
      </c>
      <c r="X238" s="290">
        <f>'c10a7'!H47</f>
        <v>0</v>
      </c>
      <c r="Y238" s="290">
        <f>'c10a7'!I47</f>
        <v>0</v>
      </c>
      <c r="Z238" s="290">
        <f>'c10a7'!J47</f>
        <v>0</v>
      </c>
      <c r="AA238" s="290">
        <f>'c10a7'!K47</f>
        <v>0</v>
      </c>
      <c r="AB238" s="290">
        <f>'c10a7'!L47</f>
        <v>0</v>
      </c>
      <c r="AC238" s="290">
        <f>'c10a7'!M47</f>
        <v>0</v>
      </c>
      <c r="AD238" s="290">
        <f>'c10a7'!N47</f>
        <v>0</v>
      </c>
      <c r="AE238" s="243">
        <f t="shared" si="34"/>
        <v>0</v>
      </c>
    </row>
    <row r="239" spans="1:35" hidden="1">
      <c r="A239" s="166"/>
      <c r="B239" s="166"/>
      <c r="C239" s="166"/>
      <c r="D239" s="166"/>
      <c r="E239" s="199" t="s">
        <v>125</v>
      </c>
      <c r="F239" s="199"/>
      <c r="G239" s="161"/>
      <c r="H239" s="161"/>
      <c r="L239" s="227" t="s">
        <v>135</v>
      </c>
      <c r="M239" s="290">
        <f>'c10a8'!C47</f>
        <v>0</v>
      </c>
      <c r="N239" s="290">
        <f>'c10a8'!D47</f>
        <v>0</v>
      </c>
      <c r="O239" s="290">
        <f>'c10a8'!E47</f>
        <v>0</v>
      </c>
      <c r="P239" s="290">
        <f>'c10a8'!F47</f>
        <v>0</v>
      </c>
      <c r="Q239" s="290"/>
      <c r="R239" s="290"/>
      <c r="S239" s="290"/>
      <c r="T239" s="290"/>
      <c r="U239" s="290"/>
      <c r="V239" s="290"/>
      <c r="W239" s="290">
        <f>'c10a8'!G47</f>
        <v>0</v>
      </c>
      <c r="X239" s="290">
        <f>'c10a8'!H47</f>
        <v>0</v>
      </c>
      <c r="Y239" s="290">
        <f>'c10a8'!I47</f>
        <v>0</v>
      </c>
      <c r="Z239" s="290">
        <f>'c10a8'!J47</f>
        <v>0</v>
      </c>
      <c r="AA239" s="290">
        <f>'c10a8'!K47</f>
        <v>0</v>
      </c>
      <c r="AB239" s="290">
        <f>'c10a8'!L47</f>
        <v>0</v>
      </c>
      <c r="AC239" s="290">
        <f>'c10a8'!M47</f>
        <v>0</v>
      </c>
      <c r="AD239" s="290">
        <f>'c10a8'!N47</f>
        <v>0</v>
      </c>
      <c r="AE239" s="243">
        <f t="shared" si="34"/>
        <v>0</v>
      </c>
      <c r="AF239" s="242"/>
      <c r="AH239" s="242"/>
    </row>
    <row r="240" spans="1:35" hidden="1">
      <c r="A240" s="166"/>
      <c r="B240" s="166"/>
      <c r="C240" s="166"/>
      <c r="D240" s="166"/>
      <c r="E240" s="244" t="s">
        <v>104</v>
      </c>
      <c r="F240" s="199"/>
      <c r="G240" s="161"/>
      <c r="H240" s="161"/>
      <c r="L240" s="227" t="s">
        <v>136</v>
      </c>
      <c r="M240" s="290">
        <f>'c10a9'!C47</f>
        <v>0</v>
      </c>
      <c r="N240" s="290">
        <f>'c10a9'!D47</f>
        <v>0</v>
      </c>
      <c r="O240" s="290">
        <f>'c10a9'!E47</f>
        <v>0</v>
      </c>
      <c r="P240" s="290">
        <f>'c10a9'!F47</f>
        <v>0</v>
      </c>
      <c r="Q240" s="290"/>
      <c r="R240" s="290"/>
      <c r="S240" s="290"/>
      <c r="T240" s="290"/>
      <c r="U240" s="290"/>
      <c r="V240" s="290"/>
      <c r="W240" s="290">
        <f>'c10a9'!G47</f>
        <v>0</v>
      </c>
      <c r="X240" s="290">
        <f>'c10a9'!H47</f>
        <v>0</v>
      </c>
      <c r="Y240" s="290">
        <f>'c10a9'!I47</f>
        <v>0</v>
      </c>
      <c r="Z240" s="290">
        <f>'c10a9'!J47</f>
        <v>0</v>
      </c>
      <c r="AA240" s="290">
        <f>'c10a9'!K47</f>
        <v>0</v>
      </c>
      <c r="AB240" s="290">
        <f>'c10a9'!L47</f>
        <v>0</v>
      </c>
      <c r="AC240" s="290">
        <f>'c10a9'!M47</f>
        <v>0</v>
      </c>
      <c r="AD240" s="290">
        <f>'c10a9'!N47</f>
        <v>0</v>
      </c>
      <c r="AE240" s="243">
        <f t="shared" si="34"/>
        <v>0</v>
      </c>
      <c r="AF240" s="242"/>
      <c r="AH240" s="242"/>
    </row>
    <row r="241" spans="1:34" ht="13" hidden="1" thickBot="1">
      <c r="A241" s="166"/>
      <c r="B241" s="166"/>
      <c r="C241" s="166"/>
      <c r="D241" s="166"/>
      <c r="E241" s="166"/>
      <c r="F241" s="199"/>
      <c r="G241" s="161"/>
      <c r="H241" s="161"/>
      <c r="L241" s="235" t="s">
        <v>137</v>
      </c>
      <c r="M241" s="290">
        <f>'c10a10'!C47</f>
        <v>0</v>
      </c>
      <c r="N241" s="290">
        <f>'c10a10'!D47</f>
        <v>0</v>
      </c>
      <c r="O241" s="290">
        <f>'c10a10'!E47</f>
        <v>0</v>
      </c>
      <c r="P241" s="290">
        <f>'c10a10'!F47</f>
        <v>0</v>
      </c>
      <c r="Q241" s="290"/>
      <c r="R241" s="290"/>
      <c r="S241" s="290"/>
      <c r="T241" s="290"/>
      <c r="U241" s="290"/>
      <c r="V241" s="290"/>
      <c r="W241" s="290">
        <f>'c10a10'!G47</f>
        <v>0</v>
      </c>
      <c r="X241" s="290">
        <f>'c10a10'!H47</f>
        <v>0</v>
      </c>
      <c r="Y241" s="290">
        <f>'c10a10'!I47</f>
        <v>0</v>
      </c>
      <c r="Z241" s="290">
        <f>'c10a10'!J47</f>
        <v>0</v>
      </c>
      <c r="AA241" s="290">
        <f>'c10a10'!K47</f>
        <v>0</v>
      </c>
      <c r="AB241" s="290">
        <f>'c10a10'!L47</f>
        <v>0</v>
      </c>
      <c r="AC241" s="290">
        <f>'c10a10'!M47</f>
        <v>0</v>
      </c>
      <c r="AD241" s="290">
        <f>'c10a10'!N47</f>
        <v>0</v>
      </c>
      <c r="AE241" s="243">
        <f t="shared" si="34"/>
        <v>0</v>
      </c>
      <c r="AF241" s="242"/>
      <c r="AH241" s="242"/>
    </row>
    <row r="242" spans="1:34" hidden="1">
      <c r="A242" s="166"/>
      <c r="B242" s="166"/>
      <c r="C242" s="166"/>
      <c r="D242" s="166"/>
      <c r="E242" s="166"/>
      <c r="F242" s="244"/>
      <c r="G242" s="245"/>
      <c r="H242" s="245"/>
      <c r="I242" s="244"/>
      <c r="J242" s="244"/>
      <c r="K242" s="244"/>
      <c r="L242" s="244" t="s">
        <v>138</v>
      </c>
      <c r="M242" s="291">
        <f>SUM(M232:M241)</f>
        <v>0</v>
      </c>
      <c r="N242" s="291">
        <f t="shared" ref="N242:AD242" si="35">SUM(N232:N241)</f>
        <v>0</v>
      </c>
      <c r="O242" s="291">
        <f t="shared" si="35"/>
        <v>0</v>
      </c>
      <c r="P242" s="291">
        <f t="shared" si="35"/>
        <v>0</v>
      </c>
      <c r="Q242" s="291"/>
      <c r="R242" s="291"/>
      <c r="S242" s="291"/>
      <c r="T242" s="291"/>
      <c r="U242" s="291"/>
      <c r="V242" s="291"/>
      <c r="W242" s="291">
        <f t="shared" si="35"/>
        <v>0</v>
      </c>
      <c r="X242" s="291">
        <f t="shared" si="35"/>
        <v>0</v>
      </c>
      <c r="Y242" s="291">
        <f t="shared" si="35"/>
        <v>0</v>
      </c>
      <c r="Z242" s="291">
        <f t="shared" si="35"/>
        <v>0</v>
      </c>
      <c r="AA242" s="291">
        <f t="shared" si="35"/>
        <v>0</v>
      </c>
      <c r="AB242" s="291">
        <f t="shared" si="35"/>
        <v>0</v>
      </c>
      <c r="AC242" s="291">
        <f t="shared" si="35"/>
        <v>0</v>
      </c>
      <c r="AD242" s="291">
        <f t="shared" si="35"/>
        <v>0</v>
      </c>
      <c r="AE242" s="246">
        <f>SUM(AE232:AE241)</f>
        <v>0</v>
      </c>
      <c r="AF242" s="242"/>
      <c r="AH242" s="242"/>
    </row>
    <row r="243" spans="1:34" hidden="1">
      <c r="A243" s="166"/>
      <c r="B243" s="166"/>
      <c r="C243" s="166"/>
      <c r="D243" s="166"/>
      <c r="E243" s="166"/>
      <c r="F243" s="166"/>
      <c r="G243" s="166"/>
      <c r="H243" s="166"/>
      <c r="N243" s="242"/>
      <c r="P243" s="242"/>
      <c r="Q243" s="242"/>
      <c r="R243" s="242"/>
      <c r="S243" s="242"/>
      <c r="T243" s="242"/>
      <c r="U243" s="242"/>
      <c r="V243" s="242"/>
      <c r="W243" s="242"/>
      <c r="Y243" s="242"/>
      <c r="Z243" s="242"/>
      <c r="AB243" s="242"/>
      <c r="AC243" s="242"/>
      <c r="AE243" s="242"/>
      <c r="AF243" s="242"/>
      <c r="AH243" s="242"/>
    </row>
    <row r="244" spans="1:34" hidden="1">
      <c r="A244" s="166"/>
      <c r="B244" s="166"/>
      <c r="C244" s="166"/>
      <c r="D244" s="166"/>
      <c r="E244" s="166"/>
      <c r="F244" s="166"/>
      <c r="G244" s="166"/>
      <c r="H244" s="166"/>
      <c r="N244" s="242"/>
      <c r="P244" s="242"/>
      <c r="Q244" s="242"/>
      <c r="R244" s="242"/>
      <c r="S244" s="242"/>
      <c r="T244" s="242"/>
      <c r="U244" s="242"/>
      <c r="V244" s="242"/>
      <c r="W244" s="242"/>
      <c r="Y244" s="242"/>
      <c r="Z244" s="242"/>
      <c r="AB244" s="242"/>
      <c r="AC244" s="242"/>
      <c r="AE244" s="242"/>
      <c r="AF244" s="242"/>
      <c r="AH244" s="242"/>
    </row>
    <row r="245" spans="1:34" hidden="1">
      <c r="A245" s="166"/>
      <c r="B245" s="166"/>
      <c r="C245" s="166"/>
      <c r="D245" s="166"/>
      <c r="E245" s="166"/>
      <c r="F245" s="166"/>
      <c r="G245" s="166"/>
      <c r="H245" s="166"/>
      <c r="N245" s="242"/>
      <c r="P245" s="242"/>
      <c r="Q245" s="242"/>
      <c r="R245" s="242"/>
      <c r="S245" s="242"/>
      <c r="T245" s="242"/>
      <c r="U245" s="242"/>
      <c r="V245" s="242"/>
      <c r="W245" s="242"/>
      <c r="Y245" s="242"/>
      <c r="Z245" s="242"/>
      <c r="AB245" s="242"/>
      <c r="AC245" s="242"/>
      <c r="AE245" s="242"/>
      <c r="AF245" s="242"/>
      <c r="AH245" s="242"/>
    </row>
    <row r="246" spans="1:34" hidden="1">
      <c r="A246" s="166"/>
      <c r="B246" s="166"/>
      <c r="C246" s="166"/>
      <c r="D246" s="166"/>
      <c r="E246" s="166"/>
      <c r="F246" s="166"/>
      <c r="G246" s="166"/>
      <c r="H246" s="166"/>
      <c r="N246" s="242"/>
      <c r="P246" s="242"/>
      <c r="Q246" s="242"/>
      <c r="R246" s="242"/>
      <c r="S246" s="242"/>
      <c r="T246" s="242"/>
      <c r="U246" s="242"/>
      <c r="V246" s="242"/>
      <c r="W246" s="242"/>
      <c r="Y246" s="242"/>
      <c r="Z246" s="242"/>
      <c r="AB246" s="242"/>
      <c r="AC246" s="242"/>
      <c r="AE246" s="242"/>
      <c r="AF246" s="242"/>
      <c r="AH246" s="242"/>
    </row>
    <row r="247" spans="1:34" hidden="1">
      <c r="A247" s="166"/>
      <c r="B247" s="166"/>
      <c r="C247" s="166"/>
      <c r="D247" s="166"/>
      <c r="E247" s="166"/>
      <c r="F247" s="166"/>
      <c r="G247" s="166"/>
      <c r="H247" s="166"/>
      <c r="N247" s="242"/>
      <c r="P247" s="242"/>
      <c r="Q247" s="242"/>
      <c r="R247" s="242"/>
      <c r="S247" s="242"/>
      <c r="T247" s="242"/>
      <c r="U247" s="242"/>
      <c r="V247" s="242"/>
      <c r="W247" s="242"/>
      <c r="Y247" s="242"/>
      <c r="Z247" s="242"/>
      <c r="AB247" s="242"/>
      <c r="AC247" s="242"/>
      <c r="AE247" s="242"/>
      <c r="AF247" s="242"/>
      <c r="AH247" s="242"/>
    </row>
    <row r="248" spans="1:34" hidden="1">
      <c r="A248" s="166"/>
      <c r="B248" s="166"/>
      <c r="C248" s="166"/>
      <c r="D248" s="166"/>
      <c r="E248" s="166"/>
      <c r="F248" s="166"/>
      <c r="G248" s="166"/>
      <c r="H248" s="166"/>
      <c r="N248" s="242"/>
      <c r="P248" s="242"/>
      <c r="Q248" s="242"/>
      <c r="R248" s="242"/>
      <c r="S248" s="242"/>
      <c r="T248" s="242"/>
      <c r="U248" s="242"/>
      <c r="V248" s="242"/>
      <c r="W248" s="242"/>
      <c r="Y248" s="242"/>
      <c r="Z248" s="242"/>
      <c r="AB248" s="242"/>
      <c r="AC248" s="242"/>
      <c r="AE248" s="242"/>
      <c r="AF248" s="242"/>
      <c r="AH248" s="242"/>
    </row>
    <row r="249" spans="1:34" hidden="1">
      <c r="A249" s="166"/>
      <c r="F249" s="166"/>
      <c r="G249" s="166"/>
      <c r="H249" s="166"/>
    </row>
    <row r="250" spans="1:34" hidden="1">
      <c r="A250" s="166"/>
      <c r="F250" s="166"/>
      <c r="G250" s="166"/>
      <c r="H250" s="166"/>
    </row>
  </sheetData>
  <sheetProtection password="EAEB" sheet="1" objects="1" scenarios="1"/>
  <mergeCells count="2">
    <mergeCell ref="B30:D31"/>
    <mergeCell ref="B32:D33"/>
  </mergeCells>
  <conditionalFormatting sqref="C34:E50 B32:E33 F56:F57 I56:L57">
    <cfRule type="iconSet" priority="15">
      <iconSet>
        <cfvo type="percent" val="0"/>
        <cfvo type="num" val="2"/>
        <cfvo type="num" val="4"/>
      </iconSet>
    </cfRule>
  </conditionalFormatting>
  <conditionalFormatting sqref="D57:E58 F59:F60">
    <cfRule type="iconSet" priority="14">
      <iconSet>
        <cfvo type="percent" val="0"/>
        <cfvo type="num" val="2"/>
        <cfvo type="num" val="4"/>
      </iconSet>
    </cfRule>
  </conditionalFormatting>
  <conditionalFormatting sqref="H57:H66 K34:K50">
    <cfRule type="iconSet" priority="13">
      <iconSet>
        <cfvo type="percent" val="0"/>
        <cfvo type="num" val="2"/>
        <cfvo type="num" val="4"/>
      </iconSet>
    </cfRule>
  </conditionalFormatting>
  <conditionalFormatting sqref="G57:G66 J34:J50">
    <cfRule type="iconSet" priority="12">
      <iconSet>
        <cfvo type="percent" val="0"/>
        <cfvo type="num" val="2"/>
        <cfvo type="num" val="4"/>
      </iconSet>
    </cfRule>
  </conditionalFormatting>
  <conditionalFormatting sqref="D24:D26">
    <cfRule type="iconSet" priority="22">
      <iconSet>
        <cfvo type="percent" val="0"/>
        <cfvo type="num" val="2"/>
        <cfvo type="num" val="4"/>
      </iconSet>
    </cfRule>
  </conditionalFormatting>
  <conditionalFormatting sqref="D24:D27">
    <cfRule type="iconSet" priority="11">
      <iconSet>
        <cfvo type="percent" val="0"/>
        <cfvo type="num" val="2"/>
        <cfvo type="num" val="4"/>
      </iconSet>
    </cfRule>
  </conditionalFormatting>
  <conditionalFormatting sqref="H57:H66">
    <cfRule type="iconSet" priority="10">
      <iconSet>
        <cfvo type="percent" val="0"/>
        <cfvo type="num" val="2"/>
        <cfvo type="num" val="4"/>
      </iconSet>
    </cfRule>
  </conditionalFormatting>
  <conditionalFormatting sqref="G57:G66">
    <cfRule type="iconSet" priority="9">
      <iconSet>
        <cfvo type="percent" val="0"/>
        <cfvo type="num" val="2"/>
        <cfvo type="num" val="4"/>
      </iconSet>
    </cfRule>
  </conditionalFormatting>
  <conditionalFormatting sqref="E24:E26">
    <cfRule type="iconSet" priority="8">
      <iconSet>
        <cfvo type="percent" val="0"/>
        <cfvo type="num" val="2"/>
        <cfvo type="num" val="4"/>
      </iconSet>
    </cfRule>
  </conditionalFormatting>
  <conditionalFormatting sqref="E27">
    <cfRule type="iconSet" priority="6">
      <iconSet>
        <cfvo type="percent" val="0"/>
        <cfvo type="num" val="2"/>
        <cfvo type="num" val="4"/>
      </iconSet>
    </cfRule>
  </conditionalFormatting>
  <conditionalFormatting sqref="K24:K33">
    <cfRule type="iconSet" priority="4">
      <iconSet>
        <cfvo type="percent" val="0"/>
        <cfvo type="num" val="2"/>
        <cfvo type="num" val="4"/>
      </iconSet>
    </cfRule>
  </conditionalFormatting>
  <conditionalFormatting sqref="J24:J33">
    <cfRule type="iconSet" priority="3">
      <iconSet>
        <cfvo type="percent" val="0"/>
        <cfvo type="num" val="2"/>
        <cfvo type="num" val="4"/>
      </iconSet>
    </cfRule>
  </conditionalFormatting>
  <conditionalFormatting sqref="L24:L33">
    <cfRule type="iconSet" priority="2">
      <iconSet>
        <cfvo type="percent" val="0"/>
        <cfvo type="num" val="2"/>
        <cfvo type="num" val="4"/>
      </iconSet>
    </cfRule>
  </conditionalFormatting>
  <conditionalFormatting sqref="K24:K33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9" enableFormatConditionsCalculation="0"/>
  <dimension ref="A1:L27"/>
  <sheetViews>
    <sheetView showGridLines="0" showRowColHeaders="0" zoomScale="90" zoomScaleNormal="90" zoomScalePageLayoutView="90" workbookViewId="0"/>
  </sheetViews>
  <sheetFormatPr baseColWidth="10" defaultColWidth="0" defaultRowHeight="14" x14ac:dyDescent="0"/>
  <cols>
    <col min="1" max="1" width="3.6640625" style="292" customWidth="1"/>
    <col min="2" max="2" width="10.5" style="292" customWidth="1"/>
    <col min="3" max="3" width="25.33203125" style="292" customWidth="1"/>
    <col min="4" max="4" width="22.5" style="292" customWidth="1"/>
    <col min="5" max="5" width="4.5" style="292" customWidth="1"/>
    <col min="6" max="6" width="17.33203125" style="292" customWidth="1"/>
    <col min="7" max="7" width="24.83203125" style="292" bestFit="1" customWidth="1"/>
    <col min="8" max="8" width="19.83203125" style="292" customWidth="1"/>
    <col min="9" max="9" width="4.33203125" style="292" customWidth="1"/>
    <col min="10" max="10" width="9.1640625" style="292" hidden="1" customWidth="1"/>
    <col min="11" max="11" width="25.5" style="292" hidden="1" customWidth="1"/>
    <col min="12" max="12" width="3.33203125" style="292" hidden="1" customWidth="1"/>
    <col min="13" max="16384" width="9.1640625" style="292" hidden="1"/>
  </cols>
  <sheetData>
    <row r="1" spans="2:7" ht="6" customHeight="1"/>
    <row r="2" spans="2:7" ht="17.25" customHeight="1">
      <c r="B2" s="293" t="s">
        <v>155</v>
      </c>
    </row>
    <row r="3" spans="2:7">
      <c r="B3" s="294" t="s">
        <v>203</v>
      </c>
    </row>
    <row r="4" spans="2:7">
      <c r="C4" s="294"/>
    </row>
    <row r="5" spans="2:7">
      <c r="C5" s="528" t="s">
        <v>156</v>
      </c>
      <c r="D5" s="529"/>
    </row>
    <row r="6" spans="2:7">
      <c r="C6" s="295" t="s">
        <v>157</v>
      </c>
      <c r="D6" s="296"/>
    </row>
    <row r="7" spans="2:7">
      <c r="C7" s="297" t="s">
        <v>158</v>
      </c>
      <c r="D7" s="298"/>
    </row>
    <row r="8" spans="2:7">
      <c r="C8" s="297" t="s">
        <v>159</v>
      </c>
      <c r="D8" s="298"/>
    </row>
    <row r="9" spans="2:7">
      <c r="C9" s="297" t="s">
        <v>160</v>
      </c>
      <c r="D9" s="298"/>
    </row>
    <row r="10" spans="2:7">
      <c r="C10" s="297" t="s">
        <v>161</v>
      </c>
      <c r="D10" s="298"/>
    </row>
    <row r="11" spans="2:7">
      <c r="C11" s="297" t="s">
        <v>162</v>
      </c>
      <c r="D11" s="298"/>
    </row>
    <row r="12" spans="2:7">
      <c r="C12" s="297" t="s">
        <v>163</v>
      </c>
      <c r="D12" s="298"/>
    </row>
    <row r="13" spans="2:7">
      <c r="C13" s="297" t="s">
        <v>164</v>
      </c>
      <c r="D13" s="298"/>
    </row>
    <row r="14" spans="2:7">
      <c r="C14" s="297" t="s">
        <v>165</v>
      </c>
      <c r="D14" s="298"/>
    </row>
    <row r="15" spans="2:7">
      <c r="C15" s="299" t="s">
        <v>166</v>
      </c>
      <c r="D15" s="300" t="s">
        <v>196</v>
      </c>
    </row>
    <row r="16" spans="2:7">
      <c r="G16" s="390"/>
    </row>
    <row r="17" spans="3:5" ht="15" thickBot="1">
      <c r="C17" s="530" t="s">
        <v>197</v>
      </c>
      <c r="D17" s="531"/>
    </row>
    <row r="18" spans="3:5">
      <c r="C18" s="400" t="s">
        <v>0</v>
      </c>
      <c r="D18" s="401">
        <v>0.2</v>
      </c>
    </row>
    <row r="19" spans="3:5">
      <c r="C19" s="402" t="s">
        <v>1</v>
      </c>
      <c r="D19" s="403">
        <v>0.2</v>
      </c>
    </row>
    <row r="20" spans="3:5">
      <c r="C20" s="402" t="s">
        <v>193</v>
      </c>
      <c r="D20" s="403">
        <v>0.2</v>
      </c>
    </row>
    <row r="21" spans="3:5">
      <c r="C21" s="402" t="s">
        <v>33</v>
      </c>
      <c r="D21" s="403">
        <v>0.2</v>
      </c>
    </row>
    <row r="22" spans="3:5" ht="15" thickBot="1">
      <c r="C22" s="404" t="s">
        <v>32</v>
      </c>
      <c r="D22" s="405">
        <v>0.2</v>
      </c>
    </row>
    <row r="23" spans="3:5" ht="15" thickBot="1">
      <c r="C23" s="388" t="s">
        <v>29</v>
      </c>
      <c r="D23" s="389" t="str">
        <f>IF(SUM(D18:D22)=1," 100% - OK!",IF(SUM(D18:D22)=0,"","NÃO É IGUAL A 100%"))</f>
        <v xml:space="preserve"> 100% - OK!</v>
      </c>
      <c r="E23" s="301"/>
    </row>
    <row r="24" spans="3:5">
      <c r="C24" s="398"/>
      <c r="D24" s="399"/>
      <c r="E24" s="301"/>
    </row>
    <row r="25" spans="3:5">
      <c r="C25" s="398"/>
      <c r="D25" s="399"/>
      <c r="E25" s="301"/>
    </row>
    <row r="26" spans="3:5">
      <c r="C26" s="302" t="s">
        <v>150</v>
      </c>
      <c r="D26" s="391">
        <v>1</v>
      </c>
      <c r="E26" s="301"/>
    </row>
    <row r="27" spans="3:5">
      <c r="C27" s="398"/>
      <c r="D27" s="399"/>
      <c r="E27" s="301"/>
    </row>
  </sheetData>
  <sheetProtection password="EAEB" sheet="1" objects="1" scenarios="1"/>
  <protectedRanges>
    <protectedRange sqref="D6:D15 D18:D22 D26" name="Intervalo1"/>
  </protectedRanges>
  <mergeCells count="2">
    <mergeCell ref="C5:D5"/>
    <mergeCell ref="C17:D17"/>
  </mergeCells>
  <conditionalFormatting sqref="I11 C23:D23">
    <cfRule type="cellIs" dxfId="1" priority="9" operator="equal">
      <formula>"NÃO É IGUAL A 100%"</formula>
    </cfRule>
    <cfRule type="cellIs" dxfId="0" priority="10" operator="equal">
      <formula>" 100% - OK!"</formula>
    </cfRule>
  </conditionalFormatting>
  <pageMargins left="0.511811024" right="0.511811024" top="0.78740157499999996" bottom="0.78740157499999996" header="0.31496062000000002" footer="0.31496062000000002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9" enableFormatConditionsCalculation="0"/>
  <dimension ref="A1:X84"/>
  <sheetViews>
    <sheetView showGridLines="0" showRowColHeaders="0" topLeftCell="H44" zoomScale="80" zoomScaleNormal="80" zoomScalePageLayoutView="80" workbookViewId="0">
      <selection activeCell="S83" sqref="S83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21" customWidth="1"/>
    <col min="20" max="23" width="11.5" style="121" hidden="1" customWidth="1"/>
    <col min="24" max="24" width="16.6640625" style="121" hidden="1" customWidth="1"/>
    <col min="25" max="16384" width="11.5" style="121" hidden="1"/>
  </cols>
  <sheetData>
    <row r="1" spans="2:18"/>
    <row r="2" spans="2:18" ht="20">
      <c r="B2" s="569" t="str">
        <f>"Plano tático de "&amp;Referência!D6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</row>
    <row r="3" spans="2:18" ht="24.75" customHeight="1">
      <c r="B3" s="570" t="str">
        <f>IF(H3="","","Ação de "&amp;H3)</f>
        <v>Ação de 0</v>
      </c>
      <c r="C3" s="570"/>
      <c r="D3" s="570"/>
      <c r="E3" s="307"/>
      <c r="F3" s="429"/>
      <c r="G3" s="429"/>
      <c r="H3" s="429">
        <f>'Menu c1'!B7</f>
        <v>0</v>
      </c>
      <c r="I3" s="429"/>
      <c r="J3" s="307"/>
      <c r="K3" s="307"/>
      <c r="L3" s="307"/>
      <c r="M3" s="307"/>
    </row>
    <row r="4" spans="2:18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</row>
    <row r="5" spans="2:18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</row>
    <row r="6" spans="2:18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</row>
    <row r="7" spans="2:18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</row>
    <row r="8" spans="2:18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</row>
    <row r="9" spans="2:18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</row>
    <row r="10" spans="2:18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</row>
    <row r="11" spans="2:18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</row>
    <row r="12" spans="2:18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</row>
    <row r="13" spans="2:18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</row>
    <row r="14" spans="2:18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</row>
    <row r="15" spans="2:18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</row>
    <row r="16" spans="2:18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</row>
    <row r="17" spans="2:18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</row>
    <row r="18" spans="2:18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</row>
    <row r="19" spans="2:18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</row>
    <row r="20" spans="2:18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</row>
    <row r="21" spans="2:18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</row>
    <row r="22" spans="2:18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</row>
    <row r="23" spans="2:18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</row>
    <row r="24" spans="2:18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</row>
    <row r="25" spans="2:18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</row>
    <row r="26" spans="2:18"/>
    <row r="27" spans="2:18">
      <c r="B27" s="549" t="s">
        <v>9</v>
      </c>
      <c r="C27" s="565">
        <f>Referência!D6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</row>
    <row r="28" spans="2:18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</row>
    <row r="29" spans="2:18"/>
    <row r="30" spans="2:18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</row>
    <row r="31" spans="2:18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</row>
    <row r="32" spans="2:18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</row>
    <row r="33" spans="2:18"/>
    <row r="34" spans="2:18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</row>
    <row r="35" spans="2:18">
      <c r="B35" s="177"/>
      <c r="C35" s="178"/>
      <c r="D35" s="178"/>
      <c r="E35" s="308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</row>
    <row r="36" spans="2:18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</row>
    <row r="37" spans="2:18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</row>
    <row r="38" spans="2:18">
      <c r="B38" s="180"/>
      <c r="C38" s="181"/>
      <c r="D38" s="181"/>
      <c r="E38" s="182"/>
      <c r="F38" s="178"/>
      <c r="G38" s="181"/>
      <c r="H38" s="181"/>
      <c r="I38" s="182"/>
      <c r="J38" s="178"/>
      <c r="K38" s="178"/>
      <c r="L38" s="178"/>
      <c r="M38" s="178"/>
      <c r="N38" s="178"/>
      <c r="O38" s="178"/>
      <c r="P38" s="178"/>
      <c r="Q38" s="178"/>
      <c r="R38" s="179"/>
    </row>
    <row r="39" spans="2:18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</row>
    <row r="40" spans="2:18">
      <c r="B40" s="535" t="s">
        <v>27</v>
      </c>
      <c r="C40" s="183" t="s">
        <v>15</v>
      </c>
      <c r="D40" s="183" t="s">
        <v>16</v>
      </c>
      <c r="E40" s="183" t="s">
        <v>17</v>
      </c>
      <c r="F40" s="183" t="s">
        <v>18</v>
      </c>
      <c r="G40" s="183" t="s">
        <v>19</v>
      </c>
      <c r="H40" s="183" t="s">
        <v>20</v>
      </c>
      <c r="I40" s="183" t="s">
        <v>21</v>
      </c>
      <c r="J40" s="183" t="s">
        <v>22</v>
      </c>
      <c r="K40" s="183" t="s">
        <v>23</v>
      </c>
      <c r="L40" s="183" t="s">
        <v>24</v>
      </c>
      <c r="M40" s="183" t="s">
        <v>25</v>
      </c>
      <c r="N40" s="183" t="s">
        <v>26</v>
      </c>
      <c r="O40" s="183" t="s">
        <v>29</v>
      </c>
      <c r="P40" s="178"/>
      <c r="Q40" s="178"/>
      <c r="R40" s="179"/>
    </row>
    <row r="41" spans="2:18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</row>
    <row r="42" spans="2:18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</row>
    <row r="43" spans="2:18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</row>
    <row r="44" spans="2:18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</row>
    <row r="45" spans="2:18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</row>
    <row r="46" spans="2:18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</row>
    <row r="47" spans="2:18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</row>
    <row r="48" spans="2:18">
      <c r="B48" s="184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</row>
    <row r="49" spans="2:18">
      <c r="B49" s="184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>
      <c r="B52" s="184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>
      <c r="B55" s="184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>
      <c r="B56" s="184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>
      <c r="B59" s="184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>
      <c r="B67" s="180"/>
      <c r="C67" s="186" t="s">
        <v>20</v>
      </c>
      <c r="D67" s="187">
        <f>D66+E66</f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2" t="s">
        <v>194</v>
      </c>
      <c r="O68" s="305"/>
      <c r="P68" s="178"/>
      <c r="Q68" s="178"/>
      <c r="R68" s="179"/>
    </row>
    <row r="69" spans="2:18">
      <c r="B69" s="180"/>
      <c r="C69" s="186" t="s">
        <v>22</v>
      </c>
      <c r="D69" s="187">
        <f>D68+E68</f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18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</row>
    <row r="82" spans="2:18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</row>
    <row r="83" spans="2:18"/>
    <row r="84" spans="2:18" hidden="1"/>
  </sheetData>
  <sheetProtection password="EAEB" sheet="1" objects="1" scenarios="1"/>
  <protectedRanges>
    <protectedRange sqref="C4 C8 C12 C16 C20 C24 C30 L24 L27 E34 D36 H36 C41:N41 C44:N44 C47:N47 B80 E80 H80 K80" name="Intervalo2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H80 E80 N80 K80">
    <cfRule type="iconSet" priority="4">
      <iconSet>
        <cfvo type="percent" val="0"/>
        <cfvo type="num" val="2"/>
        <cfvo type="num" val="4"/>
      </iconSet>
    </cfRule>
  </conditionalFormatting>
  <conditionalFormatting sqref="Q80:R81">
    <cfRule type="iconSet" priority="3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pageSetup orientation="portrait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0" enableFormatConditionsCalculation="0"/>
  <dimension ref="A1:X84"/>
  <sheetViews>
    <sheetView showGridLines="0" showRowColHeaders="0" topLeftCell="A39" zoomScale="80" zoomScaleNormal="80" zoomScalePageLayoutView="80" workbookViewId="0">
      <selection activeCell="A44" sqref="A44"/>
    </sheetView>
  </sheetViews>
  <sheetFormatPr baseColWidth="10" defaultColWidth="0" defaultRowHeight="12" customHeight="1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21" customWidth="1"/>
    <col min="20" max="23" width="11.5" style="121" hidden="1" customWidth="1"/>
    <col min="24" max="24" width="16.6640625" style="121" hidden="1" customWidth="1"/>
    <col min="25" max="16384" width="11.5" style="121" hidden="1"/>
  </cols>
  <sheetData>
    <row r="1" spans="2:18"/>
    <row r="2" spans="2:18" ht="20">
      <c r="B2" s="569" t="str">
        <f>"Plano tático de "&amp;Referência!D6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</row>
    <row r="3" spans="2:18" ht="24.75" customHeight="1">
      <c r="B3" s="570" t="str">
        <f>IF(H3="","","Ação de "&amp;H3)</f>
        <v>Ação de 0</v>
      </c>
      <c r="C3" s="570"/>
      <c r="D3" s="570"/>
      <c r="E3" s="307"/>
      <c r="F3" s="429"/>
      <c r="G3" s="429"/>
      <c r="H3" s="429">
        <f>'Menu c1'!A10</f>
        <v>0</v>
      </c>
      <c r="I3" s="429"/>
      <c r="J3" s="307"/>
      <c r="K3" s="307"/>
      <c r="L3" s="307"/>
      <c r="M3" s="307"/>
    </row>
    <row r="4" spans="2:18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</row>
    <row r="5" spans="2:18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</row>
    <row r="6" spans="2:18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</row>
    <row r="7" spans="2:18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</row>
    <row r="8" spans="2:18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</row>
    <row r="9" spans="2:18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</row>
    <row r="10" spans="2:18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</row>
    <row r="11" spans="2:18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</row>
    <row r="12" spans="2:18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</row>
    <row r="13" spans="2:18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</row>
    <row r="14" spans="2:18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</row>
    <row r="15" spans="2:18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</row>
    <row r="16" spans="2:18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</row>
    <row r="17" spans="2:18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</row>
    <row r="18" spans="2:18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</row>
    <row r="19" spans="2:18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</row>
    <row r="20" spans="2:18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</row>
    <row r="21" spans="2:18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</row>
    <row r="22" spans="2:18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</row>
    <row r="23" spans="2:18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</row>
    <row r="24" spans="2:18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</row>
    <row r="25" spans="2:18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</row>
    <row r="26" spans="2:18"/>
    <row r="27" spans="2:18">
      <c r="B27" s="549" t="s">
        <v>9</v>
      </c>
      <c r="C27" s="565">
        <f>Referência!D6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</row>
    <row r="28" spans="2:18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</row>
    <row r="29" spans="2:18"/>
    <row r="30" spans="2:18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</row>
    <row r="31" spans="2:18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</row>
    <row r="32" spans="2:18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</row>
    <row r="33" spans="2:18"/>
    <row r="34" spans="2:18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</row>
    <row r="35" spans="2:18">
      <c r="B35" s="177"/>
      <c r="C35" s="178"/>
      <c r="D35" s="178"/>
      <c r="E35" s="308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</row>
    <row r="36" spans="2:18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</row>
    <row r="37" spans="2:18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</row>
    <row r="38" spans="2:18">
      <c r="B38" s="180"/>
      <c r="C38" s="428"/>
      <c r="D38" s="428"/>
      <c r="E38" s="182"/>
      <c r="F38" s="178"/>
      <c r="G38" s="428"/>
      <c r="H38" s="428"/>
      <c r="I38" s="182"/>
      <c r="J38" s="178"/>
      <c r="K38" s="178"/>
      <c r="L38" s="178"/>
      <c r="M38" s="178"/>
      <c r="N38" s="178"/>
      <c r="O38" s="178"/>
      <c r="P38" s="178"/>
      <c r="Q38" s="178"/>
      <c r="R38" s="179"/>
    </row>
    <row r="39" spans="2:18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</row>
    <row r="40" spans="2:18">
      <c r="B40" s="535" t="s">
        <v>27</v>
      </c>
      <c r="C40" s="426" t="s">
        <v>15</v>
      </c>
      <c r="D40" s="426" t="s">
        <v>16</v>
      </c>
      <c r="E40" s="426" t="s">
        <v>17</v>
      </c>
      <c r="F40" s="426" t="s">
        <v>18</v>
      </c>
      <c r="G40" s="426" t="s">
        <v>19</v>
      </c>
      <c r="H40" s="426" t="s">
        <v>20</v>
      </c>
      <c r="I40" s="426" t="s">
        <v>21</v>
      </c>
      <c r="J40" s="426" t="s">
        <v>22</v>
      </c>
      <c r="K40" s="426" t="s">
        <v>23</v>
      </c>
      <c r="L40" s="426" t="s">
        <v>24</v>
      </c>
      <c r="M40" s="426" t="s">
        <v>25</v>
      </c>
      <c r="N40" s="426" t="s">
        <v>26</v>
      </c>
      <c r="O40" s="426" t="s">
        <v>29</v>
      </c>
      <c r="P40" s="178"/>
      <c r="Q40" s="178"/>
      <c r="R40" s="179"/>
    </row>
    <row r="41" spans="2:18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427">
        <f>SUM(C41:N41)</f>
        <v>0</v>
      </c>
      <c r="P41" s="178"/>
      <c r="Q41" s="178"/>
      <c r="R41" s="179"/>
    </row>
    <row r="42" spans="2:18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</row>
    <row r="43" spans="2:18">
      <c r="B43" s="535" t="s">
        <v>28</v>
      </c>
      <c r="C43" s="426"/>
      <c r="D43" s="426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 t="s">
        <v>29</v>
      </c>
      <c r="P43" s="178"/>
      <c r="Q43" s="538" t="s">
        <v>40</v>
      </c>
      <c r="R43" s="539"/>
    </row>
    <row r="44" spans="2:18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427">
        <f>SUM(C44:N44)</f>
        <v>0</v>
      </c>
      <c r="P44" s="178"/>
      <c r="Q44" s="540">
        <f>O41+O44</f>
        <v>0</v>
      </c>
      <c r="R44" s="541"/>
    </row>
    <row r="45" spans="2:18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</row>
    <row r="46" spans="2:18">
      <c r="B46" s="535" t="s">
        <v>37</v>
      </c>
      <c r="C46" s="426"/>
      <c r="D46" s="426"/>
      <c r="E46" s="426"/>
      <c r="F46" s="426"/>
      <c r="G46" s="426"/>
      <c r="H46" s="426"/>
      <c r="I46" s="426"/>
      <c r="J46" s="426"/>
      <c r="K46" s="426"/>
      <c r="L46" s="426"/>
      <c r="M46" s="426"/>
      <c r="N46" s="426"/>
      <c r="O46" s="426" t="s">
        <v>29</v>
      </c>
      <c r="P46" s="178"/>
      <c r="Q46" s="178"/>
      <c r="R46" s="179"/>
    </row>
    <row r="47" spans="2:18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427">
        <f>SUM(C47:N47)</f>
        <v>0</v>
      </c>
      <c r="P47" s="178"/>
      <c r="Q47" s="178"/>
      <c r="R47" s="179"/>
    </row>
    <row r="48" spans="2:18">
      <c r="B48" s="425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</row>
    <row r="49" spans="2:18">
      <c r="B49" s="425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>
      <c r="B50" s="535" t="s">
        <v>43</v>
      </c>
      <c r="C50" s="426" t="s">
        <v>15</v>
      </c>
      <c r="D50" s="426" t="s">
        <v>16</v>
      </c>
      <c r="E50" s="426" t="s">
        <v>17</v>
      </c>
      <c r="F50" s="426" t="s">
        <v>18</v>
      </c>
      <c r="G50" s="426" t="s">
        <v>19</v>
      </c>
      <c r="H50" s="426" t="s">
        <v>20</v>
      </c>
      <c r="I50" s="426" t="s">
        <v>21</v>
      </c>
      <c r="J50" s="426" t="s">
        <v>22</v>
      </c>
      <c r="K50" s="426" t="s">
        <v>23</v>
      </c>
      <c r="L50" s="426" t="s">
        <v>24</v>
      </c>
      <c r="M50" s="426" t="s">
        <v>25</v>
      </c>
      <c r="N50" s="426" t="s">
        <v>26</v>
      </c>
      <c r="O50" s="426" t="s">
        <v>29</v>
      </c>
      <c r="P50" s="178"/>
      <c r="Q50" s="178"/>
      <c r="R50" s="179"/>
    </row>
    <row r="51" spans="2:18">
      <c r="B51" s="535"/>
      <c r="C51" s="427">
        <f t="shared" ref="C51:N51" si="0">C41*$D$36</f>
        <v>0</v>
      </c>
      <c r="D51" s="427">
        <f t="shared" si="0"/>
        <v>0</v>
      </c>
      <c r="E51" s="427">
        <f t="shared" si="0"/>
        <v>0</v>
      </c>
      <c r="F51" s="427">
        <f t="shared" si="0"/>
        <v>0</v>
      </c>
      <c r="G51" s="427">
        <f t="shared" si="0"/>
        <v>0</v>
      </c>
      <c r="H51" s="427">
        <f t="shared" si="0"/>
        <v>0</v>
      </c>
      <c r="I51" s="427">
        <f t="shared" si="0"/>
        <v>0</v>
      </c>
      <c r="J51" s="427">
        <f t="shared" si="0"/>
        <v>0</v>
      </c>
      <c r="K51" s="427">
        <f t="shared" si="0"/>
        <v>0</v>
      </c>
      <c r="L51" s="427">
        <f t="shared" si="0"/>
        <v>0</v>
      </c>
      <c r="M51" s="427">
        <f t="shared" si="0"/>
        <v>0</v>
      </c>
      <c r="N51" s="427">
        <f t="shared" si="0"/>
        <v>0</v>
      </c>
      <c r="O51" s="427">
        <f>SUM(C51:N51)</f>
        <v>0</v>
      </c>
      <c r="P51" s="178"/>
      <c r="Q51" s="178"/>
      <c r="R51" s="179"/>
    </row>
    <row r="52" spans="2:18">
      <c r="B52" s="425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>
      <c r="B53" s="535" t="s">
        <v>44</v>
      </c>
      <c r="C53" s="426" t="s">
        <v>15</v>
      </c>
      <c r="D53" s="426" t="s">
        <v>16</v>
      </c>
      <c r="E53" s="426" t="s">
        <v>17</v>
      </c>
      <c r="F53" s="426" t="s">
        <v>18</v>
      </c>
      <c r="G53" s="426" t="s">
        <v>19</v>
      </c>
      <c r="H53" s="426" t="s">
        <v>20</v>
      </c>
      <c r="I53" s="426" t="s">
        <v>21</v>
      </c>
      <c r="J53" s="426" t="s">
        <v>22</v>
      </c>
      <c r="K53" s="426" t="s">
        <v>23</v>
      </c>
      <c r="L53" s="426" t="s">
        <v>24</v>
      </c>
      <c r="M53" s="426" t="s">
        <v>25</v>
      </c>
      <c r="N53" s="426" t="s">
        <v>26</v>
      </c>
      <c r="O53" s="426" t="s">
        <v>29</v>
      </c>
      <c r="P53" s="178"/>
      <c r="Q53" s="538" t="s">
        <v>41</v>
      </c>
      <c r="R53" s="539"/>
    </row>
    <row r="54" spans="2:18">
      <c r="B54" s="535"/>
      <c r="C54" s="427">
        <f t="shared" ref="C54:N54" si="1">C44*$D$36</f>
        <v>0</v>
      </c>
      <c r="D54" s="427">
        <f t="shared" si="1"/>
        <v>0</v>
      </c>
      <c r="E54" s="427">
        <f t="shared" si="1"/>
        <v>0</v>
      </c>
      <c r="F54" s="427">
        <f t="shared" si="1"/>
        <v>0</v>
      </c>
      <c r="G54" s="427">
        <f t="shared" si="1"/>
        <v>0</v>
      </c>
      <c r="H54" s="427">
        <f t="shared" si="1"/>
        <v>0</v>
      </c>
      <c r="I54" s="427">
        <f t="shared" si="1"/>
        <v>0</v>
      </c>
      <c r="J54" s="427">
        <f t="shared" si="1"/>
        <v>0</v>
      </c>
      <c r="K54" s="427">
        <f t="shared" si="1"/>
        <v>0</v>
      </c>
      <c r="L54" s="427">
        <f t="shared" si="1"/>
        <v>0</v>
      </c>
      <c r="M54" s="427">
        <f t="shared" si="1"/>
        <v>0</v>
      </c>
      <c r="N54" s="427">
        <f t="shared" si="1"/>
        <v>0</v>
      </c>
      <c r="O54" s="427">
        <f>SUM(C54:N54)</f>
        <v>0</v>
      </c>
      <c r="P54" s="178"/>
      <c r="Q54" s="540">
        <f>O51+O54</f>
        <v>0</v>
      </c>
      <c r="R54" s="541"/>
    </row>
    <row r="55" spans="2:18">
      <c r="B55" s="425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>
      <c r="B56" s="425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>
      <c r="B57" s="535" t="s">
        <v>42</v>
      </c>
      <c r="C57" s="426" t="s">
        <v>15</v>
      </c>
      <c r="D57" s="426" t="s">
        <v>16</v>
      </c>
      <c r="E57" s="426" t="s">
        <v>17</v>
      </c>
      <c r="F57" s="426" t="s">
        <v>18</v>
      </c>
      <c r="G57" s="426" t="s">
        <v>19</v>
      </c>
      <c r="H57" s="426" t="s">
        <v>20</v>
      </c>
      <c r="I57" s="426" t="s">
        <v>21</v>
      </c>
      <c r="J57" s="426" t="s">
        <v>22</v>
      </c>
      <c r="K57" s="426" t="s">
        <v>23</v>
      </c>
      <c r="L57" s="426" t="s">
        <v>24</v>
      </c>
      <c r="M57" s="426" t="s">
        <v>25</v>
      </c>
      <c r="N57" s="426" t="s">
        <v>26</v>
      </c>
      <c r="O57" s="426" t="s">
        <v>29</v>
      </c>
      <c r="P57" s="178"/>
      <c r="Q57" s="178"/>
      <c r="R57" s="179"/>
    </row>
    <row r="58" spans="2:18">
      <c r="B58" s="535"/>
      <c r="C58" s="427">
        <f t="shared" ref="C58:N58" si="2">(C51+C54)-C47</f>
        <v>0</v>
      </c>
      <c r="D58" s="427">
        <f t="shared" si="2"/>
        <v>0</v>
      </c>
      <c r="E58" s="427">
        <f t="shared" si="2"/>
        <v>0</v>
      </c>
      <c r="F58" s="427">
        <f t="shared" si="2"/>
        <v>0</v>
      </c>
      <c r="G58" s="427">
        <f t="shared" si="2"/>
        <v>0</v>
      </c>
      <c r="H58" s="427">
        <f t="shared" si="2"/>
        <v>0</v>
      </c>
      <c r="I58" s="427">
        <f t="shared" si="2"/>
        <v>0</v>
      </c>
      <c r="J58" s="427">
        <f t="shared" si="2"/>
        <v>0</v>
      </c>
      <c r="K58" s="427">
        <f t="shared" si="2"/>
        <v>0</v>
      </c>
      <c r="L58" s="427">
        <f t="shared" si="2"/>
        <v>0</v>
      </c>
      <c r="M58" s="427">
        <f t="shared" si="2"/>
        <v>0</v>
      </c>
      <c r="N58" s="427">
        <f t="shared" si="2"/>
        <v>0</v>
      </c>
      <c r="O58" s="427">
        <f>SUM(C58:N58)</f>
        <v>0</v>
      </c>
      <c r="P58" s="178"/>
      <c r="Q58" s="178"/>
      <c r="R58" s="179"/>
    </row>
    <row r="59" spans="2:18">
      <c r="B59" s="42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2" t="s">
        <v>194</v>
      </c>
      <c r="O68" s="305"/>
      <c r="P68" s="178"/>
      <c r="Q68" s="178"/>
      <c r="R68" s="179"/>
    </row>
    <row r="69" spans="2:18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18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</row>
    <row r="82" spans="2:18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</row>
    <row r="83" spans="2:18"/>
    <row r="84" spans="2:18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12">
      <iconSet>
        <cfvo type="percent" val="0"/>
        <cfvo type="num" val="2"/>
        <cfvo type="num" val="4"/>
      </iconSet>
    </cfRule>
  </conditionalFormatting>
  <conditionalFormatting sqref="Q80:R81">
    <cfRule type="iconSet" priority="11">
      <iconSet>
        <cfvo type="percent" val="0"/>
        <cfvo type="num" val="2"/>
        <cfvo type="num" val="4"/>
      </iconSet>
    </cfRule>
  </conditionalFormatting>
  <conditionalFormatting sqref="B80 H80 E80 N80 K80">
    <cfRule type="iconSet" priority="10">
      <iconSet>
        <cfvo type="percent" val="0"/>
        <cfvo type="num" val="2"/>
        <cfvo type="num" val="4"/>
      </iconSet>
    </cfRule>
  </conditionalFormatting>
  <conditionalFormatting sqref="K80:L81">
    <cfRule type="iconSet" priority="6">
      <iconSet>
        <cfvo type="percent" val="0"/>
        <cfvo type="num" val="2"/>
        <cfvo type="num" val="4"/>
      </iconSet>
    </cfRule>
  </conditionalFormatting>
  <conditionalFormatting sqref="N80">
    <cfRule type="iconSet" priority="5">
      <iconSet>
        <cfvo type="percent" val="0"/>
        <cfvo type="num" val="2"/>
        <cfvo type="num" val="4"/>
      </iconSet>
    </cfRule>
  </conditionalFormatting>
  <conditionalFormatting sqref="B80 H80 E80 N80 K80">
    <cfRule type="iconSet" priority="4">
      <iconSet>
        <cfvo type="percent" val="0"/>
        <cfvo type="num" val="2"/>
        <cfvo type="num" val="4"/>
      </iconSet>
    </cfRule>
  </conditionalFormatting>
  <conditionalFormatting sqref="Q80:R81">
    <cfRule type="iconSet" priority="3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pageSetup orientation="portrait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1" enableFormatConditionsCalculation="0"/>
  <dimension ref="A1:X84"/>
  <sheetViews>
    <sheetView showGridLines="0" showRowColHeaders="0" topLeftCell="A39" zoomScale="80" zoomScaleNormal="80" zoomScalePageLayoutView="80" workbookViewId="0">
      <selection activeCell="A39" sqref="A39"/>
    </sheetView>
  </sheetViews>
  <sheetFormatPr baseColWidth="10" defaultColWidth="0" defaultRowHeight="12" customHeight="1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21" customWidth="1"/>
    <col min="20" max="23" width="11.5" style="121" hidden="1" customWidth="1"/>
    <col min="24" max="24" width="16.6640625" style="121" hidden="1" customWidth="1"/>
    <col min="25" max="16384" width="11.5" style="121" hidden="1"/>
  </cols>
  <sheetData>
    <row r="1" spans="2:18"/>
    <row r="2" spans="2:18" ht="20">
      <c r="B2" s="569" t="str">
        <f>"Plano tático de "&amp;Referência!D6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</row>
    <row r="3" spans="2:18" ht="24.75" customHeight="1">
      <c r="B3" s="570" t="str">
        <f>IF(H3="","","Ação de "&amp;H3)</f>
        <v>Ação de 0</v>
      </c>
      <c r="C3" s="570"/>
      <c r="D3" s="570"/>
      <c r="E3" s="307"/>
      <c r="F3" s="429"/>
      <c r="G3" s="429"/>
      <c r="H3" s="429">
        <f>'Menu c1'!B13</f>
        <v>0</v>
      </c>
      <c r="I3" s="429"/>
      <c r="J3" s="307"/>
      <c r="K3" s="307"/>
      <c r="L3" s="307"/>
      <c r="M3" s="307"/>
    </row>
    <row r="4" spans="2:18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</row>
    <row r="5" spans="2:18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</row>
    <row r="6" spans="2:18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</row>
    <row r="7" spans="2:18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</row>
    <row r="8" spans="2:18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</row>
    <row r="9" spans="2:18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</row>
    <row r="10" spans="2:18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</row>
    <row r="11" spans="2:18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</row>
    <row r="12" spans="2:18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</row>
    <row r="13" spans="2:18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</row>
    <row r="14" spans="2:18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</row>
    <row r="15" spans="2:18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</row>
    <row r="16" spans="2:18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</row>
    <row r="17" spans="2:18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</row>
    <row r="18" spans="2:18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</row>
    <row r="19" spans="2:18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</row>
    <row r="20" spans="2:18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</row>
    <row r="21" spans="2:18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</row>
    <row r="22" spans="2:18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</row>
    <row r="23" spans="2:18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</row>
    <row r="24" spans="2:18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</row>
    <row r="25" spans="2:18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</row>
    <row r="26" spans="2:18"/>
    <row r="27" spans="2:18">
      <c r="B27" s="549" t="s">
        <v>9</v>
      </c>
      <c r="C27" s="565">
        <f>Referência!D6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</row>
    <row r="28" spans="2:18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</row>
    <row r="29" spans="2:18"/>
    <row r="30" spans="2:18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</row>
    <row r="31" spans="2:18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</row>
    <row r="32" spans="2:18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</row>
    <row r="33" spans="2:18"/>
    <row r="34" spans="2:18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</row>
    <row r="35" spans="2:18">
      <c r="B35" s="177"/>
      <c r="C35" s="178"/>
      <c r="D35" s="178"/>
      <c r="E35" s="308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</row>
    <row r="36" spans="2:18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</row>
    <row r="37" spans="2:18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</row>
    <row r="38" spans="2:18">
      <c r="B38" s="180"/>
      <c r="C38" s="428"/>
      <c r="D38" s="428"/>
      <c r="E38" s="182"/>
      <c r="F38" s="178"/>
      <c r="G38" s="428"/>
      <c r="H38" s="428"/>
      <c r="I38" s="182"/>
      <c r="J38" s="178"/>
      <c r="K38" s="178"/>
      <c r="L38" s="178"/>
      <c r="M38" s="178"/>
      <c r="N38" s="178"/>
      <c r="O38" s="178"/>
      <c r="P38" s="178"/>
      <c r="Q38" s="178"/>
      <c r="R38" s="179"/>
    </row>
    <row r="39" spans="2:18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</row>
    <row r="40" spans="2:18">
      <c r="B40" s="535" t="s">
        <v>27</v>
      </c>
      <c r="C40" s="426" t="s">
        <v>15</v>
      </c>
      <c r="D40" s="426" t="s">
        <v>16</v>
      </c>
      <c r="E40" s="426" t="s">
        <v>17</v>
      </c>
      <c r="F40" s="426" t="s">
        <v>18</v>
      </c>
      <c r="G40" s="426" t="s">
        <v>19</v>
      </c>
      <c r="H40" s="426" t="s">
        <v>20</v>
      </c>
      <c r="I40" s="426" t="s">
        <v>21</v>
      </c>
      <c r="J40" s="426" t="s">
        <v>22</v>
      </c>
      <c r="K40" s="426" t="s">
        <v>23</v>
      </c>
      <c r="L40" s="426" t="s">
        <v>24</v>
      </c>
      <c r="M40" s="426" t="s">
        <v>25</v>
      </c>
      <c r="N40" s="426" t="s">
        <v>26</v>
      </c>
      <c r="O40" s="426" t="s">
        <v>29</v>
      </c>
      <c r="P40" s="178"/>
      <c r="Q40" s="178"/>
      <c r="R40" s="179"/>
    </row>
    <row r="41" spans="2:18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427">
        <f>SUM(C41:N41)</f>
        <v>0</v>
      </c>
      <c r="P41" s="178"/>
      <c r="Q41" s="178"/>
      <c r="R41" s="179"/>
    </row>
    <row r="42" spans="2:18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</row>
    <row r="43" spans="2:18">
      <c r="B43" s="535" t="s">
        <v>28</v>
      </c>
      <c r="C43" s="426"/>
      <c r="D43" s="426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 t="s">
        <v>29</v>
      </c>
      <c r="P43" s="178"/>
      <c r="Q43" s="538" t="s">
        <v>40</v>
      </c>
      <c r="R43" s="539"/>
    </row>
    <row r="44" spans="2:18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427">
        <f>SUM(C44:N44)</f>
        <v>0</v>
      </c>
      <c r="P44" s="178"/>
      <c r="Q44" s="540">
        <f>O41+O44</f>
        <v>0</v>
      </c>
      <c r="R44" s="541"/>
    </row>
    <row r="45" spans="2:18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</row>
    <row r="46" spans="2:18">
      <c r="B46" s="535" t="s">
        <v>37</v>
      </c>
      <c r="C46" s="426"/>
      <c r="D46" s="426"/>
      <c r="E46" s="426"/>
      <c r="F46" s="426"/>
      <c r="G46" s="426"/>
      <c r="H46" s="426"/>
      <c r="I46" s="426"/>
      <c r="J46" s="426"/>
      <c r="K46" s="426"/>
      <c r="L46" s="426"/>
      <c r="M46" s="426"/>
      <c r="N46" s="426"/>
      <c r="O46" s="426" t="s">
        <v>29</v>
      </c>
      <c r="P46" s="178"/>
      <c r="Q46" s="178"/>
      <c r="R46" s="179"/>
    </row>
    <row r="47" spans="2:18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427">
        <f>SUM(C47:N47)</f>
        <v>0</v>
      </c>
      <c r="P47" s="178"/>
      <c r="Q47" s="178"/>
      <c r="R47" s="179"/>
    </row>
    <row r="48" spans="2:18">
      <c r="B48" s="425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</row>
    <row r="49" spans="2:18">
      <c r="B49" s="425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>
      <c r="B50" s="535" t="s">
        <v>43</v>
      </c>
      <c r="C50" s="426" t="s">
        <v>15</v>
      </c>
      <c r="D50" s="426" t="s">
        <v>16</v>
      </c>
      <c r="E50" s="426" t="s">
        <v>17</v>
      </c>
      <c r="F50" s="426" t="s">
        <v>18</v>
      </c>
      <c r="G50" s="426" t="s">
        <v>19</v>
      </c>
      <c r="H50" s="426" t="s">
        <v>20</v>
      </c>
      <c r="I50" s="426" t="s">
        <v>21</v>
      </c>
      <c r="J50" s="426" t="s">
        <v>22</v>
      </c>
      <c r="K50" s="426" t="s">
        <v>23</v>
      </c>
      <c r="L50" s="426" t="s">
        <v>24</v>
      </c>
      <c r="M50" s="426" t="s">
        <v>25</v>
      </c>
      <c r="N50" s="426" t="s">
        <v>26</v>
      </c>
      <c r="O50" s="426" t="s">
        <v>29</v>
      </c>
      <c r="P50" s="178"/>
      <c r="Q50" s="178"/>
      <c r="R50" s="179"/>
    </row>
    <row r="51" spans="2:18">
      <c r="B51" s="535"/>
      <c r="C51" s="427">
        <f t="shared" ref="C51:N51" si="0">C41*$D$36</f>
        <v>0</v>
      </c>
      <c r="D51" s="427">
        <f t="shared" si="0"/>
        <v>0</v>
      </c>
      <c r="E51" s="427">
        <f t="shared" si="0"/>
        <v>0</v>
      </c>
      <c r="F51" s="427">
        <f t="shared" si="0"/>
        <v>0</v>
      </c>
      <c r="G51" s="427">
        <f t="shared" si="0"/>
        <v>0</v>
      </c>
      <c r="H51" s="427">
        <f t="shared" si="0"/>
        <v>0</v>
      </c>
      <c r="I51" s="427">
        <f t="shared" si="0"/>
        <v>0</v>
      </c>
      <c r="J51" s="427">
        <f t="shared" si="0"/>
        <v>0</v>
      </c>
      <c r="K51" s="427">
        <f t="shared" si="0"/>
        <v>0</v>
      </c>
      <c r="L51" s="427">
        <f t="shared" si="0"/>
        <v>0</v>
      </c>
      <c r="M51" s="427">
        <f t="shared" si="0"/>
        <v>0</v>
      </c>
      <c r="N51" s="427">
        <f t="shared" si="0"/>
        <v>0</v>
      </c>
      <c r="O51" s="427">
        <f>SUM(C51:N51)</f>
        <v>0</v>
      </c>
      <c r="P51" s="178"/>
      <c r="Q51" s="178"/>
      <c r="R51" s="179"/>
    </row>
    <row r="52" spans="2:18">
      <c r="B52" s="425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>
      <c r="B53" s="535" t="s">
        <v>44</v>
      </c>
      <c r="C53" s="426" t="s">
        <v>15</v>
      </c>
      <c r="D53" s="426" t="s">
        <v>16</v>
      </c>
      <c r="E53" s="426" t="s">
        <v>17</v>
      </c>
      <c r="F53" s="426" t="s">
        <v>18</v>
      </c>
      <c r="G53" s="426" t="s">
        <v>19</v>
      </c>
      <c r="H53" s="426" t="s">
        <v>20</v>
      </c>
      <c r="I53" s="426" t="s">
        <v>21</v>
      </c>
      <c r="J53" s="426" t="s">
        <v>22</v>
      </c>
      <c r="K53" s="426" t="s">
        <v>23</v>
      </c>
      <c r="L53" s="426" t="s">
        <v>24</v>
      </c>
      <c r="M53" s="426" t="s">
        <v>25</v>
      </c>
      <c r="N53" s="426" t="s">
        <v>26</v>
      </c>
      <c r="O53" s="426" t="s">
        <v>29</v>
      </c>
      <c r="P53" s="178"/>
      <c r="Q53" s="538" t="s">
        <v>41</v>
      </c>
      <c r="R53" s="539"/>
    </row>
    <row r="54" spans="2:18">
      <c r="B54" s="535"/>
      <c r="C54" s="427">
        <f t="shared" ref="C54:N54" si="1">C44*$D$36</f>
        <v>0</v>
      </c>
      <c r="D54" s="427">
        <f t="shared" si="1"/>
        <v>0</v>
      </c>
      <c r="E54" s="427">
        <f t="shared" si="1"/>
        <v>0</v>
      </c>
      <c r="F54" s="427">
        <f t="shared" si="1"/>
        <v>0</v>
      </c>
      <c r="G54" s="427">
        <f t="shared" si="1"/>
        <v>0</v>
      </c>
      <c r="H54" s="427">
        <f t="shared" si="1"/>
        <v>0</v>
      </c>
      <c r="I54" s="427">
        <f t="shared" si="1"/>
        <v>0</v>
      </c>
      <c r="J54" s="427">
        <f t="shared" si="1"/>
        <v>0</v>
      </c>
      <c r="K54" s="427">
        <f t="shared" si="1"/>
        <v>0</v>
      </c>
      <c r="L54" s="427">
        <f t="shared" si="1"/>
        <v>0</v>
      </c>
      <c r="M54" s="427">
        <f t="shared" si="1"/>
        <v>0</v>
      </c>
      <c r="N54" s="427">
        <f t="shared" si="1"/>
        <v>0</v>
      </c>
      <c r="O54" s="427">
        <f>SUM(C54:N54)</f>
        <v>0</v>
      </c>
      <c r="P54" s="178"/>
      <c r="Q54" s="540">
        <f>O51+O54</f>
        <v>0</v>
      </c>
      <c r="R54" s="541"/>
    </row>
    <row r="55" spans="2:18">
      <c r="B55" s="425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>
      <c r="B56" s="425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>
      <c r="B57" s="535" t="s">
        <v>42</v>
      </c>
      <c r="C57" s="426" t="s">
        <v>15</v>
      </c>
      <c r="D57" s="426" t="s">
        <v>16</v>
      </c>
      <c r="E57" s="426" t="s">
        <v>17</v>
      </c>
      <c r="F57" s="426" t="s">
        <v>18</v>
      </c>
      <c r="G57" s="426" t="s">
        <v>19</v>
      </c>
      <c r="H57" s="426" t="s">
        <v>20</v>
      </c>
      <c r="I57" s="426" t="s">
        <v>21</v>
      </c>
      <c r="J57" s="426" t="s">
        <v>22</v>
      </c>
      <c r="K57" s="426" t="s">
        <v>23</v>
      </c>
      <c r="L57" s="426" t="s">
        <v>24</v>
      </c>
      <c r="M57" s="426" t="s">
        <v>25</v>
      </c>
      <c r="N57" s="426" t="s">
        <v>26</v>
      </c>
      <c r="O57" s="426" t="s">
        <v>29</v>
      </c>
      <c r="P57" s="178"/>
      <c r="Q57" s="178"/>
      <c r="R57" s="179"/>
    </row>
    <row r="58" spans="2:18">
      <c r="B58" s="535"/>
      <c r="C58" s="427">
        <f t="shared" ref="C58:N58" si="2">(C51+C54)-C47</f>
        <v>0</v>
      </c>
      <c r="D58" s="427">
        <f t="shared" si="2"/>
        <v>0</v>
      </c>
      <c r="E58" s="427">
        <f t="shared" si="2"/>
        <v>0</v>
      </c>
      <c r="F58" s="427">
        <f t="shared" si="2"/>
        <v>0</v>
      </c>
      <c r="G58" s="427">
        <f t="shared" si="2"/>
        <v>0</v>
      </c>
      <c r="H58" s="427">
        <f t="shared" si="2"/>
        <v>0</v>
      </c>
      <c r="I58" s="427">
        <f t="shared" si="2"/>
        <v>0</v>
      </c>
      <c r="J58" s="427">
        <f t="shared" si="2"/>
        <v>0</v>
      </c>
      <c r="K58" s="427">
        <f t="shared" si="2"/>
        <v>0</v>
      </c>
      <c r="L58" s="427">
        <f t="shared" si="2"/>
        <v>0</v>
      </c>
      <c r="M58" s="427">
        <f t="shared" si="2"/>
        <v>0</v>
      </c>
      <c r="N58" s="427">
        <f t="shared" si="2"/>
        <v>0</v>
      </c>
      <c r="O58" s="427">
        <f>SUM(C58:N58)</f>
        <v>0</v>
      </c>
      <c r="P58" s="178"/>
      <c r="Q58" s="178"/>
      <c r="R58" s="179"/>
    </row>
    <row r="59" spans="2:18">
      <c r="B59" s="42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2" t="s">
        <v>194</v>
      </c>
      <c r="O68" s="305"/>
      <c r="P68" s="178"/>
      <c r="Q68" s="178"/>
      <c r="R68" s="179"/>
    </row>
    <row r="69" spans="2:18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18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</row>
    <row r="82" spans="2:18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</row>
    <row r="83" spans="2:18"/>
    <row r="84" spans="2:18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12">
      <iconSet>
        <cfvo type="percent" val="0"/>
        <cfvo type="num" val="2"/>
        <cfvo type="num" val="4"/>
      </iconSet>
    </cfRule>
  </conditionalFormatting>
  <conditionalFormatting sqref="Q80:R81">
    <cfRule type="iconSet" priority="11">
      <iconSet>
        <cfvo type="percent" val="0"/>
        <cfvo type="num" val="2"/>
        <cfvo type="num" val="4"/>
      </iconSet>
    </cfRule>
  </conditionalFormatting>
  <conditionalFormatting sqref="B80 H80 E80 N80 K80">
    <cfRule type="iconSet" priority="10">
      <iconSet>
        <cfvo type="percent" val="0"/>
        <cfvo type="num" val="2"/>
        <cfvo type="num" val="4"/>
      </iconSet>
    </cfRule>
  </conditionalFormatting>
  <conditionalFormatting sqref="K80:L81">
    <cfRule type="iconSet" priority="6">
      <iconSet>
        <cfvo type="percent" val="0"/>
        <cfvo type="num" val="2"/>
        <cfvo type="num" val="4"/>
      </iconSet>
    </cfRule>
  </conditionalFormatting>
  <conditionalFormatting sqref="N80">
    <cfRule type="iconSet" priority="5">
      <iconSet>
        <cfvo type="percent" val="0"/>
        <cfvo type="num" val="2"/>
        <cfvo type="num" val="4"/>
      </iconSet>
    </cfRule>
  </conditionalFormatting>
  <conditionalFormatting sqref="B80 H80 E80 N80 K80">
    <cfRule type="iconSet" priority="4">
      <iconSet>
        <cfvo type="percent" val="0"/>
        <cfvo type="num" val="2"/>
        <cfvo type="num" val="4"/>
      </iconSet>
    </cfRule>
  </conditionalFormatting>
  <conditionalFormatting sqref="Q80:R81">
    <cfRule type="iconSet" priority="3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2" enableFormatConditionsCalculation="0"/>
  <dimension ref="A1:X84"/>
  <sheetViews>
    <sheetView showGridLines="0" showRowColHeaders="0" topLeftCell="A39" zoomScale="80" zoomScaleNormal="80" zoomScalePageLayoutView="80" workbookViewId="0">
      <selection activeCell="A39" sqref="A39"/>
    </sheetView>
  </sheetViews>
  <sheetFormatPr baseColWidth="10" defaultColWidth="0" defaultRowHeight="12" customHeight="1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21" customWidth="1"/>
    <col min="20" max="23" width="11.5" style="121" hidden="1" customWidth="1"/>
    <col min="24" max="24" width="16.6640625" style="121" hidden="1" customWidth="1"/>
    <col min="25" max="16384" width="11.5" style="121" hidden="1"/>
  </cols>
  <sheetData>
    <row r="1" spans="2:18"/>
    <row r="2" spans="2:18" ht="20">
      <c r="B2" s="569" t="str">
        <f>"Plano tático de "&amp;Referência!D6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</row>
    <row r="3" spans="2:18" ht="24.75" customHeight="1">
      <c r="B3" s="570" t="str">
        <f>IF(H3="","","Ação de "&amp;H3)</f>
        <v>Ação de 0</v>
      </c>
      <c r="C3" s="570"/>
      <c r="D3" s="570"/>
      <c r="E3" s="307"/>
      <c r="F3" s="429"/>
      <c r="G3" s="429"/>
      <c r="H3" s="429">
        <f>'Menu c1'!B16</f>
        <v>0</v>
      </c>
      <c r="I3" s="429"/>
      <c r="J3" s="307"/>
      <c r="K3" s="307"/>
      <c r="L3" s="307"/>
      <c r="M3" s="307"/>
    </row>
    <row r="4" spans="2:18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</row>
    <row r="5" spans="2:18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</row>
    <row r="6" spans="2:18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</row>
    <row r="7" spans="2:18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</row>
    <row r="8" spans="2:18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</row>
    <row r="9" spans="2:18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</row>
    <row r="10" spans="2:18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</row>
    <row r="11" spans="2:18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</row>
    <row r="12" spans="2:18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</row>
    <row r="13" spans="2:18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</row>
    <row r="14" spans="2:18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</row>
    <row r="15" spans="2:18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</row>
    <row r="16" spans="2:18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</row>
    <row r="17" spans="2:18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</row>
    <row r="18" spans="2:18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</row>
    <row r="19" spans="2:18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</row>
    <row r="20" spans="2:18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</row>
    <row r="21" spans="2:18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</row>
    <row r="22" spans="2:18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</row>
    <row r="23" spans="2:18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</row>
    <row r="24" spans="2:18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</row>
    <row r="25" spans="2:18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</row>
    <row r="26" spans="2:18"/>
    <row r="27" spans="2:18">
      <c r="B27" s="549" t="s">
        <v>9</v>
      </c>
      <c r="C27" s="565">
        <f>Referência!D6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</row>
    <row r="28" spans="2:18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</row>
    <row r="29" spans="2:18"/>
    <row r="30" spans="2:18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</row>
    <row r="31" spans="2:18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</row>
    <row r="32" spans="2:18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</row>
    <row r="33" spans="2:18"/>
    <row r="34" spans="2:18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</row>
    <row r="35" spans="2:18">
      <c r="B35" s="177"/>
      <c r="C35" s="178"/>
      <c r="D35" s="178"/>
      <c r="E35" s="308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</row>
    <row r="36" spans="2:18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</row>
    <row r="37" spans="2:18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</row>
    <row r="38" spans="2:18">
      <c r="B38" s="180"/>
      <c r="C38" s="428"/>
      <c r="D38" s="428"/>
      <c r="E38" s="182"/>
      <c r="F38" s="178"/>
      <c r="G38" s="428"/>
      <c r="H38" s="428"/>
      <c r="I38" s="182"/>
      <c r="J38" s="178"/>
      <c r="K38" s="178"/>
      <c r="L38" s="178"/>
      <c r="M38" s="178"/>
      <c r="N38" s="178"/>
      <c r="O38" s="178"/>
      <c r="P38" s="178"/>
      <c r="Q38" s="178"/>
      <c r="R38" s="179"/>
    </row>
    <row r="39" spans="2:18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</row>
    <row r="40" spans="2:18">
      <c r="B40" s="535" t="s">
        <v>27</v>
      </c>
      <c r="C40" s="426" t="s">
        <v>15</v>
      </c>
      <c r="D40" s="426" t="s">
        <v>16</v>
      </c>
      <c r="E40" s="426" t="s">
        <v>17</v>
      </c>
      <c r="F40" s="426" t="s">
        <v>18</v>
      </c>
      <c r="G40" s="426" t="s">
        <v>19</v>
      </c>
      <c r="H40" s="426" t="s">
        <v>20</v>
      </c>
      <c r="I40" s="426" t="s">
        <v>21</v>
      </c>
      <c r="J40" s="426" t="s">
        <v>22</v>
      </c>
      <c r="K40" s="426" t="s">
        <v>23</v>
      </c>
      <c r="L40" s="426" t="s">
        <v>24</v>
      </c>
      <c r="M40" s="426" t="s">
        <v>25</v>
      </c>
      <c r="N40" s="426" t="s">
        <v>26</v>
      </c>
      <c r="O40" s="426" t="s">
        <v>29</v>
      </c>
      <c r="P40" s="178"/>
      <c r="Q40" s="178"/>
      <c r="R40" s="179"/>
    </row>
    <row r="41" spans="2:18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427">
        <f>SUM(C41:N41)</f>
        <v>0</v>
      </c>
      <c r="P41" s="178"/>
      <c r="Q41" s="178"/>
      <c r="R41" s="179"/>
    </row>
    <row r="42" spans="2:18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</row>
    <row r="43" spans="2:18">
      <c r="B43" s="535" t="s">
        <v>28</v>
      </c>
      <c r="C43" s="426"/>
      <c r="D43" s="426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 t="s">
        <v>29</v>
      </c>
      <c r="P43" s="178"/>
      <c r="Q43" s="538" t="s">
        <v>40</v>
      </c>
      <c r="R43" s="539"/>
    </row>
    <row r="44" spans="2:18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427">
        <f>SUM(C44:N44)</f>
        <v>0</v>
      </c>
      <c r="P44" s="178"/>
      <c r="Q44" s="540">
        <f>O41+O44</f>
        <v>0</v>
      </c>
      <c r="R44" s="541"/>
    </row>
    <row r="45" spans="2:18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</row>
    <row r="46" spans="2:18">
      <c r="B46" s="535" t="s">
        <v>37</v>
      </c>
      <c r="C46" s="426"/>
      <c r="D46" s="426"/>
      <c r="E46" s="426"/>
      <c r="F46" s="426"/>
      <c r="G46" s="426"/>
      <c r="H46" s="426"/>
      <c r="I46" s="426"/>
      <c r="J46" s="426"/>
      <c r="K46" s="426"/>
      <c r="L46" s="426"/>
      <c r="M46" s="426"/>
      <c r="N46" s="426"/>
      <c r="O46" s="426" t="s">
        <v>29</v>
      </c>
      <c r="P46" s="178"/>
      <c r="Q46" s="178"/>
      <c r="R46" s="179"/>
    </row>
    <row r="47" spans="2:18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427">
        <f>SUM(C47:N47)</f>
        <v>0</v>
      </c>
      <c r="P47" s="178"/>
      <c r="Q47" s="178"/>
      <c r="R47" s="179"/>
    </row>
    <row r="48" spans="2:18">
      <c r="B48" s="425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</row>
    <row r="49" spans="2:18">
      <c r="B49" s="425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>
      <c r="B50" s="535" t="s">
        <v>43</v>
      </c>
      <c r="C50" s="426" t="s">
        <v>15</v>
      </c>
      <c r="D50" s="426" t="s">
        <v>16</v>
      </c>
      <c r="E50" s="426" t="s">
        <v>17</v>
      </c>
      <c r="F50" s="426" t="s">
        <v>18</v>
      </c>
      <c r="G50" s="426" t="s">
        <v>19</v>
      </c>
      <c r="H50" s="426" t="s">
        <v>20</v>
      </c>
      <c r="I50" s="426" t="s">
        <v>21</v>
      </c>
      <c r="J50" s="426" t="s">
        <v>22</v>
      </c>
      <c r="K50" s="426" t="s">
        <v>23</v>
      </c>
      <c r="L50" s="426" t="s">
        <v>24</v>
      </c>
      <c r="M50" s="426" t="s">
        <v>25</v>
      </c>
      <c r="N50" s="426" t="s">
        <v>26</v>
      </c>
      <c r="O50" s="426" t="s">
        <v>29</v>
      </c>
      <c r="P50" s="178"/>
      <c r="Q50" s="178"/>
      <c r="R50" s="179"/>
    </row>
    <row r="51" spans="2:18">
      <c r="B51" s="535"/>
      <c r="C51" s="427">
        <f t="shared" ref="C51:N51" si="0">C41*$D$36</f>
        <v>0</v>
      </c>
      <c r="D51" s="427">
        <f t="shared" si="0"/>
        <v>0</v>
      </c>
      <c r="E51" s="427">
        <f t="shared" si="0"/>
        <v>0</v>
      </c>
      <c r="F51" s="427">
        <f t="shared" si="0"/>
        <v>0</v>
      </c>
      <c r="G51" s="427">
        <f t="shared" si="0"/>
        <v>0</v>
      </c>
      <c r="H51" s="427">
        <f t="shared" si="0"/>
        <v>0</v>
      </c>
      <c r="I51" s="427">
        <f t="shared" si="0"/>
        <v>0</v>
      </c>
      <c r="J51" s="427">
        <f t="shared" si="0"/>
        <v>0</v>
      </c>
      <c r="K51" s="427">
        <f t="shared" si="0"/>
        <v>0</v>
      </c>
      <c r="L51" s="427">
        <f t="shared" si="0"/>
        <v>0</v>
      </c>
      <c r="M51" s="427">
        <f t="shared" si="0"/>
        <v>0</v>
      </c>
      <c r="N51" s="427">
        <f t="shared" si="0"/>
        <v>0</v>
      </c>
      <c r="O51" s="427">
        <f>SUM(C51:N51)</f>
        <v>0</v>
      </c>
      <c r="P51" s="178"/>
      <c r="Q51" s="178"/>
      <c r="R51" s="179"/>
    </row>
    <row r="52" spans="2:18">
      <c r="B52" s="425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>
      <c r="B53" s="535" t="s">
        <v>44</v>
      </c>
      <c r="C53" s="426" t="s">
        <v>15</v>
      </c>
      <c r="D53" s="426" t="s">
        <v>16</v>
      </c>
      <c r="E53" s="426" t="s">
        <v>17</v>
      </c>
      <c r="F53" s="426" t="s">
        <v>18</v>
      </c>
      <c r="G53" s="426" t="s">
        <v>19</v>
      </c>
      <c r="H53" s="426" t="s">
        <v>20</v>
      </c>
      <c r="I53" s="426" t="s">
        <v>21</v>
      </c>
      <c r="J53" s="426" t="s">
        <v>22</v>
      </c>
      <c r="K53" s="426" t="s">
        <v>23</v>
      </c>
      <c r="L53" s="426" t="s">
        <v>24</v>
      </c>
      <c r="M53" s="426" t="s">
        <v>25</v>
      </c>
      <c r="N53" s="426" t="s">
        <v>26</v>
      </c>
      <c r="O53" s="426" t="s">
        <v>29</v>
      </c>
      <c r="P53" s="178"/>
      <c r="Q53" s="538" t="s">
        <v>41</v>
      </c>
      <c r="R53" s="539"/>
    </row>
    <row r="54" spans="2:18">
      <c r="B54" s="535"/>
      <c r="C54" s="427">
        <f t="shared" ref="C54:N54" si="1">C44*$D$36</f>
        <v>0</v>
      </c>
      <c r="D54" s="427">
        <f t="shared" si="1"/>
        <v>0</v>
      </c>
      <c r="E54" s="427">
        <f t="shared" si="1"/>
        <v>0</v>
      </c>
      <c r="F54" s="427">
        <f t="shared" si="1"/>
        <v>0</v>
      </c>
      <c r="G54" s="427">
        <f t="shared" si="1"/>
        <v>0</v>
      </c>
      <c r="H54" s="427">
        <f t="shared" si="1"/>
        <v>0</v>
      </c>
      <c r="I54" s="427">
        <f t="shared" si="1"/>
        <v>0</v>
      </c>
      <c r="J54" s="427">
        <f t="shared" si="1"/>
        <v>0</v>
      </c>
      <c r="K54" s="427">
        <f t="shared" si="1"/>
        <v>0</v>
      </c>
      <c r="L54" s="427">
        <f t="shared" si="1"/>
        <v>0</v>
      </c>
      <c r="M54" s="427">
        <f t="shared" si="1"/>
        <v>0</v>
      </c>
      <c r="N54" s="427">
        <f t="shared" si="1"/>
        <v>0</v>
      </c>
      <c r="O54" s="427">
        <f>SUM(C54:N54)</f>
        <v>0</v>
      </c>
      <c r="P54" s="178"/>
      <c r="Q54" s="540">
        <f>O51+O54</f>
        <v>0</v>
      </c>
      <c r="R54" s="541"/>
    </row>
    <row r="55" spans="2:18">
      <c r="B55" s="425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>
      <c r="B56" s="425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>
      <c r="B57" s="535" t="s">
        <v>42</v>
      </c>
      <c r="C57" s="426" t="s">
        <v>15</v>
      </c>
      <c r="D57" s="426" t="s">
        <v>16</v>
      </c>
      <c r="E57" s="426" t="s">
        <v>17</v>
      </c>
      <c r="F57" s="426" t="s">
        <v>18</v>
      </c>
      <c r="G57" s="426" t="s">
        <v>19</v>
      </c>
      <c r="H57" s="426" t="s">
        <v>20</v>
      </c>
      <c r="I57" s="426" t="s">
        <v>21</v>
      </c>
      <c r="J57" s="426" t="s">
        <v>22</v>
      </c>
      <c r="K57" s="426" t="s">
        <v>23</v>
      </c>
      <c r="L57" s="426" t="s">
        <v>24</v>
      </c>
      <c r="M57" s="426" t="s">
        <v>25</v>
      </c>
      <c r="N57" s="426" t="s">
        <v>26</v>
      </c>
      <c r="O57" s="426" t="s">
        <v>29</v>
      </c>
      <c r="P57" s="178"/>
      <c r="Q57" s="178"/>
      <c r="R57" s="179"/>
    </row>
    <row r="58" spans="2:18">
      <c r="B58" s="535"/>
      <c r="C58" s="427">
        <f t="shared" ref="C58:N58" si="2">(C51+C54)-C47</f>
        <v>0</v>
      </c>
      <c r="D58" s="427">
        <f t="shared" si="2"/>
        <v>0</v>
      </c>
      <c r="E58" s="427">
        <f t="shared" si="2"/>
        <v>0</v>
      </c>
      <c r="F58" s="427">
        <f t="shared" si="2"/>
        <v>0</v>
      </c>
      <c r="G58" s="427">
        <f t="shared" si="2"/>
        <v>0</v>
      </c>
      <c r="H58" s="427">
        <f t="shared" si="2"/>
        <v>0</v>
      </c>
      <c r="I58" s="427">
        <f t="shared" si="2"/>
        <v>0</v>
      </c>
      <c r="J58" s="427">
        <f t="shared" si="2"/>
        <v>0</v>
      </c>
      <c r="K58" s="427">
        <f t="shared" si="2"/>
        <v>0</v>
      </c>
      <c r="L58" s="427">
        <f t="shared" si="2"/>
        <v>0</v>
      </c>
      <c r="M58" s="427">
        <f t="shared" si="2"/>
        <v>0</v>
      </c>
      <c r="N58" s="427">
        <f t="shared" si="2"/>
        <v>0</v>
      </c>
      <c r="O58" s="427">
        <f>SUM(C58:N58)</f>
        <v>0</v>
      </c>
      <c r="P58" s="178"/>
      <c r="Q58" s="178"/>
      <c r="R58" s="179"/>
    </row>
    <row r="59" spans="2:18">
      <c r="B59" s="42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2" t="s">
        <v>194</v>
      </c>
      <c r="O68" s="305"/>
      <c r="P68" s="178"/>
      <c r="Q68" s="178"/>
      <c r="R68" s="179"/>
    </row>
    <row r="69" spans="2:18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18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</row>
    <row r="82" spans="2:18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</row>
    <row r="83" spans="2:18"/>
    <row r="84" spans="2:18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12">
      <iconSet>
        <cfvo type="percent" val="0"/>
        <cfvo type="num" val="2"/>
        <cfvo type="num" val="4"/>
      </iconSet>
    </cfRule>
  </conditionalFormatting>
  <conditionalFormatting sqref="Q80:R81">
    <cfRule type="iconSet" priority="11">
      <iconSet>
        <cfvo type="percent" val="0"/>
        <cfvo type="num" val="2"/>
        <cfvo type="num" val="4"/>
      </iconSet>
    </cfRule>
  </conditionalFormatting>
  <conditionalFormatting sqref="B80 H80 E80 N80 K80">
    <cfRule type="iconSet" priority="10">
      <iconSet>
        <cfvo type="percent" val="0"/>
        <cfvo type="num" val="2"/>
        <cfvo type="num" val="4"/>
      </iconSet>
    </cfRule>
  </conditionalFormatting>
  <conditionalFormatting sqref="K80:L81">
    <cfRule type="iconSet" priority="6">
      <iconSet>
        <cfvo type="percent" val="0"/>
        <cfvo type="num" val="2"/>
        <cfvo type="num" val="4"/>
      </iconSet>
    </cfRule>
  </conditionalFormatting>
  <conditionalFormatting sqref="N80">
    <cfRule type="iconSet" priority="5">
      <iconSet>
        <cfvo type="percent" val="0"/>
        <cfvo type="num" val="2"/>
        <cfvo type="num" val="4"/>
      </iconSet>
    </cfRule>
  </conditionalFormatting>
  <conditionalFormatting sqref="B80 H80 E80 N80 K80">
    <cfRule type="iconSet" priority="4">
      <iconSet>
        <cfvo type="percent" val="0"/>
        <cfvo type="num" val="2"/>
        <cfvo type="num" val="4"/>
      </iconSet>
    </cfRule>
  </conditionalFormatting>
  <conditionalFormatting sqref="Q80:R81">
    <cfRule type="iconSet" priority="3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pageSetup paperSize="9" orientation="portrait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3" enableFormatConditionsCalculation="0"/>
  <dimension ref="A1:X84"/>
  <sheetViews>
    <sheetView showGridLines="0" showRowColHeaders="0" topLeftCell="C39" zoomScale="80" zoomScaleNormal="80" zoomScalePageLayoutView="80" workbookViewId="0">
      <selection activeCell="A39" sqref="A39"/>
    </sheetView>
  </sheetViews>
  <sheetFormatPr baseColWidth="10" defaultColWidth="0" defaultRowHeight="12" customHeight="1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21" customWidth="1"/>
    <col min="20" max="23" width="11.5" style="121" hidden="1" customWidth="1"/>
    <col min="24" max="24" width="16.6640625" style="121" hidden="1" customWidth="1"/>
    <col min="25" max="16384" width="11.5" style="121" hidden="1"/>
  </cols>
  <sheetData>
    <row r="1" spans="2:18"/>
    <row r="2" spans="2:18" ht="20">
      <c r="B2" s="569" t="str">
        <f>"Plano tático de "&amp;Referência!D6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</row>
    <row r="3" spans="2:18" ht="24.75" customHeight="1">
      <c r="B3" s="570" t="str">
        <f>IF(H3="","","Ação de "&amp;H3)</f>
        <v>Ação de 0</v>
      </c>
      <c r="C3" s="570"/>
      <c r="D3" s="570"/>
      <c r="E3" s="307"/>
      <c r="F3" s="429"/>
      <c r="G3" s="429"/>
      <c r="H3" s="429">
        <f>'Menu c1'!B19</f>
        <v>0</v>
      </c>
      <c r="I3" s="429"/>
      <c r="J3" s="307"/>
      <c r="K3" s="307"/>
      <c r="L3" s="307"/>
      <c r="M3" s="307"/>
    </row>
    <row r="4" spans="2:18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</row>
    <row r="5" spans="2:18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</row>
    <row r="6" spans="2:18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</row>
    <row r="7" spans="2:18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</row>
    <row r="8" spans="2:18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</row>
    <row r="9" spans="2:18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</row>
    <row r="10" spans="2:18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</row>
    <row r="11" spans="2:18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</row>
    <row r="12" spans="2:18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</row>
    <row r="13" spans="2:18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</row>
    <row r="14" spans="2:18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</row>
    <row r="15" spans="2:18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</row>
    <row r="16" spans="2:18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</row>
    <row r="17" spans="2:18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</row>
    <row r="18" spans="2:18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</row>
    <row r="19" spans="2:18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</row>
    <row r="20" spans="2:18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</row>
    <row r="21" spans="2:18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</row>
    <row r="22" spans="2:18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</row>
    <row r="23" spans="2:18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</row>
    <row r="24" spans="2:18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</row>
    <row r="25" spans="2:18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</row>
    <row r="26" spans="2:18"/>
    <row r="27" spans="2:18">
      <c r="B27" s="549" t="s">
        <v>9</v>
      </c>
      <c r="C27" s="565">
        <f>Referência!D6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</row>
    <row r="28" spans="2:18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</row>
    <row r="29" spans="2:18"/>
    <row r="30" spans="2:18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</row>
    <row r="31" spans="2:18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</row>
    <row r="32" spans="2:18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</row>
    <row r="33" spans="2:18"/>
    <row r="34" spans="2:18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</row>
    <row r="35" spans="2:18">
      <c r="B35" s="177"/>
      <c r="C35" s="178"/>
      <c r="D35" s="178"/>
      <c r="E35" s="308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</row>
    <row r="36" spans="2:18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</row>
    <row r="37" spans="2:18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</row>
    <row r="38" spans="2:18">
      <c r="B38" s="180"/>
      <c r="C38" s="428"/>
      <c r="D38" s="428"/>
      <c r="E38" s="182"/>
      <c r="F38" s="178"/>
      <c r="G38" s="428"/>
      <c r="H38" s="428"/>
      <c r="I38" s="182"/>
      <c r="J38" s="178"/>
      <c r="K38" s="178"/>
      <c r="L38" s="178"/>
      <c r="M38" s="178"/>
      <c r="N38" s="178"/>
      <c r="O38" s="178"/>
      <c r="P38" s="178"/>
      <c r="Q38" s="178"/>
      <c r="R38" s="179"/>
    </row>
    <row r="39" spans="2:18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</row>
    <row r="40" spans="2:18">
      <c r="B40" s="535" t="s">
        <v>27</v>
      </c>
      <c r="C40" s="426" t="s">
        <v>15</v>
      </c>
      <c r="D40" s="426" t="s">
        <v>16</v>
      </c>
      <c r="E40" s="426" t="s">
        <v>17</v>
      </c>
      <c r="F40" s="426" t="s">
        <v>18</v>
      </c>
      <c r="G40" s="426" t="s">
        <v>19</v>
      </c>
      <c r="H40" s="426" t="s">
        <v>20</v>
      </c>
      <c r="I40" s="426" t="s">
        <v>21</v>
      </c>
      <c r="J40" s="426" t="s">
        <v>22</v>
      </c>
      <c r="K40" s="426" t="s">
        <v>23</v>
      </c>
      <c r="L40" s="426" t="s">
        <v>24</v>
      </c>
      <c r="M40" s="426" t="s">
        <v>25</v>
      </c>
      <c r="N40" s="426" t="s">
        <v>26</v>
      </c>
      <c r="O40" s="426" t="s">
        <v>29</v>
      </c>
      <c r="P40" s="178"/>
      <c r="Q40" s="178"/>
      <c r="R40" s="179"/>
    </row>
    <row r="41" spans="2:18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427">
        <f>SUM(C41:N41)</f>
        <v>0</v>
      </c>
      <c r="P41" s="178"/>
      <c r="Q41" s="178"/>
      <c r="R41" s="179"/>
    </row>
    <row r="42" spans="2:18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</row>
    <row r="43" spans="2:18">
      <c r="B43" s="535" t="s">
        <v>28</v>
      </c>
      <c r="C43" s="426"/>
      <c r="D43" s="426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 t="s">
        <v>29</v>
      </c>
      <c r="P43" s="178"/>
      <c r="Q43" s="538" t="s">
        <v>40</v>
      </c>
      <c r="R43" s="539"/>
    </row>
    <row r="44" spans="2:18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427">
        <f>SUM(C44:N44)</f>
        <v>0</v>
      </c>
      <c r="P44" s="178"/>
      <c r="Q44" s="540">
        <f>O41+O44</f>
        <v>0</v>
      </c>
      <c r="R44" s="541"/>
    </row>
    <row r="45" spans="2:18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</row>
    <row r="46" spans="2:18">
      <c r="B46" s="535" t="s">
        <v>37</v>
      </c>
      <c r="C46" s="426"/>
      <c r="D46" s="426"/>
      <c r="E46" s="426"/>
      <c r="F46" s="426"/>
      <c r="G46" s="426"/>
      <c r="H46" s="426"/>
      <c r="I46" s="426"/>
      <c r="J46" s="426"/>
      <c r="K46" s="426"/>
      <c r="L46" s="426"/>
      <c r="M46" s="426"/>
      <c r="N46" s="426"/>
      <c r="O46" s="426" t="s">
        <v>29</v>
      </c>
      <c r="P46" s="178"/>
      <c r="Q46" s="178"/>
      <c r="R46" s="179"/>
    </row>
    <row r="47" spans="2:18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427">
        <f>SUM(C47:N47)</f>
        <v>0</v>
      </c>
      <c r="P47" s="178"/>
      <c r="Q47" s="178"/>
      <c r="R47" s="179"/>
    </row>
    <row r="48" spans="2:18">
      <c r="B48" s="425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</row>
    <row r="49" spans="2:18">
      <c r="B49" s="425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>
      <c r="B50" s="535" t="s">
        <v>43</v>
      </c>
      <c r="C50" s="426" t="s">
        <v>15</v>
      </c>
      <c r="D50" s="426" t="s">
        <v>16</v>
      </c>
      <c r="E50" s="426" t="s">
        <v>17</v>
      </c>
      <c r="F50" s="426" t="s">
        <v>18</v>
      </c>
      <c r="G50" s="426" t="s">
        <v>19</v>
      </c>
      <c r="H50" s="426" t="s">
        <v>20</v>
      </c>
      <c r="I50" s="426" t="s">
        <v>21</v>
      </c>
      <c r="J50" s="426" t="s">
        <v>22</v>
      </c>
      <c r="K50" s="426" t="s">
        <v>23</v>
      </c>
      <c r="L50" s="426" t="s">
        <v>24</v>
      </c>
      <c r="M50" s="426" t="s">
        <v>25</v>
      </c>
      <c r="N50" s="426" t="s">
        <v>26</v>
      </c>
      <c r="O50" s="426" t="s">
        <v>29</v>
      </c>
      <c r="P50" s="178"/>
      <c r="Q50" s="178"/>
      <c r="R50" s="179"/>
    </row>
    <row r="51" spans="2:18">
      <c r="B51" s="535"/>
      <c r="C51" s="427">
        <f t="shared" ref="C51:N51" si="0">C41*$D$36</f>
        <v>0</v>
      </c>
      <c r="D51" s="427">
        <f t="shared" si="0"/>
        <v>0</v>
      </c>
      <c r="E51" s="427">
        <f t="shared" si="0"/>
        <v>0</v>
      </c>
      <c r="F51" s="427">
        <f t="shared" si="0"/>
        <v>0</v>
      </c>
      <c r="G51" s="427">
        <f t="shared" si="0"/>
        <v>0</v>
      </c>
      <c r="H51" s="427">
        <f t="shared" si="0"/>
        <v>0</v>
      </c>
      <c r="I51" s="427">
        <f t="shared" si="0"/>
        <v>0</v>
      </c>
      <c r="J51" s="427">
        <f t="shared" si="0"/>
        <v>0</v>
      </c>
      <c r="K51" s="427">
        <f t="shared" si="0"/>
        <v>0</v>
      </c>
      <c r="L51" s="427">
        <f t="shared" si="0"/>
        <v>0</v>
      </c>
      <c r="M51" s="427">
        <f t="shared" si="0"/>
        <v>0</v>
      </c>
      <c r="N51" s="427">
        <f t="shared" si="0"/>
        <v>0</v>
      </c>
      <c r="O51" s="427">
        <f>SUM(C51:N51)</f>
        <v>0</v>
      </c>
      <c r="P51" s="178"/>
      <c r="Q51" s="178"/>
      <c r="R51" s="179"/>
    </row>
    <row r="52" spans="2:18">
      <c r="B52" s="425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>
      <c r="B53" s="535" t="s">
        <v>44</v>
      </c>
      <c r="C53" s="426" t="s">
        <v>15</v>
      </c>
      <c r="D53" s="426" t="s">
        <v>16</v>
      </c>
      <c r="E53" s="426" t="s">
        <v>17</v>
      </c>
      <c r="F53" s="426" t="s">
        <v>18</v>
      </c>
      <c r="G53" s="426" t="s">
        <v>19</v>
      </c>
      <c r="H53" s="426" t="s">
        <v>20</v>
      </c>
      <c r="I53" s="426" t="s">
        <v>21</v>
      </c>
      <c r="J53" s="426" t="s">
        <v>22</v>
      </c>
      <c r="K53" s="426" t="s">
        <v>23</v>
      </c>
      <c r="L53" s="426" t="s">
        <v>24</v>
      </c>
      <c r="M53" s="426" t="s">
        <v>25</v>
      </c>
      <c r="N53" s="426" t="s">
        <v>26</v>
      </c>
      <c r="O53" s="426" t="s">
        <v>29</v>
      </c>
      <c r="P53" s="178"/>
      <c r="Q53" s="538" t="s">
        <v>41</v>
      </c>
      <c r="R53" s="539"/>
    </row>
    <row r="54" spans="2:18">
      <c r="B54" s="535"/>
      <c r="C54" s="427">
        <f t="shared" ref="C54:N54" si="1">C44*$D$36</f>
        <v>0</v>
      </c>
      <c r="D54" s="427">
        <f t="shared" si="1"/>
        <v>0</v>
      </c>
      <c r="E54" s="427">
        <f t="shared" si="1"/>
        <v>0</v>
      </c>
      <c r="F54" s="427">
        <f t="shared" si="1"/>
        <v>0</v>
      </c>
      <c r="G54" s="427">
        <f t="shared" si="1"/>
        <v>0</v>
      </c>
      <c r="H54" s="427">
        <f t="shared" si="1"/>
        <v>0</v>
      </c>
      <c r="I54" s="427">
        <f t="shared" si="1"/>
        <v>0</v>
      </c>
      <c r="J54" s="427">
        <f t="shared" si="1"/>
        <v>0</v>
      </c>
      <c r="K54" s="427">
        <f t="shared" si="1"/>
        <v>0</v>
      </c>
      <c r="L54" s="427">
        <f t="shared" si="1"/>
        <v>0</v>
      </c>
      <c r="M54" s="427">
        <f t="shared" si="1"/>
        <v>0</v>
      </c>
      <c r="N54" s="427">
        <f t="shared" si="1"/>
        <v>0</v>
      </c>
      <c r="O54" s="427">
        <f>SUM(C54:N54)</f>
        <v>0</v>
      </c>
      <c r="P54" s="178"/>
      <c r="Q54" s="540">
        <f>O51+O54</f>
        <v>0</v>
      </c>
      <c r="R54" s="541"/>
    </row>
    <row r="55" spans="2:18">
      <c r="B55" s="425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>
      <c r="B56" s="425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>
      <c r="B57" s="535" t="s">
        <v>42</v>
      </c>
      <c r="C57" s="426" t="s">
        <v>15</v>
      </c>
      <c r="D57" s="426" t="s">
        <v>16</v>
      </c>
      <c r="E57" s="426" t="s">
        <v>17</v>
      </c>
      <c r="F57" s="426" t="s">
        <v>18</v>
      </c>
      <c r="G57" s="426" t="s">
        <v>19</v>
      </c>
      <c r="H57" s="426" t="s">
        <v>20</v>
      </c>
      <c r="I57" s="426" t="s">
        <v>21</v>
      </c>
      <c r="J57" s="426" t="s">
        <v>22</v>
      </c>
      <c r="K57" s="426" t="s">
        <v>23</v>
      </c>
      <c r="L57" s="426" t="s">
        <v>24</v>
      </c>
      <c r="M57" s="426" t="s">
        <v>25</v>
      </c>
      <c r="N57" s="426" t="s">
        <v>26</v>
      </c>
      <c r="O57" s="426" t="s">
        <v>29</v>
      </c>
      <c r="P57" s="178"/>
      <c r="Q57" s="178"/>
      <c r="R57" s="179"/>
    </row>
    <row r="58" spans="2:18">
      <c r="B58" s="535"/>
      <c r="C58" s="427">
        <f t="shared" ref="C58:N58" si="2">(C51+C54)-C47</f>
        <v>0</v>
      </c>
      <c r="D58" s="427">
        <f t="shared" si="2"/>
        <v>0</v>
      </c>
      <c r="E58" s="427">
        <f t="shared" si="2"/>
        <v>0</v>
      </c>
      <c r="F58" s="427">
        <f t="shared" si="2"/>
        <v>0</v>
      </c>
      <c r="G58" s="427">
        <f t="shared" si="2"/>
        <v>0</v>
      </c>
      <c r="H58" s="427">
        <f t="shared" si="2"/>
        <v>0</v>
      </c>
      <c r="I58" s="427">
        <f t="shared" si="2"/>
        <v>0</v>
      </c>
      <c r="J58" s="427">
        <f t="shared" si="2"/>
        <v>0</v>
      </c>
      <c r="K58" s="427">
        <f t="shared" si="2"/>
        <v>0</v>
      </c>
      <c r="L58" s="427">
        <f t="shared" si="2"/>
        <v>0</v>
      </c>
      <c r="M58" s="427">
        <f t="shared" si="2"/>
        <v>0</v>
      </c>
      <c r="N58" s="427">
        <f t="shared" si="2"/>
        <v>0</v>
      </c>
      <c r="O58" s="427">
        <f>SUM(C58:N58)</f>
        <v>0</v>
      </c>
      <c r="P58" s="178"/>
      <c r="Q58" s="178"/>
      <c r="R58" s="179"/>
    </row>
    <row r="59" spans="2:18">
      <c r="B59" s="42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2" t="s">
        <v>194</v>
      </c>
      <c r="O68" s="305"/>
      <c r="P68" s="178"/>
      <c r="Q68" s="178"/>
      <c r="R68" s="179"/>
    </row>
    <row r="69" spans="2:18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18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</row>
    <row r="82" spans="2:18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</row>
    <row r="83" spans="2:18"/>
    <row r="84" spans="2:18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17">
      <iconSet>
        <cfvo type="percent" val="0"/>
        <cfvo type="num" val="2"/>
        <cfvo type="num" val="4"/>
      </iconSet>
    </cfRule>
  </conditionalFormatting>
  <conditionalFormatting sqref="Q80:R81">
    <cfRule type="iconSet" priority="16">
      <iconSet>
        <cfvo type="percent" val="0"/>
        <cfvo type="num" val="2"/>
        <cfvo type="num" val="4"/>
      </iconSet>
    </cfRule>
  </conditionalFormatting>
  <conditionalFormatting sqref="B80 H80 E80 N80 K80">
    <cfRule type="iconSet" priority="15">
      <iconSet>
        <cfvo type="percent" val="0"/>
        <cfvo type="num" val="2"/>
        <cfvo type="num" val="4"/>
      </iconSet>
    </cfRule>
  </conditionalFormatting>
  <conditionalFormatting sqref="K80:L81">
    <cfRule type="iconSet" priority="11">
      <iconSet>
        <cfvo type="percent" val="0"/>
        <cfvo type="num" val="2"/>
        <cfvo type="num" val="4"/>
      </iconSet>
    </cfRule>
  </conditionalFormatting>
  <conditionalFormatting sqref="N80">
    <cfRule type="iconSet" priority="10">
      <iconSet>
        <cfvo type="percent" val="0"/>
        <cfvo type="num" val="2"/>
        <cfvo type="num" val="4"/>
      </iconSet>
    </cfRule>
  </conditionalFormatting>
  <conditionalFormatting sqref="B80 E80 H80 N80 K80">
    <cfRule type="iconSet" priority="9">
      <iconSet>
        <cfvo type="percent" val="0"/>
        <cfvo type="num" val="2"/>
        <cfvo type="num" val="4"/>
      </iconSet>
    </cfRule>
  </conditionalFormatting>
  <conditionalFormatting sqref="Q80:R81">
    <cfRule type="iconSet" priority="8">
      <iconSet>
        <cfvo type="percent" val="0"/>
        <cfvo type="num" val="2"/>
        <cfvo type="num" val="4"/>
      </iconSet>
    </cfRule>
  </conditionalFormatting>
  <conditionalFormatting sqref="B80 H80 E80 N80 K80">
    <cfRule type="iconSet" priority="7">
      <iconSet>
        <cfvo type="percent" val="0"/>
        <cfvo type="num" val="2"/>
        <cfvo type="num" val="4"/>
      </iconSet>
    </cfRule>
  </conditionalFormatting>
  <conditionalFormatting sqref="K80:L81">
    <cfRule type="iconSet" priority="6">
      <iconSet>
        <cfvo type="percent" val="0"/>
        <cfvo type="num" val="2"/>
        <cfvo type="num" val="4"/>
      </iconSet>
    </cfRule>
  </conditionalFormatting>
  <conditionalFormatting sqref="N80">
    <cfRule type="iconSet" priority="5">
      <iconSet>
        <cfvo type="percent" val="0"/>
        <cfvo type="num" val="2"/>
        <cfvo type="num" val="4"/>
      </iconSet>
    </cfRule>
  </conditionalFormatting>
  <conditionalFormatting sqref="B80 H80 E80 N80 K80">
    <cfRule type="iconSet" priority="4">
      <iconSet>
        <cfvo type="percent" val="0"/>
        <cfvo type="num" val="2"/>
        <cfvo type="num" val="4"/>
      </iconSet>
    </cfRule>
  </conditionalFormatting>
  <conditionalFormatting sqref="Q80:R81">
    <cfRule type="iconSet" priority="3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4" enableFormatConditionsCalculation="0"/>
  <dimension ref="A1:S84"/>
  <sheetViews>
    <sheetView showGridLines="0" showRowColHeaders="0" topLeftCell="A39" zoomScale="80" zoomScaleNormal="80" zoomScalePageLayoutView="80" workbookViewId="0">
      <selection activeCell="A39" sqref="A39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21" customWidth="1"/>
    <col min="20" max="16384" width="11.5" style="121" hidden="1"/>
  </cols>
  <sheetData>
    <row r="1" spans="2:18"/>
    <row r="2" spans="2:18" ht="20">
      <c r="B2" s="569" t="str">
        <f>"Plano tático de "&amp;Referência!D6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</row>
    <row r="3" spans="2:18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c1'!F7</f>
        <v>0</v>
      </c>
      <c r="I3" s="429"/>
      <c r="J3" s="307"/>
      <c r="K3" s="307"/>
      <c r="L3" s="307"/>
      <c r="M3" s="307"/>
    </row>
    <row r="4" spans="2:18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</row>
    <row r="5" spans="2:18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</row>
    <row r="6" spans="2:18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</row>
    <row r="7" spans="2:18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</row>
    <row r="8" spans="2:18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</row>
    <row r="9" spans="2:18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</row>
    <row r="10" spans="2:18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</row>
    <row r="11" spans="2:18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</row>
    <row r="12" spans="2:18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</row>
    <row r="13" spans="2:18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</row>
    <row r="14" spans="2:18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</row>
    <row r="15" spans="2:18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</row>
    <row r="16" spans="2:18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</row>
    <row r="17" spans="2:18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</row>
    <row r="18" spans="2:18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</row>
    <row r="19" spans="2:18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</row>
    <row r="20" spans="2:18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</row>
    <row r="21" spans="2:18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</row>
    <row r="22" spans="2:18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</row>
    <row r="23" spans="2:18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</row>
    <row r="24" spans="2:18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</row>
    <row r="25" spans="2:18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</row>
    <row r="26" spans="2:18"/>
    <row r="27" spans="2:18">
      <c r="B27" s="549" t="s">
        <v>9</v>
      </c>
      <c r="C27" s="565">
        <f>Referência!D6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</row>
    <row r="28" spans="2:18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</row>
    <row r="29" spans="2:18"/>
    <row r="30" spans="2:18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</row>
    <row r="31" spans="2:18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</row>
    <row r="32" spans="2:18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</row>
    <row r="33" spans="2:18"/>
    <row r="34" spans="2:18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</row>
    <row r="35" spans="2:18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</row>
    <row r="36" spans="2:18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</row>
    <row r="37" spans="2:18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</row>
    <row r="38" spans="2:18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</row>
    <row r="39" spans="2:18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</row>
    <row r="40" spans="2:18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</row>
    <row r="41" spans="2:18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</row>
    <row r="42" spans="2:18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</row>
    <row r="43" spans="2:18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</row>
    <row r="44" spans="2:18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</row>
    <row r="45" spans="2:18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</row>
    <row r="46" spans="2:18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</row>
    <row r="47" spans="2:18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</row>
    <row r="48" spans="2:18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</row>
    <row r="49" spans="2:18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18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</row>
    <row r="82" spans="2:18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</row>
    <row r="83" spans="2:18"/>
    <row r="84" spans="2:18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10">
      <iconSet>
        <cfvo type="percent" val="0"/>
        <cfvo type="num" val="2"/>
        <cfvo type="num" val="4"/>
      </iconSet>
    </cfRule>
  </conditionalFormatting>
  <conditionalFormatting sqref="Q80:R81">
    <cfRule type="iconSet" priority="9">
      <iconSet>
        <cfvo type="percent" val="0"/>
        <cfvo type="num" val="2"/>
        <cfvo type="num" val="4"/>
      </iconSet>
    </cfRule>
  </conditionalFormatting>
  <conditionalFormatting sqref="B80 H80 E80 N80 K80">
    <cfRule type="iconSet" priority="8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5" enableFormatConditionsCalculation="0"/>
  <dimension ref="A1:S84"/>
  <sheetViews>
    <sheetView showGridLines="0" showRowColHeaders="0" topLeftCell="A39" zoomScale="80" zoomScaleNormal="80" zoomScalePageLayoutView="80" workbookViewId="0">
      <selection activeCell="A39" sqref="A39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21" customWidth="1"/>
    <col min="20" max="16384" width="11.5" style="121" hidden="1"/>
  </cols>
  <sheetData>
    <row r="1" spans="2:18"/>
    <row r="2" spans="2:18" ht="20">
      <c r="B2" s="569" t="str">
        <f>"Plano tático de "&amp;Referência!D6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</row>
    <row r="3" spans="2:18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c1'!F10</f>
        <v>0</v>
      </c>
      <c r="I3" s="429"/>
      <c r="J3" s="307"/>
      <c r="K3" s="307"/>
      <c r="L3" s="307"/>
      <c r="M3" s="307"/>
    </row>
    <row r="4" spans="2:18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</row>
    <row r="5" spans="2:18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</row>
    <row r="6" spans="2:18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</row>
    <row r="7" spans="2:18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</row>
    <row r="8" spans="2:18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</row>
    <row r="9" spans="2:18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</row>
    <row r="10" spans="2:18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</row>
    <row r="11" spans="2:18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</row>
    <row r="12" spans="2:18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</row>
    <row r="13" spans="2:18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</row>
    <row r="14" spans="2:18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</row>
    <row r="15" spans="2:18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</row>
    <row r="16" spans="2:18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</row>
    <row r="17" spans="2:18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</row>
    <row r="18" spans="2:18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</row>
    <row r="19" spans="2:18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</row>
    <row r="20" spans="2:18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</row>
    <row r="21" spans="2:18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</row>
    <row r="22" spans="2:18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</row>
    <row r="23" spans="2:18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</row>
    <row r="24" spans="2:18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</row>
    <row r="25" spans="2:18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</row>
    <row r="26" spans="2:18"/>
    <row r="27" spans="2:18">
      <c r="B27" s="549" t="s">
        <v>9</v>
      </c>
      <c r="C27" s="565">
        <f>Referência!D6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</row>
    <row r="28" spans="2:18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</row>
    <row r="29" spans="2:18"/>
    <row r="30" spans="2:18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</row>
    <row r="31" spans="2:18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</row>
    <row r="32" spans="2:18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</row>
    <row r="33" spans="2:18"/>
    <row r="34" spans="2:18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</row>
    <row r="35" spans="2:18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</row>
    <row r="36" spans="2:18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</row>
    <row r="37" spans="2:18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</row>
    <row r="38" spans="2:18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</row>
    <row r="39" spans="2:18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</row>
    <row r="40" spans="2:18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</row>
    <row r="41" spans="2:18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</row>
    <row r="42" spans="2:18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</row>
    <row r="43" spans="2:18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</row>
    <row r="44" spans="2:18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</row>
    <row r="45" spans="2:18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</row>
    <row r="46" spans="2:18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</row>
    <row r="47" spans="2:18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</row>
    <row r="48" spans="2:18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</row>
    <row r="49" spans="2:18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>
      <c r="B54" s="535"/>
      <c r="C54" s="387">
        <f t="shared" ref="C54:M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>N44*$D$36</f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18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</row>
    <row r="82" spans="2:18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</row>
    <row r="83" spans="2:18"/>
    <row r="84" spans="2:18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pageSetup orientation="portrait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" enableFormatConditionsCalculation="0"/>
  <dimension ref="A1:Q81"/>
  <sheetViews>
    <sheetView workbookViewId="0">
      <selection activeCell="E34" sqref="E34"/>
    </sheetView>
  </sheetViews>
  <sheetFormatPr baseColWidth="10" defaultColWidth="11.5" defaultRowHeight="12" x14ac:dyDescent="0"/>
  <cols>
    <col min="1" max="16384" width="11.5" style="3"/>
  </cols>
  <sheetData>
    <row r="1" spans="1:17">
      <c r="A1" s="4" t="s">
        <v>90</v>
      </c>
    </row>
    <row r="3" spans="1:17" ht="12" customHeight="1">
      <c r="A3" s="484" t="s">
        <v>4</v>
      </c>
      <c r="B3" s="491" t="s">
        <v>59</v>
      </c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491"/>
      <c r="P3" s="491"/>
      <c r="Q3" s="492"/>
    </row>
    <row r="4" spans="1:17">
      <c r="A4" s="485"/>
      <c r="B4" s="495"/>
      <c r="C4" s="495"/>
      <c r="D4" s="495"/>
      <c r="E4" s="495"/>
      <c r="F4" s="495"/>
      <c r="G4" s="495"/>
      <c r="H4" s="495"/>
      <c r="I4" s="495"/>
      <c r="J4" s="495"/>
      <c r="K4" s="495"/>
      <c r="L4" s="495"/>
      <c r="M4" s="495"/>
      <c r="N4" s="495"/>
      <c r="O4" s="495"/>
      <c r="P4" s="495"/>
      <c r="Q4" s="496"/>
    </row>
    <row r="5" spans="1:17">
      <c r="A5" s="486"/>
      <c r="B5" s="493"/>
      <c r="C5" s="493"/>
      <c r="D5" s="493"/>
      <c r="E5" s="493"/>
      <c r="F5" s="493"/>
      <c r="G5" s="493"/>
      <c r="H5" s="493"/>
      <c r="I5" s="493"/>
      <c r="J5" s="493"/>
      <c r="K5" s="493"/>
      <c r="L5" s="493"/>
      <c r="M5" s="493"/>
      <c r="N5" s="493"/>
      <c r="O5" s="493"/>
      <c r="P5" s="493"/>
      <c r="Q5" s="494"/>
    </row>
    <row r="6" spans="1:17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7">
      <c r="A7" s="484" t="s">
        <v>5</v>
      </c>
      <c r="B7" s="491"/>
      <c r="C7" s="491"/>
      <c r="D7" s="491"/>
      <c r="E7" s="491"/>
      <c r="F7" s="491"/>
      <c r="G7" s="491"/>
      <c r="H7" s="491"/>
      <c r="I7" s="491"/>
      <c r="J7" s="491"/>
      <c r="K7" s="491"/>
      <c r="L7" s="491"/>
      <c r="M7" s="491"/>
      <c r="N7" s="491"/>
      <c r="O7" s="491"/>
      <c r="P7" s="491"/>
      <c r="Q7" s="492"/>
    </row>
    <row r="8" spans="1:17">
      <c r="A8" s="485"/>
      <c r="B8" s="495"/>
      <c r="C8" s="495"/>
      <c r="D8" s="495"/>
      <c r="E8" s="495"/>
      <c r="F8" s="495"/>
      <c r="G8" s="495"/>
      <c r="H8" s="495"/>
      <c r="I8" s="495"/>
      <c r="J8" s="495"/>
      <c r="K8" s="495"/>
      <c r="L8" s="495"/>
      <c r="M8" s="495"/>
      <c r="N8" s="495"/>
      <c r="O8" s="495"/>
      <c r="P8" s="495"/>
      <c r="Q8" s="496"/>
    </row>
    <row r="9" spans="1:17">
      <c r="A9" s="486"/>
      <c r="B9" s="493"/>
      <c r="C9" s="493"/>
      <c r="D9" s="493"/>
      <c r="E9" s="493"/>
      <c r="F9" s="493"/>
      <c r="G9" s="493"/>
      <c r="H9" s="493"/>
      <c r="I9" s="493"/>
      <c r="J9" s="493"/>
      <c r="K9" s="493"/>
      <c r="L9" s="493"/>
      <c r="M9" s="493"/>
      <c r="N9" s="493"/>
      <c r="O9" s="493"/>
      <c r="P9" s="493"/>
      <c r="Q9" s="494"/>
    </row>
    <row r="10" spans="1:17">
      <c r="A10" s="5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</row>
    <row r="11" spans="1:17">
      <c r="A11" s="484" t="s">
        <v>6</v>
      </c>
      <c r="B11" s="491" t="s">
        <v>58</v>
      </c>
      <c r="C11" s="491"/>
      <c r="D11" s="491"/>
      <c r="E11" s="491"/>
      <c r="F11" s="491"/>
      <c r="G11" s="491"/>
      <c r="H11" s="491"/>
      <c r="I11" s="491"/>
      <c r="J11" s="491"/>
      <c r="K11" s="491"/>
      <c r="L11" s="491"/>
      <c r="M11" s="491"/>
      <c r="N11" s="491"/>
      <c r="O11" s="491"/>
      <c r="P11" s="491"/>
      <c r="Q11" s="492"/>
    </row>
    <row r="12" spans="1:17">
      <c r="A12" s="485"/>
      <c r="B12" s="495"/>
      <c r="C12" s="495"/>
      <c r="D12" s="495"/>
      <c r="E12" s="495"/>
      <c r="F12" s="495"/>
      <c r="G12" s="495"/>
      <c r="H12" s="495"/>
      <c r="I12" s="495"/>
      <c r="J12" s="495"/>
      <c r="K12" s="495"/>
      <c r="L12" s="495"/>
      <c r="M12" s="495"/>
      <c r="N12" s="495"/>
      <c r="O12" s="495"/>
      <c r="P12" s="495"/>
      <c r="Q12" s="496"/>
    </row>
    <row r="13" spans="1:17">
      <c r="A13" s="486"/>
      <c r="B13" s="493"/>
      <c r="C13" s="493"/>
      <c r="D13" s="493"/>
      <c r="E13" s="493"/>
      <c r="F13" s="493"/>
      <c r="G13" s="493"/>
      <c r="H13" s="493"/>
      <c r="I13" s="493"/>
      <c r="J13" s="493"/>
      <c r="K13" s="493"/>
      <c r="L13" s="493"/>
      <c r="M13" s="493"/>
      <c r="N13" s="493"/>
      <c r="O13" s="493"/>
      <c r="P13" s="493"/>
      <c r="Q13" s="494"/>
    </row>
    <row r="14" spans="1:17">
      <c r="A14" s="5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</row>
    <row r="15" spans="1:17">
      <c r="A15" s="484" t="s">
        <v>12</v>
      </c>
      <c r="B15" s="491"/>
      <c r="C15" s="491"/>
      <c r="D15" s="491"/>
      <c r="E15" s="491"/>
      <c r="F15" s="491"/>
      <c r="G15" s="491"/>
      <c r="H15" s="491"/>
      <c r="I15" s="491"/>
      <c r="J15" s="491"/>
      <c r="K15" s="491"/>
      <c r="L15" s="491"/>
      <c r="M15" s="491"/>
      <c r="N15" s="491"/>
      <c r="O15" s="491"/>
      <c r="P15" s="491"/>
      <c r="Q15" s="492"/>
    </row>
    <row r="16" spans="1:17">
      <c r="A16" s="485"/>
      <c r="B16" s="495"/>
      <c r="C16" s="495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5"/>
      <c r="O16" s="495"/>
      <c r="P16" s="495"/>
      <c r="Q16" s="496"/>
    </row>
    <row r="17" spans="1:17">
      <c r="A17" s="486"/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494"/>
    </row>
    <row r="18" spans="1:17">
      <c r="A18" s="5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</row>
    <row r="19" spans="1:17">
      <c r="A19" s="484" t="s">
        <v>7</v>
      </c>
      <c r="B19" s="491"/>
      <c r="C19" s="491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491"/>
      <c r="Q19" s="492"/>
    </row>
    <row r="20" spans="1:17">
      <c r="A20" s="485"/>
      <c r="B20" s="495"/>
      <c r="C20" s="495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6"/>
    </row>
    <row r="21" spans="1:17">
      <c r="A21" s="486"/>
      <c r="B21" s="493"/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4"/>
    </row>
    <row r="22" spans="1:17">
      <c r="A22" s="5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</row>
    <row r="23" spans="1:17">
      <c r="A23" s="484" t="s">
        <v>8</v>
      </c>
      <c r="B23" s="491" t="s">
        <v>54</v>
      </c>
      <c r="C23" s="491"/>
      <c r="D23" s="491"/>
      <c r="E23" s="491"/>
      <c r="F23" s="491"/>
      <c r="G23" s="491"/>
      <c r="H23" s="492"/>
      <c r="J23" s="484" t="s">
        <v>10</v>
      </c>
      <c r="K23" s="491" t="s">
        <v>3</v>
      </c>
      <c r="L23" s="491"/>
      <c r="M23" s="491"/>
      <c r="N23" s="491"/>
      <c r="O23" s="491"/>
      <c r="P23" s="491"/>
      <c r="Q23" s="492"/>
    </row>
    <row r="24" spans="1:17">
      <c r="A24" s="486"/>
      <c r="B24" s="493"/>
      <c r="C24" s="493"/>
      <c r="D24" s="493"/>
      <c r="E24" s="493"/>
      <c r="F24" s="493"/>
      <c r="G24" s="493"/>
      <c r="H24" s="494"/>
      <c r="J24" s="486"/>
      <c r="K24" s="493"/>
      <c r="L24" s="493"/>
      <c r="M24" s="493"/>
      <c r="N24" s="493"/>
      <c r="O24" s="493"/>
      <c r="P24" s="493"/>
      <c r="Q24" s="494"/>
    </row>
    <row r="26" spans="1:17">
      <c r="A26" s="484" t="s">
        <v>9</v>
      </c>
      <c r="B26" s="491" t="s">
        <v>55</v>
      </c>
      <c r="C26" s="491"/>
      <c r="D26" s="491"/>
      <c r="E26" s="491"/>
      <c r="F26" s="491"/>
      <c r="G26" s="491"/>
      <c r="H26" s="492"/>
      <c r="J26" s="484" t="s">
        <v>11</v>
      </c>
      <c r="K26" s="491" t="s">
        <v>56</v>
      </c>
      <c r="L26" s="491"/>
      <c r="M26" s="491"/>
      <c r="N26" s="491"/>
      <c r="O26" s="491"/>
      <c r="P26" s="491"/>
      <c r="Q26" s="492"/>
    </row>
    <row r="27" spans="1:17">
      <c r="A27" s="486"/>
      <c r="B27" s="493"/>
      <c r="C27" s="493"/>
      <c r="D27" s="493"/>
      <c r="E27" s="493"/>
      <c r="F27" s="493"/>
      <c r="G27" s="493"/>
      <c r="H27" s="494"/>
      <c r="J27" s="486"/>
      <c r="K27" s="493"/>
      <c r="L27" s="493"/>
      <c r="M27" s="493"/>
      <c r="N27" s="493"/>
      <c r="O27" s="493"/>
      <c r="P27" s="493"/>
      <c r="Q27" s="494"/>
    </row>
    <row r="29" spans="1:17">
      <c r="A29" s="484" t="s">
        <v>13</v>
      </c>
      <c r="B29" s="491" t="s">
        <v>57</v>
      </c>
      <c r="C29" s="491"/>
      <c r="D29" s="491"/>
      <c r="E29" s="491"/>
      <c r="F29" s="491"/>
      <c r="G29" s="491"/>
      <c r="H29" s="491"/>
      <c r="I29" s="491"/>
      <c r="J29" s="491"/>
      <c r="K29" s="491"/>
      <c r="L29" s="491"/>
      <c r="M29" s="491"/>
      <c r="N29" s="491"/>
      <c r="O29" s="491"/>
      <c r="P29" s="491"/>
      <c r="Q29" s="492"/>
    </row>
    <row r="30" spans="1:17">
      <c r="A30" s="485"/>
      <c r="B30" s="495"/>
      <c r="C30" s="495"/>
      <c r="D30" s="495"/>
      <c r="E30" s="495"/>
      <c r="F30" s="495"/>
      <c r="G30" s="495"/>
      <c r="H30" s="495"/>
      <c r="I30" s="495"/>
      <c r="J30" s="495"/>
      <c r="K30" s="495"/>
      <c r="L30" s="495"/>
      <c r="M30" s="495"/>
      <c r="N30" s="495"/>
      <c r="O30" s="495"/>
      <c r="P30" s="495"/>
      <c r="Q30" s="496"/>
    </row>
    <row r="31" spans="1:17">
      <c r="A31" s="486"/>
      <c r="B31" s="493"/>
      <c r="C31" s="493"/>
      <c r="D31" s="493"/>
      <c r="E31" s="493"/>
      <c r="F31" s="493"/>
      <c r="G31" s="493"/>
      <c r="H31" s="493"/>
      <c r="I31" s="493"/>
      <c r="J31" s="493"/>
      <c r="K31" s="493"/>
      <c r="L31" s="493"/>
      <c r="M31" s="493"/>
      <c r="N31" s="493"/>
      <c r="O31" s="493"/>
      <c r="P31" s="493"/>
      <c r="Q31" s="494"/>
    </row>
    <row r="33" spans="1:17">
      <c r="A33" s="18" t="s">
        <v>14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1"/>
    </row>
    <row r="34" spans="1:17">
      <c r="A34" s="29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13"/>
    </row>
    <row r="35" spans="1:17" ht="12" customHeight="1">
      <c r="A35" s="501" t="s">
        <v>38</v>
      </c>
      <c r="B35" s="501"/>
      <c r="C35" s="500">
        <v>4.7</v>
      </c>
      <c r="E35" s="501" t="s">
        <v>39</v>
      </c>
      <c r="F35" s="501"/>
      <c r="G35" s="499">
        <v>0.13100000000000001</v>
      </c>
      <c r="I35" s="8"/>
      <c r="J35" s="8"/>
      <c r="K35" s="8"/>
      <c r="L35" s="8"/>
      <c r="M35" s="8"/>
      <c r="N35" s="8"/>
      <c r="O35" s="8"/>
      <c r="P35" s="8"/>
      <c r="Q35" s="13"/>
    </row>
    <row r="36" spans="1:17">
      <c r="A36" s="501"/>
      <c r="B36" s="501"/>
      <c r="C36" s="500"/>
      <c r="E36" s="501"/>
      <c r="F36" s="501"/>
      <c r="G36" s="500"/>
      <c r="I36" s="8"/>
      <c r="J36" s="8"/>
      <c r="K36" s="8"/>
      <c r="L36" s="8"/>
      <c r="M36" s="8"/>
      <c r="N36" s="8"/>
      <c r="O36" s="8"/>
      <c r="P36" s="8"/>
      <c r="Q36" s="13"/>
    </row>
    <row r="37" spans="1:17">
      <c r="A37" s="14"/>
      <c r="B37" s="30"/>
      <c r="C37" s="30"/>
      <c r="D37" s="31"/>
      <c r="F37" s="30"/>
      <c r="G37" s="30"/>
      <c r="H37" s="31"/>
      <c r="I37" s="8"/>
      <c r="J37" s="8"/>
      <c r="K37" s="8"/>
      <c r="L37" s="8"/>
      <c r="M37" s="8"/>
      <c r="N37" s="8"/>
      <c r="O37" s="8"/>
      <c r="P37" s="8"/>
      <c r="Q37" s="13"/>
    </row>
    <row r="38" spans="1:17">
      <c r="A38" s="14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13"/>
    </row>
    <row r="39" spans="1:17">
      <c r="A39" s="485" t="s">
        <v>27</v>
      </c>
      <c r="B39" s="22" t="s">
        <v>15</v>
      </c>
      <c r="C39" s="22" t="s">
        <v>16</v>
      </c>
      <c r="D39" s="22" t="s">
        <v>17</v>
      </c>
      <c r="E39" s="22" t="s">
        <v>18</v>
      </c>
      <c r="F39" s="22" t="s">
        <v>19</v>
      </c>
      <c r="G39" s="22" t="s">
        <v>20</v>
      </c>
      <c r="H39" s="22" t="s">
        <v>21</v>
      </c>
      <c r="I39" s="22" t="s">
        <v>22</v>
      </c>
      <c r="J39" s="22" t="s">
        <v>23</v>
      </c>
      <c r="K39" s="22" t="s">
        <v>24</v>
      </c>
      <c r="L39" s="22" t="s">
        <v>25</v>
      </c>
      <c r="M39" s="22" t="s">
        <v>26</v>
      </c>
      <c r="N39" s="22" t="s">
        <v>29</v>
      </c>
      <c r="O39" s="8"/>
      <c r="P39" s="8"/>
      <c r="Q39" s="13"/>
    </row>
    <row r="40" spans="1:17">
      <c r="A40" s="485"/>
      <c r="B40" s="20">
        <v>113218.66999999981</v>
      </c>
      <c r="C40" s="20">
        <v>116327.20999999977</v>
      </c>
      <c r="D40" s="20">
        <v>124448.16999999975</v>
      </c>
      <c r="E40" s="20">
        <v>124926.45999999982</v>
      </c>
      <c r="F40" s="20">
        <v>145329.16999999978</v>
      </c>
      <c r="G40" s="20">
        <v>141772.34999999969</v>
      </c>
      <c r="H40" s="20">
        <v>147227.55999999974</v>
      </c>
      <c r="I40" s="20">
        <v>115138.59999999989</v>
      </c>
      <c r="J40" s="20">
        <v>126189.09999999985</v>
      </c>
      <c r="K40" s="20">
        <v>150352.25999999975</v>
      </c>
      <c r="L40" s="20">
        <v>137517.4399999998</v>
      </c>
      <c r="M40" s="20">
        <v>111721.07999999986</v>
      </c>
      <c r="N40" s="24">
        <f>SUM(B40:M40)</f>
        <v>1554168.0699999973</v>
      </c>
      <c r="O40" s="8"/>
      <c r="P40" s="8"/>
      <c r="Q40" s="13"/>
    </row>
    <row r="41" spans="1:17">
      <c r="A41" s="14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13"/>
    </row>
    <row r="42" spans="1:17">
      <c r="A42" s="485" t="s">
        <v>28</v>
      </c>
      <c r="B42" s="22" t="s">
        <v>15</v>
      </c>
      <c r="C42" s="22" t="s">
        <v>16</v>
      </c>
      <c r="D42" s="22" t="s">
        <v>17</v>
      </c>
      <c r="E42" s="22" t="s">
        <v>18</v>
      </c>
      <c r="F42" s="22" t="s">
        <v>19</v>
      </c>
      <c r="G42" s="22" t="s">
        <v>20</v>
      </c>
      <c r="H42" s="22" t="s">
        <v>21</v>
      </c>
      <c r="I42" s="22" t="s">
        <v>22</v>
      </c>
      <c r="J42" s="22" t="s">
        <v>23</v>
      </c>
      <c r="K42" s="22" t="s">
        <v>24</v>
      </c>
      <c r="L42" s="22" t="s">
        <v>25</v>
      </c>
      <c r="M42" s="22" t="s">
        <v>26</v>
      </c>
      <c r="N42" s="22" t="s">
        <v>29</v>
      </c>
      <c r="O42" s="8"/>
      <c r="P42" s="487" t="s">
        <v>40</v>
      </c>
      <c r="Q42" s="488"/>
    </row>
    <row r="43" spans="1:17">
      <c r="A43" s="485"/>
      <c r="B43" s="20"/>
      <c r="C43" s="20"/>
      <c r="D43" s="20"/>
      <c r="E43" s="20">
        <f>E40*0.15</f>
        <v>18738.968999999972</v>
      </c>
      <c r="F43" s="20">
        <f>F40*0.1</f>
        <v>14532.916999999979</v>
      </c>
      <c r="G43" s="20">
        <f>G40*0.05</f>
        <v>7088.6174999999848</v>
      </c>
      <c r="H43" s="20"/>
      <c r="I43" s="20"/>
      <c r="J43" s="20"/>
      <c r="K43" s="20"/>
      <c r="L43" s="20"/>
      <c r="M43" s="20"/>
      <c r="N43" s="24">
        <f>SUM(B43:M43)</f>
        <v>40360.503499999941</v>
      </c>
      <c r="O43" s="8"/>
      <c r="P43" s="489">
        <f>N40+N43</f>
        <v>1594528.5734999971</v>
      </c>
      <c r="Q43" s="490"/>
    </row>
    <row r="44" spans="1:17">
      <c r="A44" s="14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13"/>
    </row>
    <row r="45" spans="1:17">
      <c r="A45" s="485" t="s">
        <v>37</v>
      </c>
      <c r="B45" s="22" t="s">
        <v>15</v>
      </c>
      <c r="C45" s="22" t="s">
        <v>16</v>
      </c>
      <c r="D45" s="22" t="s">
        <v>17</v>
      </c>
      <c r="E45" s="22" t="s">
        <v>18</v>
      </c>
      <c r="F45" s="22" t="s">
        <v>19</v>
      </c>
      <c r="G45" s="22" t="s">
        <v>20</v>
      </c>
      <c r="H45" s="22" t="s">
        <v>21</v>
      </c>
      <c r="I45" s="22" t="s">
        <v>22</v>
      </c>
      <c r="J45" s="22" t="s">
        <v>23</v>
      </c>
      <c r="K45" s="22" t="s">
        <v>24</v>
      </c>
      <c r="L45" s="22" t="s">
        <v>25</v>
      </c>
      <c r="M45" s="22" t="s">
        <v>26</v>
      </c>
      <c r="N45" s="22" t="s">
        <v>29</v>
      </c>
      <c r="O45" s="8"/>
      <c r="P45" s="8"/>
      <c r="Q45" s="13"/>
    </row>
    <row r="46" spans="1:17">
      <c r="A46" s="485"/>
      <c r="B46" s="20">
        <v>0</v>
      </c>
      <c r="C46" s="20">
        <v>0</v>
      </c>
      <c r="D46" s="20">
        <v>445000</v>
      </c>
      <c r="E46" s="20">
        <v>0</v>
      </c>
      <c r="F46" s="20"/>
      <c r="G46" s="20"/>
      <c r="H46" s="20"/>
      <c r="I46" s="20"/>
      <c r="J46" s="20"/>
      <c r="K46" s="20"/>
      <c r="L46" s="20"/>
      <c r="M46" s="20"/>
      <c r="N46" s="24">
        <f>SUM(B46:M46)</f>
        <v>445000</v>
      </c>
      <c r="O46" s="8"/>
      <c r="P46" s="8"/>
      <c r="Q46" s="13"/>
    </row>
    <row r="47" spans="1:17">
      <c r="A47" s="28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8"/>
      <c r="P47" s="8"/>
      <c r="Q47" s="13"/>
    </row>
    <row r="48" spans="1:17">
      <c r="A48" s="28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8"/>
      <c r="P48" s="8"/>
      <c r="Q48" s="13"/>
    </row>
    <row r="49" spans="1:17">
      <c r="A49" s="485" t="s">
        <v>43</v>
      </c>
      <c r="B49" s="22" t="s">
        <v>15</v>
      </c>
      <c r="C49" s="22" t="s">
        <v>16</v>
      </c>
      <c r="D49" s="22" t="s">
        <v>17</v>
      </c>
      <c r="E49" s="22" t="s">
        <v>18</v>
      </c>
      <c r="F49" s="22" t="s">
        <v>19</v>
      </c>
      <c r="G49" s="22" t="s">
        <v>20</v>
      </c>
      <c r="H49" s="22" t="s">
        <v>21</v>
      </c>
      <c r="I49" s="22" t="s">
        <v>22</v>
      </c>
      <c r="J49" s="22" t="s">
        <v>23</v>
      </c>
      <c r="K49" s="22" t="s">
        <v>24</v>
      </c>
      <c r="L49" s="22" t="s">
        <v>25</v>
      </c>
      <c r="M49" s="22" t="s">
        <v>26</v>
      </c>
      <c r="N49" s="22" t="s">
        <v>29</v>
      </c>
      <c r="O49" s="8"/>
      <c r="P49" s="8"/>
      <c r="Q49" s="13"/>
    </row>
    <row r="50" spans="1:17">
      <c r="A50" s="485"/>
      <c r="B50" s="24">
        <f t="shared" ref="B50:M50" si="0">B40*$C$35</f>
        <v>532127.74899999914</v>
      </c>
      <c r="C50" s="24">
        <f t="shared" si="0"/>
        <v>546737.88699999894</v>
      </c>
      <c r="D50" s="24">
        <f t="shared" si="0"/>
        <v>584906.39899999881</v>
      </c>
      <c r="E50" s="24">
        <f t="shared" si="0"/>
        <v>587154.36199999915</v>
      </c>
      <c r="F50" s="24">
        <f t="shared" si="0"/>
        <v>683047.098999999</v>
      </c>
      <c r="G50" s="24">
        <f t="shared" si="0"/>
        <v>666330.04499999853</v>
      </c>
      <c r="H50" s="24">
        <f t="shared" si="0"/>
        <v>691969.53199999873</v>
      </c>
      <c r="I50" s="24">
        <f t="shared" si="0"/>
        <v>541151.41999999946</v>
      </c>
      <c r="J50" s="24">
        <f t="shared" si="0"/>
        <v>593088.76999999932</v>
      </c>
      <c r="K50" s="24">
        <f t="shared" si="0"/>
        <v>706655.62199999881</v>
      </c>
      <c r="L50" s="24">
        <f t="shared" si="0"/>
        <v>646331.96799999906</v>
      </c>
      <c r="M50" s="24">
        <f t="shared" si="0"/>
        <v>525089.0759999993</v>
      </c>
      <c r="N50" s="24">
        <f>SUM(B50:M50)</f>
        <v>7304589.9289999884</v>
      </c>
      <c r="O50" s="8"/>
      <c r="P50" s="8"/>
      <c r="Q50" s="13"/>
    </row>
    <row r="51" spans="1:17">
      <c r="A51" s="28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8"/>
      <c r="P51" s="8"/>
      <c r="Q51" s="13"/>
    </row>
    <row r="52" spans="1:17">
      <c r="A52" s="485" t="s">
        <v>44</v>
      </c>
      <c r="B52" s="22" t="s">
        <v>15</v>
      </c>
      <c r="C52" s="22" t="s">
        <v>16</v>
      </c>
      <c r="D52" s="22" t="s">
        <v>17</v>
      </c>
      <c r="E52" s="22" t="s">
        <v>18</v>
      </c>
      <c r="F52" s="22" t="s">
        <v>19</v>
      </c>
      <c r="G52" s="22" t="s">
        <v>20</v>
      </c>
      <c r="H52" s="22" t="s">
        <v>21</v>
      </c>
      <c r="I52" s="22" t="s">
        <v>22</v>
      </c>
      <c r="J52" s="22" t="s">
        <v>23</v>
      </c>
      <c r="K52" s="22" t="s">
        <v>24</v>
      </c>
      <c r="L52" s="22" t="s">
        <v>25</v>
      </c>
      <c r="M52" s="22" t="s">
        <v>26</v>
      </c>
      <c r="N52" s="22" t="s">
        <v>29</v>
      </c>
      <c r="O52" s="8"/>
      <c r="P52" s="487" t="s">
        <v>41</v>
      </c>
      <c r="Q52" s="488"/>
    </row>
    <row r="53" spans="1:17">
      <c r="A53" s="485"/>
      <c r="B53" s="24">
        <f t="shared" ref="B53:M53" si="1">B43*$C$35</f>
        <v>0</v>
      </c>
      <c r="C53" s="24">
        <f t="shared" si="1"/>
        <v>0</v>
      </c>
      <c r="D53" s="24">
        <f t="shared" si="1"/>
        <v>0</v>
      </c>
      <c r="E53" s="24">
        <f t="shared" si="1"/>
        <v>88073.154299999878</v>
      </c>
      <c r="F53" s="24">
        <f t="shared" si="1"/>
        <v>68304.7098999999</v>
      </c>
      <c r="G53" s="24">
        <f t="shared" si="1"/>
        <v>33316.502249999932</v>
      </c>
      <c r="H53" s="24">
        <f t="shared" si="1"/>
        <v>0</v>
      </c>
      <c r="I53" s="24">
        <f t="shared" si="1"/>
        <v>0</v>
      </c>
      <c r="J53" s="24">
        <f t="shared" si="1"/>
        <v>0</v>
      </c>
      <c r="K53" s="24">
        <f t="shared" si="1"/>
        <v>0</v>
      </c>
      <c r="L53" s="24">
        <f t="shared" si="1"/>
        <v>0</v>
      </c>
      <c r="M53" s="24">
        <f t="shared" si="1"/>
        <v>0</v>
      </c>
      <c r="N53" s="24">
        <f>SUM(B53:M53)</f>
        <v>189694.36644999971</v>
      </c>
      <c r="O53" s="8"/>
      <c r="P53" s="489">
        <f>N50+N53</f>
        <v>7494284.295449988</v>
      </c>
      <c r="Q53" s="490"/>
    </row>
    <row r="54" spans="1:17">
      <c r="A54" s="28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8"/>
      <c r="P54" s="8"/>
      <c r="Q54" s="13"/>
    </row>
    <row r="55" spans="1:17">
      <c r="A55" s="28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8"/>
      <c r="P55" s="8"/>
      <c r="Q55" s="13"/>
    </row>
    <row r="56" spans="1:17">
      <c r="A56" s="485" t="s">
        <v>42</v>
      </c>
      <c r="B56" s="22" t="s">
        <v>15</v>
      </c>
      <c r="C56" s="22" t="s">
        <v>16</v>
      </c>
      <c r="D56" s="22" t="s">
        <v>17</v>
      </c>
      <c r="E56" s="22" t="s">
        <v>18</v>
      </c>
      <c r="F56" s="22" t="s">
        <v>19</v>
      </c>
      <c r="G56" s="22" t="s">
        <v>20</v>
      </c>
      <c r="H56" s="22" t="s">
        <v>21</v>
      </c>
      <c r="I56" s="22" t="s">
        <v>22</v>
      </c>
      <c r="J56" s="22" t="s">
        <v>23</v>
      </c>
      <c r="K56" s="22" t="s">
        <v>24</v>
      </c>
      <c r="L56" s="22" t="s">
        <v>25</v>
      </c>
      <c r="M56" s="22" t="s">
        <v>26</v>
      </c>
      <c r="N56" s="22" t="s">
        <v>29</v>
      </c>
      <c r="O56" s="8"/>
      <c r="P56" s="8"/>
      <c r="Q56" s="13"/>
    </row>
    <row r="57" spans="1:17">
      <c r="A57" s="485"/>
      <c r="B57" s="24">
        <f t="shared" ref="B57:M57" si="2">(B50+B53)-B46</f>
        <v>532127.74899999914</v>
      </c>
      <c r="C57" s="24">
        <f t="shared" si="2"/>
        <v>546737.88699999894</v>
      </c>
      <c r="D57" s="24">
        <f t="shared" si="2"/>
        <v>139906.39899999881</v>
      </c>
      <c r="E57" s="24">
        <f t="shared" si="2"/>
        <v>675227.51629999909</v>
      </c>
      <c r="F57" s="24">
        <f t="shared" si="2"/>
        <v>751351.8088999989</v>
      </c>
      <c r="G57" s="24">
        <f t="shared" si="2"/>
        <v>699646.54724999843</v>
      </c>
      <c r="H57" s="24">
        <f t="shared" si="2"/>
        <v>691969.53199999873</v>
      </c>
      <c r="I57" s="24">
        <f t="shared" si="2"/>
        <v>541151.41999999946</v>
      </c>
      <c r="J57" s="24">
        <f t="shared" si="2"/>
        <v>593088.76999999932</v>
      </c>
      <c r="K57" s="24">
        <f t="shared" si="2"/>
        <v>706655.62199999881</v>
      </c>
      <c r="L57" s="24">
        <f t="shared" si="2"/>
        <v>646331.96799999906</v>
      </c>
      <c r="M57" s="24">
        <f t="shared" si="2"/>
        <v>525089.0759999993</v>
      </c>
      <c r="N57" s="24">
        <f>SUM(B57:M57)</f>
        <v>7049284.2954499889</v>
      </c>
      <c r="O57" s="8"/>
      <c r="P57" s="8"/>
      <c r="Q57" s="13"/>
    </row>
    <row r="58" spans="1:17">
      <c r="A58" s="28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8"/>
      <c r="P58" s="8"/>
      <c r="Q58" s="13"/>
    </row>
    <row r="59" spans="1:17">
      <c r="A59" s="14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13"/>
    </row>
    <row r="60" spans="1:17">
      <c r="A60" s="14"/>
      <c r="B60" s="8" t="s">
        <v>30</v>
      </c>
      <c r="C60" s="8"/>
      <c r="D60" s="7">
        <f>N40</f>
        <v>1554168.0699999973</v>
      </c>
      <c r="E60" s="8"/>
      <c r="F60" s="8"/>
      <c r="G60" s="8"/>
      <c r="H60" s="8"/>
      <c r="I60" s="8"/>
      <c r="J60" s="478" t="s">
        <v>1</v>
      </c>
      <c r="K60" s="479"/>
      <c r="L60" s="8"/>
      <c r="M60" s="8"/>
      <c r="N60" s="8"/>
      <c r="O60" s="8"/>
      <c r="P60" s="8"/>
      <c r="Q60" s="13"/>
    </row>
    <row r="61" spans="1:17">
      <c r="A61" s="14"/>
      <c r="B61" s="8" t="s">
        <v>15</v>
      </c>
      <c r="C61" s="7">
        <f>D60</f>
        <v>1554168.0699999973</v>
      </c>
      <c r="D61" s="7">
        <f>B43</f>
        <v>0</v>
      </c>
      <c r="E61" s="8"/>
      <c r="F61" s="8"/>
      <c r="G61" s="8"/>
      <c r="H61" s="8"/>
      <c r="I61" s="8"/>
      <c r="J61" s="497">
        <f>1+((N53*G35-N46)/N46)</f>
        <v>5.5842611247078566E-2</v>
      </c>
      <c r="K61" s="498"/>
      <c r="L61" s="8"/>
      <c r="M61" s="8"/>
      <c r="N61" s="8"/>
      <c r="O61" s="8"/>
      <c r="Q61" s="13"/>
    </row>
    <row r="62" spans="1:17">
      <c r="A62" s="14"/>
      <c r="B62" s="8" t="s">
        <v>16</v>
      </c>
      <c r="C62" s="7">
        <f>C61+D61</f>
        <v>1554168.0699999973</v>
      </c>
      <c r="D62" s="7">
        <f>C43</f>
        <v>0</v>
      </c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Q62" s="13"/>
    </row>
    <row r="63" spans="1:17">
      <c r="A63" s="14"/>
      <c r="B63" s="8" t="s">
        <v>17</v>
      </c>
      <c r="C63" s="7">
        <f t="shared" ref="C63:C72" si="3">C62+D62</f>
        <v>1554168.0699999973</v>
      </c>
      <c r="D63" s="7">
        <f>D43</f>
        <v>0</v>
      </c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Q63" s="13"/>
    </row>
    <row r="64" spans="1:17">
      <c r="A64" s="14"/>
      <c r="B64" s="8" t="s">
        <v>18</v>
      </c>
      <c r="C64" s="7">
        <f t="shared" si="3"/>
        <v>1554168.0699999973</v>
      </c>
      <c r="D64" s="7">
        <f>E43</f>
        <v>18738.968999999972</v>
      </c>
      <c r="E64" s="8"/>
      <c r="F64" s="8"/>
      <c r="G64" s="8"/>
      <c r="H64" s="8"/>
      <c r="I64" s="8"/>
      <c r="J64" s="478" t="s">
        <v>32</v>
      </c>
      <c r="K64" s="479"/>
      <c r="L64" s="8"/>
      <c r="M64" s="8"/>
      <c r="N64" s="8"/>
      <c r="O64" s="8"/>
      <c r="Q64" s="13"/>
    </row>
    <row r="65" spans="1:17">
      <c r="A65" s="14"/>
      <c r="B65" s="8" t="s">
        <v>19</v>
      </c>
      <c r="C65" s="7">
        <f t="shared" si="3"/>
        <v>1572907.0389999973</v>
      </c>
      <c r="D65" s="7">
        <f>F43</f>
        <v>14532.916999999979</v>
      </c>
      <c r="E65" s="8"/>
      <c r="F65" s="8"/>
      <c r="G65" s="8"/>
      <c r="H65" s="8"/>
      <c r="I65" s="8"/>
      <c r="J65" s="480">
        <f>N46/(N53*G35)</f>
        <v>17.907472048100463</v>
      </c>
      <c r="K65" s="481"/>
      <c r="L65" s="8"/>
      <c r="M65" s="8"/>
      <c r="N65" s="8"/>
      <c r="O65" s="8"/>
      <c r="Q65" s="13"/>
    </row>
    <row r="66" spans="1:17">
      <c r="A66" s="14"/>
      <c r="B66" s="8" t="s">
        <v>20</v>
      </c>
      <c r="C66" s="7">
        <f t="shared" si="3"/>
        <v>1587439.9559999972</v>
      </c>
      <c r="D66" s="7">
        <f>G43</f>
        <v>7088.6174999999848</v>
      </c>
      <c r="E66" s="8"/>
      <c r="F66" s="8"/>
      <c r="G66" s="8"/>
      <c r="H66" s="8"/>
      <c r="I66" s="8"/>
      <c r="J66" s="32"/>
      <c r="K66" s="33"/>
      <c r="L66" s="8"/>
      <c r="M66" s="8"/>
      <c r="N66" s="8"/>
      <c r="O66" s="8"/>
      <c r="Q66" s="13"/>
    </row>
    <row r="67" spans="1:17">
      <c r="A67" s="14"/>
      <c r="B67" s="8" t="s">
        <v>21</v>
      </c>
      <c r="C67" s="7">
        <f t="shared" si="3"/>
        <v>1594528.5734999971</v>
      </c>
      <c r="D67" s="7">
        <f>H43</f>
        <v>0</v>
      </c>
      <c r="E67" s="8"/>
      <c r="F67" s="8"/>
      <c r="G67" s="8"/>
      <c r="H67" s="8"/>
      <c r="I67" s="8"/>
      <c r="J67" s="32" t="s">
        <v>45</v>
      </c>
      <c r="K67" s="33"/>
      <c r="L67" s="8"/>
      <c r="M67" s="8"/>
      <c r="N67" s="8"/>
      <c r="O67" s="8"/>
      <c r="P67" s="8"/>
      <c r="Q67" s="13"/>
    </row>
    <row r="68" spans="1:17">
      <c r="A68" s="14"/>
      <c r="B68" s="8" t="s">
        <v>22</v>
      </c>
      <c r="C68" s="7">
        <f t="shared" si="3"/>
        <v>1594528.5734999971</v>
      </c>
      <c r="D68" s="7">
        <f>I43</f>
        <v>0</v>
      </c>
      <c r="E68" s="8"/>
      <c r="F68" s="8"/>
      <c r="G68" s="8"/>
      <c r="H68" s="8"/>
      <c r="I68" s="8"/>
      <c r="J68" s="32" t="s">
        <v>46</v>
      </c>
      <c r="K68" s="33">
        <v>1</v>
      </c>
      <c r="L68" s="8"/>
      <c r="M68" s="8"/>
      <c r="N68" s="8"/>
      <c r="O68" s="8"/>
      <c r="P68" s="8"/>
      <c r="Q68" s="13"/>
    </row>
    <row r="69" spans="1:17">
      <c r="A69" s="14"/>
      <c r="B69" s="8" t="s">
        <v>23</v>
      </c>
      <c r="C69" s="7">
        <f t="shared" si="3"/>
        <v>1594528.5734999971</v>
      </c>
      <c r="D69" s="7">
        <f>J43</f>
        <v>0</v>
      </c>
      <c r="E69" s="8"/>
      <c r="F69" s="8"/>
      <c r="G69" s="8"/>
      <c r="H69" s="8"/>
      <c r="I69" s="8"/>
      <c r="J69" s="32" t="s">
        <v>47</v>
      </c>
      <c r="K69" s="33">
        <v>1.5</v>
      </c>
      <c r="L69" s="8"/>
      <c r="M69" s="8"/>
      <c r="N69" s="8"/>
      <c r="O69" s="8"/>
      <c r="P69" s="8"/>
      <c r="Q69" s="13"/>
    </row>
    <row r="70" spans="1:17">
      <c r="A70" s="14"/>
      <c r="B70" s="8" t="s">
        <v>24</v>
      </c>
      <c r="C70" s="7">
        <f t="shared" si="3"/>
        <v>1594528.5734999971</v>
      </c>
      <c r="D70" s="7">
        <f>K43</f>
        <v>0</v>
      </c>
      <c r="E70" s="8"/>
      <c r="F70" s="8"/>
      <c r="G70" s="8"/>
      <c r="H70" s="8"/>
      <c r="I70" s="8"/>
      <c r="J70" s="32" t="s">
        <v>48</v>
      </c>
      <c r="K70" s="33">
        <v>2</v>
      </c>
      <c r="L70" s="8"/>
      <c r="M70" s="8"/>
      <c r="N70" s="8"/>
      <c r="O70" s="8"/>
      <c r="P70" s="8"/>
      <c r="Q70" s="13"/>
    </row>
    <row r="71" spans="1:17">
      <c r="A71" s="14"/>
      <c r="B71" s="8" t="s">
        <v>25</v>
      </c>
      <c r="C71" s="7">
        <f t="shared" si="3"/>
        <v>1594528.5734999971</v>
      </c>
      <c r="D71" s="7">
        <f>L43</f>
        <v>0</v>
      </c>
      <c r="E71" s="8"/>
      <c r="F71" s="8"/>
      <c r="G71" s="8"/>
      <c r="H71" s="8"/>
      <c r="I71" s="8"/>
      <c r="J71" s="32" t="s">
        <v>49</v>
      </c>
      <c r="K71" s="33">
        <v>2.5</v>
      </c>
      <c r="L71" s="8"/>
      <c r="M71" s="8"/>
      <c r="N71" s="8"/>
      <c r="O71" s="8"/>
      <c r="P71" s="8"/>
      <c r="Q71" s="13"/>
    </row>
    <row r="72" spans="1:17">
      <c r="A72" s="14"/>
      <c r="B72" s="8" t="s">
        <v>26</v>
      </c>
      <c r="C72" s="7">
        <f t="shared" si="3"/>
        <v>1594528.5734999971</v>
      </c>
      <c r="D72" s="7">
        <f>M43</f>
        <v>0</v>
      </c>
      <c r="E72" s="8"/>
      <c r="F72" s="8"/>
      <c r="G72" s="8"/>
      <c r="H72" s="8"/>
      <c r="I72" s="8"/>
      <c r="J72" s="34" t="s">
        <v>50</v>
      </c>
      <c r="K72" s="35">
        <v>3</v>
      </c>
      <c r="L72" s="8"/>
      <c r="M72" s="8"/>
      <c r="N72" s="8"/>
      <c r="O72" s="8"/>
      <c r="P72" s="8"/>
      <c r="Q72" s="13"/>
    </row>
    <row r="73" spans="1:17">
      <c r="A73" s="14"/>
      <c r="B73" s="8" t="s">
        <v>31</v>
      </c>
      <c r="C73" s="8"/>
      <c r="D73" s="7">
        <f>C72+D72</f>
        <v>1594528.5734999971</v>
      </c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13"/>
    </row>
    <row r="74" spans="1:17">
      <c r="A74" s="16"/>
      <c r="B74" s="16"/>
      <c r="C74" s="16"/>
      <c r="D74" s="23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7"/>
    </row>
    <row r="75" spans="1:17">
      <c r="A75" s="8"/>
      <c r="B75" s="8"/>
      <c r="C75" s="8"/>
      <c r="D75" s="7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</row>
    <row r="76" spans="1:17">
      <c r="A76" s="3" t="s">
        <v>36</v>
      </c>
    </row>
    <row r="77" spans="1:17">
      <c r="A77" s="9" t="s">
        <v>0</v>
      </c>
      <c r="B77" s="25"/>
      <c r="C77" s="27">
        <v>0.35</v>
      </c>
      <c r="D77" s="9" t="s">
        <v>1</v>
      </c>
      <c r="E77" s="25"/>
      <c r="F77" s="27">
        <v>0.3</v>
      </c>
      <c r="G77" s="9" t="s">
        <v>2</v>
      </c>
      <c r="H77" s="25"/>
      <c r="I77" s="27">
        <v>0.2</v>
      </c>
      <c r="J77" s="9" t="s">
        <v>33</v>
      </c>
      <c r="K77" s="25"/>
      <c r="L77" s="27">
        <v>0.1</v>
      </c>
      <c r="M77" s="9" t="s">
        <v>32</v>
      </c>
      <c r="N77" s="25"/>
      <c r="O77" s="27">
        <v>0.05</v>
      </c>
      <c r="P77" s="9" t="s">
        <v>35</v>
      </c>
      <c r="Q77" s="11"/>
    </row>
    <row r="78" spans="1:17">
      <c r="A78" s="12" t="s">
        <v>34</v>
      </c>
      <c r="B78" s="8"/>
      <c r="C78" s="13"/>
      <c r="D78" s="12" t="s">
        <v>34</v>
      </c>
      <c r="E78" s="8"/>
      <c r="F78" s="13"/>
      <c r="G78" s="12" t="s">
        <v>34</v>
      </c>
      <c r="H78" s="8"/>
      <c r="I78" s="13"/>
      <c r="J78" s="12" t="s">
        <v>34</v>
      </c>
      <c r="K78" s="8"/>
      <c r="L78" s="13"/>
      <c r="M78" s="12" t="s">
        <v>34</v>
      </c>
      <c r="N78" s="8"/>
      <c r="O78" s="13"/>
      <c r="P78" s="14"/>
      <c r="Q78" s="13"/>
    </row>
    <row r="79" spans="1:17">
      <c r="A79" s="26">
        <v>3</v>
      </c>
      <c r="B79" s="8"/>
      <c r="C79" s="13"/>
      <c r="D79" s="26">
        <v>2</v>
      </c>
      <c r="E79" s="8"/>
      <c r="F79" s="13"/>
      <c r="G79" s="26">
        <v>4</v>
      </c>
      <c r="H79" s="8"/>
      <c r="I79" s="13"/>
      <c r="J79" s="26">
        <v>4</v>
      </c>
      <c r="K79" s="8"/>
      <c r="L79" s="13"/>
      <c r="M79" s="26">
        <v>1</v>
      </c>
      <c r="N79" s="8"/>
      <c r="O79" s="13"/>
      <c r="P79" s="502">
        <f>(A79*C77)+(D79*F77)+(G79*I77)+(J79*L77)+M79*O77</f>
        <v>2.9</v>
      </c>
      <c r="Q79" s="503"/>
    </row>
    <row r="80" spans="1:17">
      <c r="A80" s="14"/>
      <c r="B80" s="8"/>
      <c r="C80" s="13"/>
      <c r="D80" s="14"/>
      <c r="E80" s="8"/>
      <c r="F80" s="13"/>
      <c r="G80" s="14"/>
      <c r="H80" s="8"/>
      <c r="I80" s="13"/>
      <c r="J80" s="14"/>
      <c r="K80" s="8"/>
      <c r="L80" s="13"/>
      <c r="M80" s="14"/>
      <c r="N80" s="8"/>
      <c r="O80" s="13"/>
      <c r="P80" s="502"/>
      <c r="Q80" s="503"/>
    </row>
    <row r="81" spans="1:17">
      <c r="A81" s="15"/>
      <c r="B81" s="16"/>
      <c r="C81" s="17"/>
      <c r="D81" s="15"/>
      <c r="E81" s="16"/>
      <c r="F81" s="17"/>
      <c r="G81" s="15"/>
      <c r="H81" s="16"/>
      <c r="I81" s="17"/>
      <c r="J81" s="15"/>
      <c r="K81" s="16"/>
      <c r="L81" s="17"/>
      <c r="M81" s="15"/>
      <c r="N81" s="16"/>
      <c r="O81" s="17"/>
      <c r="P81" s="15"/>
      <c r="Q81" s="17"/>
    </row>
  </sheetData>
  <mergeCells count="39">
    <mergeCell ref="P79:Q80"/>
    <mergeCell ref="P42:Q42"/>
    <mergeCell ref="P43:Q43"/>
    <mergeCell ref="A45:A46"/>
    <mergeCell ref="A49:A50"/>
    <mergeCell ref="A52:A53"/>
    <mergeCell ref="P52:Q52"/>
    <mergeCell ref="P53:Q53"/>
    <mergeCell ref="A42:A43"/>
    <mergeCell ref="A56:A57"/>
    <mergeCell ref="J60:K60"/>
    <mergeCell ref="J61:K61"/>
    <mergeCell ref="J64:K64"/>
    <mergeCell ref="J65:K65"/>
    <mergeCell ref="A35:B36"/>
    <mergeCell ref="C35:C36"/>
    <mergeCell ref="E35:F36"/>
    <mergeCell ref="G35:G36"/>
    <mergeCell ref="A39:A40"/>
    <mergeCell ref="A26:A27"/>
    <mergeCell ref="B26:H27"/>
    <mergeCell ref="J26:J27"/>
    <mergeCell ref="K26:Q27"/>
    <mergeCell ref="A29:A31"/>
    <mergeCell ref="B29:Q31"/>
    <mergeCell ref="A15:A17"/>
    <mergeCell ref="B15:Q17"/>
    <mergeCell ref="A19:A21"/>
    <mergeCell ref="B19:Q21"/>
    <mergeCell ref="A23:A24"/>
    <mergeCell ref="B23:H24"/>
    <mergeCell ref="J23:J24"/>
    <mergeCell ref="K23:Q24"/>
    <mergeCell ref="A3:A5"/>
    <mergeCell ref="B3:Q5"/>
    <mergeCell ref="A7:A9"/>
    <mergeCell ref="B7:Q9"/>
    <mergeCell ref="A11:A13"/>
    <mergeCell ref="B11:Q13"/>
  </mergeCells>
  <conditionalFormatting sqref="A79 D79 G79 J79 M79">
    <cfRule type="iconSet" priority="2">
      <iconSet>
        <cfvo type="percent" val="0"/>
        <cfvo type="num" val="2"/>
        <cfvo type="num" val="4"/>
      </iconSet>
    </cfRule>
  </conditionalFormatting>
  <conditionalFormatting sqref="P79:Q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pageSetup paperSize="0" orientation="portrait" horizontalDpi="0" verticalDpi="0" copies="0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6" enableFormatConditionsCalculation="0"/>
  <dimension ref="A1:S84"/>
  <sheetViews>
    <sheetView showGridLines="0" showRowColHeaders="0" topLeftCell="A39" zoomScale="80" zoomScaleNormal="80" zoomScalePageLayoutView="80" workbookViewId="0">
      <selection activeCell="A39" sqref="A39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21" customWidth="1"/>
    <col min="20" max="16384" width="11.5" style="121" hidden="1"/>
  </cols>
  <sheetData>
    <row r="1" spans="2:18"/>
    <row r="2" spans="2:18" ht="20">
      <c r="B2" s="569" t="str">
        <f>"Plano tático de "&amp;Referência!D6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</row>
    <row r="3" spans="2:18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c1'!F13</f>
        <v>0</v>
      </c>
      <c r="I3" s="429"/>
      <c r="J3" s="307"/>
      <c r="K3" s="307"/>
      <c r="L3" s="307"/>
      <c r="M3" s="307"/>
    </row>
    <row r="4" spans="2:18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</row>
    <row r="5" spans="2:18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</row>
    <row r="6" spans="2:18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</row>
    <row r="7" spans="2:18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</row>
    <row r="8" spans="2:18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</row>
    <row r="9" spans="2:18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</row>
    <row r="10" spans="2:18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</row>
    <row r="11" spans="2:18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</row>
    <row r="12" spans="2:18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</row>
    <row r="13" spans="2:18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</row>
    <row r="14" spans="2:18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</row>
    <row r="15" spans="2:18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</row>
    <row r="16" spans="2:18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</row>
    <row r="17" spans="2:18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</row>
    <row r="18" spans="2:18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</row>
    <row r="19" spans="2:18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</row>
    <row r="20" spans="2:18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</row>
    <row r="21" spans="2:18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</row>
    <row r="22" spans="2:18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</row>
    <row r="23" spans="2:18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</row>
    <row r="24" spans="2:18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</row>
    <row r="25" spans="2:18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</row>
    <row r="26" spans="2:18"/>
    <row r="27" spans="2:18">
      <c r="B27" s="549" t="s">
        <v>9</v>
      </c>
      <c r="C27" s="565">
        <f>Referência!D6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</row>
    <row r="28" spans="2:18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</row>
    <row r="29" spans="2:18"/>
    <row r="30" spans="2:18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</row>
    <row r="31" spans="2:18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</row>
    <row r="32" spans="2:18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</row>
    <row r="33" spans="2:18"/>
    <row r="34" spans="2:18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</row>
    <row r="35" spans="2:18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</row>
    <row r="36" spans="2:18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</row>
    <row r="37" spans="2:18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</row>
    <row r="38" spans="2:18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</row>
    <row r="39" spans="2:18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</row>
    <row r="40" spans="2:18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</row>
    <row r="41" spans="2:18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</row>
    <row r="42" spans="2:18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</row>
    <row r="43" spans="2:18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</row>
    <row r="44" spans="2:18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</row>
    <row r="45" spans="2:18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</row>
    <row r="46" spans="2:18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</row>
    <row r="47" spans="2:18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</row>
    <row r="48" spans="2:18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</row>
    <row r="49" spans="2:18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18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</row>
    <row r="82" spans="2:18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</row>
    <row r="83" spans="2:18"/>
    <row r="84" spans="2:18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7" enableFormatConditionsCalculation="0"/>
  <dimension ref="A1:S84"/>
  <sheetViews>
    <sheetView showGridLines="0" showRowColHeaders="0" topLeftCell="A39" zoomScale="80" zoomScaleNormal="80" zoomScalePageLayoutView="80" workbookViewId="0">
      <selection activeCell="A39" sqref="A39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21" customWidth="1"/>
    <col min="20" max="16384" width="11.5" style="121" hidden="1"/>
  </cols>
  <sheetData>
    <row r="1" spans="2:18"/>
    <row r="2" spans="2:18" ht="20">
      <c r="B2" s="569" t="str">
        <f>"Plano tático de "&amp;Referência!D6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</row>
    <row r="3" spans="2:18" ht="24.75" customHeight="1">
      <c r="B3" s="571"/>
      <c r="C3" s="571"/>
      <c r="D3" s="571"/>
      <c r="E3" s="307"/>
      <c r="F3" s="429"/>
      <c r="G3" s="429"/>
      <c r="H3" s="429">
        <f>'Menu c1'!F16</f>
        <v>0</v>
      </c>
      <c r="I3" s="429"/>
      <c r="J3" s="307"/>
      <c r="K3" s="307"/>
      <c r="L3" s="307"/>
      <c r="M3" s="307"/>
    </row>
    <row r="4" spans="2:18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</row>
    <row r="5" spans="2:18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</row>
    <row r="6" spans="2:18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</row>
    <row r="7" spans="2:18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</row>
    <row r="8" spans="2:18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</row>
    <row r="9" spans="2:18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</row>
    <row r="10" spans="2:18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</row>
    <row r="11" spans="2:18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</row>
    <row r="12" spans="2:18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</row>
    <row r="13" spans="2:18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</row>
    <row r="14" spans="2:18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</row>
    <row r="15" spans="2:18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</row>
    <row r="16" spans="2:18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</row>
    <row r="17" spans="2:18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</row>
    <row r="18" spans="2:18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</row>
    <row r="19" spans="2:18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</row>
    <row r="20" spans="2:18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</row>
    <row r="21" spans="2:18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</row>
    <row r="22" spans="2:18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</row>
    <row r="23" spans="2:18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</row>
    <row r="24" spans="2:18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</row>
    <row r="25" spans="2:18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</row>
    <row r="26" spans="2:18"/>
    <row r="27" spans="2:18">
      <c r="B27" s="549" t="s">
        <v>9</v>
      </c>
      <c r="C27" s="565">
        <f>Referência!D6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</row>
    <row r="28" spans="2:18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</row>
    <row r="29" spans="2:18"/>
    <row r="30" spans="2:18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</row>
    <row r="31" spans="2:18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</row>
    <row r="32" spans="2:18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</row>
    <row r="33" spans="2:18"/>
    <row r="34" spans="2:18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</row>
    <row r="35" spans="2:18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</row>
    <row r="36" spans="2:18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</row>
    <row r="37" spans="2:18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</row>
    <row r="38" spans="2:18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</row>
    <row r="39" spans="2:18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</row>
    <row r="40" spans="2:18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</row>
    <row r="41" spans="2:18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</row>
    <row r="42" spans="2:18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</row>
    <row r="43" spans="2:18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</row>
    <row r="44" spans="2:18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</row>
    <row r="45" spans="2:18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</row>
    <row r="46" spans="2:18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</row>
    <row r="47" spans="2:18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</row>
    <row r="48" spans="2:18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</row>
    <row r="49" spans="2:18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18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</row>
    <row r="82" spans="2:18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</row>
    <row r="83" spans="2:18"/>
    <row r="84" spans="2:18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8" enableFormatConditionsCalculation="0"/>
  <dimension ref="A1:S84"/>
  <sheetViews>
    <sheetView showGridLines="0" showRowColHeaders="0" topLeftCell="A39" zoomScale="80" zoomScaleNormal="80" zoomScalePageLayoutView="80" workbookViewId="0">
      <selection activeCell="A39" sqref="A39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21" customWidth="1"/>
    <col min="20" max="16384" width="11.5" style="121" hidden="1"/>
  </cols>
  <sheetData>
    <row r="1" spans="2:18"/>
    <row r="2" spans="2:18" ht="20">
      <c r="B2" s="569" t="str">
        <f>"Plano tático de "&amp;Referência!D6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</row>
    <row r="3" spans="2:18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c1'!F19</f>
        <v>0</v>
      </c>
      <c r="I3" s="429"/>
      <c r="J3" s="307"/>
      <c r="K3" s="307"/>
      <c r="L3" s="307"/>
      <c r="M3" s="307"/>
    </row>
    <row r="4" spans="2:18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</row>
    <row r="5" spans="2:18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</row>
    <row r="6" spans="2:18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</row>
    <row r="7" spans="2:18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</row>
    <row r="8" spans="2:18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</row>
    <row r="9" spans="2:18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</row>
    <row r="10" spans="2:18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</row>
    <row r="11" spans="2:18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</row>
    <row r="12" spans="2:18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</row>
    <row r="13" spans="2:18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</row>
    <row r="14" spans="2:18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</row>
    <row r="15" spans="2:18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</row>
    <row r="16" spans="2:18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</row>
    <row r="17" spans="2:18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</row>
    <row r="18" spans="2:18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</row>
    <row r="19" spans="2:18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</row>
    <row r="20" spans="2:18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</row>
    <row r="21" spans="2:18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</row>
    <row r="22" spans="2:18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</row>
    <row r="23" spans="2:18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</row>
    <row r="24" spans="2:18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</row>
    <row r="25" spans="2:18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</row>
    <row r="26" spans="2:18"/>
    <row r="27" spans="2:18">
      <c r="B27" s="549" t="s">
        <v>9</v>
      </c>
      <c r="C27" s="565">
        <f>Referência!D6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</row>
    <row r="28" spans="2:18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</row>
    <row r="29" spans="2:18"/>
    <row r="30" spans="2:18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</row>
    <row r="31" spans="2:18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</row>
    <row r="32" spans="2:18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</row>
    <row r="33" spans="2:18"/>
    <row r="34" spans="2:18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</row>
    <row r="35" spans="2:18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</row>
    <row r="36" spans="2:18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</row>
    <row r="37" spans="2:18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</row>
    <row r="38" spans="2:18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</row>
    <row r="39" spans="2:18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</row>
    <row r="40" spans="2:18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</row>
    <row r="41" spans="2:18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</row>
    <row r="42" spans="2:18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</row>
    <row r="43" spans="2:18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</row>
    <row r="44" spans="2:18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</row>
    <row r="45" spans="2:18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</row>
    <row r="46" spans="2:18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</row>
    <row r="47" spans="2:18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</row>
    <row r="48" spans="2:18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</row>
    <row r="49" spans="2:18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18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</row>
    <row r="82" spans="2:18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</row>
    <row r="83" spans="2:18"/>
    <row r="84" spans="2:18"/>
  </sheetData>
  <sheetProtection password="EAEB" sheet="1" objects="1" scenarios="1"/>
  <protectedRanges>
    <protectedRange sqref="C4 C8 C12 C16 C20 C24 C30 L24 L27 E34 D36 H36 C41:N41 C44:N44 C47:N47 B80 E80 H80 K80" name="Intervalo2"/>
    <protectedRange sqref="H3 C4:R6 C8:R10 C12:R14 C16:R18 C20:R22 C24:I25 L24:R25 L27:R28 C30:R32 E34 H36:H37 D36:D37 C41:N41 C44:N44 C47:N47 D78 B80 E80 G78 H80 J78 K80 M78 N80 P78" name="geral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9" enableFormatConditionsCalculation="0"/>
  <dimension ref="A1:T84"/>
  <sheetViews>
    <sheetView showGridLines="0" showRowColHeaders="0" topLeftCell="A39" zoomScale="80" zoomScaleNormal="80" zoomScalePageLayoutView="80" workbookViewId="0">
      <selection activeCell="A39" sqref="A39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"&amp;Referência!D7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c2'!B7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Referência!D7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0" enableFormatConditionsCalculation="0"/>
  <dimension ref="A1:T84"/>
  <sheetViews>
    <sheetView showGridLines="0" showRowColHeaders="0" topLeftCell="A39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"&amp;Referência!D7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c2'!B10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Referência!D7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1" enableFormatConditionsCalculation="0"/>
  <dimension ref="A1:T84"/>
  <sheetViews>
    <sheetView showGridLines="0" showRowColHeaders="0" topLeftCell="A39" zoomScale="80" zoomScaleNormal="80" zoomScalePageLayoutView="80" workbookViewId="0">
      <selection activeCell="A39" sqref="A39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"&amp;Referência!D7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c2'!B13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Referência!D7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2" enableFormatConditionsCalculation="0"/>
  <dimension ref="A1:T84"/>
  <sheetViews>
    <sheetView showGridLines="0" showRowColHeaders="0" topLeftCell="I84" zoomScale="80" zoomScaleNormal="80" zoomScalePageLayoutView="80" workbookViewId="0">
      <selection activeCell="A84" sqref="A84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"&amp;Referência!D7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c2'!B16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Referência!D7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3" enableFormatConditionsCalculation="0"/>
  <dimension ref="A1:S84"/>
  <sheetViews>
    <sheetView showGridLines="0" showRowColHeaders="0" topLeftCell="A39" zoomScale="80" zoomScaleNormal="80" zoomScalePageLayoutView="80" workbookViewId="0">
      <selection activeCell="A39" sqref="A39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21" customWidth="1"/>
    <col min="20" max="16384" width="11.5" style="121" hidden="1"/>
  </cols>
  <sheetData>
    <row r="1" spans="2:18"/>
    <row r="2" spans="2:18" ht="20">
      <c r="B2" s="569" t="str">
        <f>"Plano tático de "&amp;Referência!D7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</row>
    <row r="3" spans="2:18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c2'!B19</f>
        <v>0</v>
      </c>
      <c r="I3" s="429"/>
      <c r="J3" s="307"/>
      <c r="K3" s="307"/>
      <c r="L3" s="307"/>
      <c r="M3" s="307"/>
    </row>
    <row r="4" spans="2:18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</row>
    <row r="5" spans="2:18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</row>
    <row r="6" spans="2:18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</row>
    <row r="7" spans="2:18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</row>
    <row r="8" spans="2:18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</row>
    <row r="9" spans="2:18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</row>
    <row r="10" spans="2:18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</row>
    <row r="11" spans="2:18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</row>
    <row r="12" spans="2:18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</row>
    <row r="13" spans="2:18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</row>
    <row r="14" spans="2:18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</row>
    <row r="15" spans="2:18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</row>
    <row r="16" spans="2:18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</row>
    <row r="17" spans="2:18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</row>
    <row r="18" spans="2:18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</row>
    <row r="19" spans="2:18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</row>
    <row r="20" spans="2:18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</row>
    <row r="21" spans="2:18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</row>
    <row r="22" spans="2:18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</row>
    <row r="23" spans="2:18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</row>
    <row r="24" spans="2:18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</row>
    <row r="25" spans="2:18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</row>
    <row r="26" spans="2:18"/>
    <row r="27" spans="2:18">
      <c r="B27" s="549" t="s">
        <v>9</v>
      </c>
      <c r="C27" s="565">
        <f>Referência!D7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</row>
    <row r="28" spans="2:18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</row>
    <row r="29" spans="2:18"/>
    <row r="30" spans="2:18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</row>
    <row r="31" spans="2:18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</row>
    <row r="32" spans="2:18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</row>
    <row r="33" spans="2:18"/>
    <row r="34" spans="2:18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</row>
    <row r="35" spans="2:18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</row>
    <row r="36" spans="2:18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</row>
    <row r="37" spans="2:18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</row>
    <row r="38" spans="2:18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</row>
    <row r="39" spans="2:18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</row>
    <row r="40" spans="2:18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</row>
    <row r="41" spans="2:18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</row>
    <row r="42" spans="2:18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</row>
    <row r="43" spans="2:18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</row>
    <row r="44" spans="2:18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</row>
    <row r="45" spans="2:18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</row>
    <row r="46" spans="2:18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</row>
    <row r="47" spans="2:18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</row>
    <row r="48" spans="2:18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</row>
    <row r="49" spans="2:18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18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</row>
    <row r="82" spans="2:18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</row>
    <row r="83" spans="2:18"/>
    <row r="84" spans="2:18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4" enableFormatConditionsCalculation="0">
    <pageSetUpPr fitToPage="1"/>
  </sheetPr>
  <dimension ref="A1:S84"/>
  <sheetViews>
    <sheetView showGridLines="0" showRowColHeaders="0" topLeftCell="A39" zoomScale="80" zoomScaleNormal="80" zoomScalePageLayoutView="80" workbookViewId="0">
      <selection activeCell="A39" sqref="A39"/>
    </sheetView>
  </sheetViews>
  <sheetFormatPr baseColWidth="10" defaultColWidth="0" defaultRowHeight="12" zeroHeight="1" x14ac:dyDescent="0"/>
  <cols>
    <col min="1" max="1" width="0.6640625" style="121" customWidth="1"/>
    <col min="2" max="2" width="34" style="121" customWidth="1"/>
    <col min="3" max="5" width="20.83203125" style="121" customWidth="1"/>
    <col min="6" max="6" width="35.33203125" style="121" customWidth="1"/>
    <col min="7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21" customWidth="1"/>
    <col min="20" max="16384" width="11.5" style="121" hidden="1"/>
  </cols>
  <sheetData>
    <row r="1" spans="2:18"/>
    <row r="2" spans="2:18" ht="20">
      <c r="B2" s="569" t="str">
        <f>"Plano tático de "&amp;Referência!D7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</row>
    <row r="3" spans="2:18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c2'!F7</f>
        <v>0</v>
      </c>
      <c r="I3" s="429"/>
      <c r="J3" s="307"/>
      <c r="K3" s="307"/>
      <c r="L3" s="307"/>
      <c r="M3" s="307"/>
    </row>
    <row r="4" spans="2:18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</row>
    <row r="5" spans="2:18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</row>
    <row r="6" spans="2:18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</row>
    <row r="7" spans="2:18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</row>
    <row r="8" spans="2:18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</row>
    <row r="9" spans="2:18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</row>
    <row r="10" spans="2:18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</row>
    <row r="11" spans="2:18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</row>
    <row r="12" spans="2:18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</row>
    <row r="13" spans="2:18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</row>
    <row r="14" spans="2:18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</row>
    <row r="15" spans="2:18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</row>
    <row r="16" spans="2:18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</row>
    <row r="17" spans="2:18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</row>
    <row r="18" spans="2:18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</row>
    <row r="19" spans="2:18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</row>
    <row r="20" spans="2:18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</row>
    <row r="21" spans="2:18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</row>
    <row r="22" spans="2:18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</row>
    <row r="23" spans="2:18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</row>
    <row r="24" spans="2:18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</row>
    <row r="25" spans="2:18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</row>
    <row r="26" spans="2:18"/>
    <row r="27" spans="2:18">
      <c r="B27" s="549" t="s">
        <v>9</v>
      </c>
      <c r="C27" s="565">
        <f>Referência!D7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</row>
    <row r="28" spans="2:18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</row>
    <row r="29" spans="2:18"/>
    <row r="30" spans="2:18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</row>
    <row r="31" spans="2:18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</row>
    <row r="32" spans="2:18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</row>
    <row r="33" spans="2:18"/>
    <row r="34" spans="2:18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</row>
    <row r="35" spans="2:18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</row>
    <row r="36" spans="2:18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</row>
    <row r="37" spans="2:18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</row>
    <row r="38" spans="2:18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</row>
    <row r="39" spans="2:18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</row>
    <row r="40" spans="2:18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</row>
    <row r="41" spans="2:18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</row>
    <row r="42" spans="2:18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</row>
    <row r="43" spans="2:18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</row>
    <row r="44" spans="2:18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</row>
    <row r="45" spans="2:18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</row>
    <row r="46" spans="2:18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</row>
    <row r="47" spans="2:18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</row>
    <row r="48" spans="2:18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</row>
    <row r="49" spans="2:18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18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</row>
    <row r="82" spans="2:18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</row>
    <row r="83" spans="2:18"/>
    <row r="84" spans="2:18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3.937007874015748E-2" right="0.11811023622047245" top="0.78740157480314965" bottom="0.78740157480314965" header="0.31496062992125984" footer="0.31496062992125984"/>
  <pageSetup scale="37" orientation="landscape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5" enableFormatConditionsCalculation="0"/>
  <dimension ref="A1:S84"/>
  <sheetViews>
    <sheetView showGridLines="0" showRowColHeaders="0" topLeftCell="A69" zoomScale="80" zoomScaleNormal="80" zoomScalePageLayoutView="80" workbookViewId="0">
      <selection activeCell="A69" sqref="A69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21" customWidth="1"/>
    <col min="20" max="16384" width="11.5" style="121" hidden="1"/>
  </cols>
  <sheetData>
    <row r="1" spans="2:18"/>
    <row r="2" spans="2:18" ht="20">
      <c r="B2" s="569" t="str">
        <f>"Plano tático de "&amp;Referência!D7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</row>
    <row r="3" spans="2:18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c2'!F10</f>
        <v>0</v>
      </c>
      <c r="I3" s="429"/>
      <c r="J3" s="307"/>
      <c r="K3" s="307"/>
      <c r="L3" s="307"/>
      <c r="M3" s="307"/>
    </row>
    <row r="4" spans="2:18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</row>
    <row r="5" spans="2:18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</row>
    <row r="6" spans="2:18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</row>
    <row r="7" spans="2:18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</row>
    <row r="8" spans="2:18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</row>
    <row r="9" spans="2:18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</row>
    <row r="10" spans="2:18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</row>
    <row r="11" spans="2:18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</row>
    <row r="12" spans="2:18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</row>
    <row r="13" spans="2:18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</row>
    <row r="14" spans="2:18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</row>
    <row r="15" spans="2:18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</row>
    <row r="16" spans="2:18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</row>
    <row r="17" spans="2:18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</row>
    <row r="18" spans="2:18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</row>
    <row r="19" spans="2:18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</row>
    <row r="20" spans="2:18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</row>
    <row r="21" spans="2:18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</row>
    <row r="22" spans="2:18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</row>
    <row r="23" spans="2:18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</row>
    <row r="24" spans="2:18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</row>
    <row r="25" spans="2:18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</row>
    <row r="26" spans="2:18"/>
    <row r="27" spans="2:18">
      <c r="B27" s="549" t="s">
        <v>9</v>
      </c>
      <c r="C27" s="565">
        <f>Referência!D7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</row>
    <row r="28" spans="2:18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</row>
    <row r="29" spans="2:18"/>
    <row r="30" spans="2:18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</row>
    <row r="31" spans="2:18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</row>
    <row r="32" spans="2:18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</row>
    <row r="33" spans="2:18"/>
    <row r="34" spans="2:18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</row>
    <row r="35" spans="2:18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</row>
    <row r="36" spans="2:18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</row>
    <row r="37" spans="2:18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</row>
    <row r="38" spans="2:18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</row>
    <row r="39" spans="2:18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</row>
    <row r="40" spans="2:18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</row>
    <row r="41" spans="2:18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</row>
    <row r="42" spans="2:18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</row>
    <row r="43" spans="2:18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</row>
    <row r="44" spans="2:18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</row>
    <row r="45" spans="2:18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</row>
    <row r="46" spans="2:18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</row>
    <row r="47" spans="2:18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</row>
    <row r="48" spans="2:18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</row>
    <row r="49" spans="2:18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18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</row>
    <row r="82" spans="2:18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</row>
    <row r="83" spans="2:18"/>
    <row r="84" spans="2:18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 enableFormatConditionsCalculation="0"/>
  <dimension ref="A1:D18"/>
  <sheetViews>
    <sheetView workbookViewId="0">
      <selection activeCell="E34" sqref="E34"/>
    </sheetView>
  </sheetViews>
  <sheetFormatPr baseColWidth="10" defaultColWidth="8.83203125" defaultRowHeight="12" x14ac:dyDescent="0"/>
  <cols>
    <col min="1" max="3" width="8.83203125" style="1"/>
    <col min="4" max="4" width="9.1640625" style="1" customWidth="1"/>
    <col min="5" max="16384" width="8.83203125" style="1"/>
  </cols>
  <sheetData>
    <row r="1" spans="1:4">
      <c r="A1" s="36" t="s">
        <v>75</v>
      </c>
    </row>
    <row r="5" spans="1:4">
      <c r="B5" s="41" t="s">
        <v>30</v>
      </c>
      <c r="C5" s="41"/>
      <c r="D5" s="40">
        <f>'Plano A'!D60+'Plano B'!D60+'Plano C'!D60+'Plano D'!D60</f>
        <v>13190403.264000002</v>
      </c>
    </row>
    <row r="6" spans="1:4">
      <c r="B6" s="41" t="s">
        <v>15</v>
      </c>
      <c r="C6" s="40">
        <f>D5</f>
        <v>13190403.264000002</v>
      </c>
      <c r="D6" s="40">
        <f>'Plano A'!D61+'Plano B'!D61+'Plano C'!D61+'Plano D'!D61</f>
        <v>16422.184799999985</v>
      </c>
    </row>
    <row r="7" spans="1:4">
      <c r="B7" s="41" t="s">
        <v>16</v>
      </c>
      <c r="C7" s="40">
        <f>C6+D6</f>
        <v>13206825.448800003</v>
      </c>
      <c r="D7" s="40">
        <f>'Plano A'!D62+'Plano B'!D62+'Plano C'!D62+'Plano D'!D62</f>
        <v>15823.137600000024</v>
      </c>
    </row>
    <row r="8" spans="1:4">
      <c r="B8" s="41" t="s">
        <v>17</v>
      </c>
      <c r="C8" s="40">
        <f t="shared" ref="C8:C17" si="0">C7+D7</f>
        <v>13222648.586400004</v>
      </c>
      <c r="D8" s="40">
        <f>'Plano A'!D63+'Plano B'!D63+'Plano C'!D63+'Plano D'!D63</f>
        <v>19608.765119999993</v>
      </c>
    </row>
    <row r="9" spans="1:4">
      <c r="B9" s="41" t="s">
        <v>18</v>
      </c>
      <c r="C9" s="40">
        <f t="shared" si="0"/>
        <v>13242257.351520004</v>
      </c>
      <c r="D9" s="40">
        <f>'Plano A'!D64+'Plano B'!D64+'Plano C'!D64+'Plano D'!D64</f>
        <v>47153.480999999985</v>
      </c>
    </row>
    <row r="10" spans="1:4">
      <c r="B10" s="41" t="s">
        <v>19</v>
      </c>
      <c r="C10" s="40">
        <f t="shared" si="0"/>
        <v>13289410.832520004</v>
      </c>
      <c r="D10" s="40">
        <f>'Plano A'!D65+'Plano B'!D65+'Plano C'!D65+'Plano D'!D65</f>
        <v>51860.409799999965</v>
      </c>
    </row>
    <row r="11" spans="1:4">
      <c r="B11" s="41" t="s">
        <v>20</v>
      </c>
      <c r="C11" s="40">
        <f t="shared" si="0"/>
        <v>13341271.242320005</v>
      </c>
      <c r="D11" s="40">
        <f>'Plano A'!D66+'Plano B'!D66+'Plano C'!D66+'Plano D'!D66</f>
        <v>97910.13870000004</v>
      </c>
    </row>
    <row r="12" spans="1:4">
      <c r="B12" s="41" t="s">
        <v>21</v>
      </c>
      <c r="C12" s="40">
        <f t="shared" si="0"/>
        <v>13439181.381020006</v>
      </c>
      <c r="D12" s="40">
        <f>'Plano A'!D67+'Plano B'!D67+'Plano C'!D67+'Plano D'!D67</f>
        <v>89503.660199999984</v>
      </c>
    </row>
    <row r="13" spans="1:4">
      <c r="B13" s="41" t="s">
        <v>22</v>
      </c>
      <c r="C13" s="40">
        <f t="shared" si="0"/>
        <v>13528685.041220006</v>
      </c>
      <c r="D13" s="40">
        <f>'Plano A'!D68+'Plano B'!D68+'Plano C'!D68+'Plano D'!D68</f>
        <v>110479.94100000005</v>
      </c>
    </row>
    <row r="14" spans="1:4">
      <c r="B14" s="41" t="s">
        <v>23</v>
      </c>
      <c r="C14" s="40">
        <f t="shared" si="0"/>
        <v>13639164.982220005</v>
      </c>
      <c r="D14" s="40">
        <f>'Plano A'!D69+'Plano B'!D69+'Plano C'!D69+'Plano D'!D69</f>
        <v>48862.893600000003</v>
      </c>
    </row>
    <row r="15" spans="1:4">
      <c r="B15" s="41" t="s">
        <v>24</v>
      </c>
      <c r="C15" s="40">
        <f t="shared" si="0"/>
        <v>13688027.875820005</v>
      </c>
      <c r="D15" s="40">
        <f>'Plano A'!D70+'Plano B'!D70+'Plano C'!D70+'Plano D'!D70</f>
        <v>50706.972000000031</v>
      </c>
    </row>
    <row r="16" spans="1:4">
      <c r="B16" s="41" t="s">
        <v>25</v>
      </c>
      <c r="C16" s="40">
        <f t="shared" si="0"/>
        <v>13738734.847820004</v>
      </c>
      <c r="D16" s="40">
        <f>'Plano A'!D71+'Plano B'!D71+'Plano C'!D71+'Plano D'!D71</f>
        <v>43373.865599999997</v>
      </c>
    </row>
    <row r="17" spans="2:4">
      <c r="B17" s="41" t="s">
        <v>26</v>
      </c>
      <c r="C17" s="40">
        <f t="shared" si="0"/>
        <v>13782108.713420004</v>
      </c>
      <c r="D17" s="40">
        <f>'Plano A'!D72+'Plano B'!D72+'Plano C'!D72+'Plano D'!D72</f>
        <v>27875.376000000007</v>
      </c>
    </row>
    <row r="18" spans="2:4">
      <c r="B18" s="41" t="s">
        <v>31</v>
      </c>
      <c r="C18" s="41"/>
      <c r="D18" s="40">
        <f>C17+D17</f>
        <v>13809984.089420004</v>
      </c>
    </row>
  </sheetData>
  <pageMargins left="0.511811024" right="0.511811024" top="0.78740157499999996" bottom="0.78740157499999996" header="0.31496062000000002" footer="0.3149606200000000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6" enableFormatConditionsCalculation="0"/>
  <dimension ref="A1:S84"/>
  <sheetViews>
    <sheetView showGridLines="0" showRowColHeaders="0" topLeftCell="A39" zoomScale="80" zoomScaleNormal="80" zoomScalePageLayoutView="80" workbookViewId="0">
      <selection activeCell="A39" sqref="A39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21" customWidth="1"/>
    <col min="20" max="16384" width="11.5" style="121" hidden="1"/>
  </cols>
  <sheetData>
    <row r="1" spans="2:18"/>
    <row r="2" spans="2:18" ht="20">
      <c r="B2" s="569" t="str">
        <f>"Plano tático de "&amp;Referência!D7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</row>
    <row r="3" spans="2:18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c2'!F13</f>
        <v>0</v>
      </c>
      <c r="I3" s="429"/>
      <c r="J3" s="307"/>
      <c r="K3" s="307"/>
      <c r="L3" s="307"/>
      <c r="M3" s="307"/>
    </row>
    <row r="4" spans="2:18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</row>
    <row r="5" spans="2:18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</row>
    <row r="6" spans="2:18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</row>
    <row r="7" spans="2:18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</row>
    <row r="8" spans="2:18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</row>
    <row r="9" spans="2:18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</row>
    <row r="10" spans="2:18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</row>
    <row r="11" spans="2:18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</row>
    <row r="12" spans="2:18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</row>
    <row r="13" spans="2:18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</row>
    <row r="14" spans="2:18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</row>
    <row r="15" spans="2:18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</row>
    <row r="16" spans="2:18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</row>
    <row r="17" spans="2:18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</row>
    <row r="18" spans="2:18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</row>
    <row r="19" spans="2:18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</row>
    <row r="20" spans="2:18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</row>
    <row r="21" spans="2:18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</row>
    <row r="22" spans="2:18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</row>
    <row r="23" spans="2:18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</row>
    <row r="24" spans="2:18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</row>
    <row r="25" spans="2:18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</row>
    <row r="26" spans="2:18"/>
    <row r="27" spans="2:18">
      <c r="B27" s="549" t="s">
        <v>9</v>
      </c>
      <c r="C27" s="565">
        <f>Referência!D7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</row>
    <row r="28" spans="2:18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</row>
    <row r="29" spans="2:18"/>
    <row r="30" spans="2:18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</row>
    <row r="31" spans="2:18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</row>
    <row r="32" spans="2:18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</row>
    <row r="33" spans="2:18"/>
    <row r="34" spans="2:18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</row>
    <row r="35" spans="2:18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</row>
    <row r="36" spans="2:18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</row>
    <row r="37" spans="2:18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</row>
    <row r="38" spans="2:18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</row>
    <row r="39" spans="2:18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</row>
    <row r="40" spans="2:18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</row>
    <row r="41" spans="2:18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</row>
    <row r="42" spans="2:18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</row>
    <row r="43" spans="2:18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</row>
    <row r="44" spans="2:18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</row>
    <row r="45" spans="2:18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</row>
    <row r="46" spans="2:18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</row>
    <row r="47" spans="2:18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</row>
    <row r="48" spans="2:18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</row>
    <row r="49" spans="2:18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18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</row>
    <row r="82" spans="2:18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</row>
    <row r="83" spans="2:18"/>
    <row r="84" spans="2:18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7" enableFormatConditionsCalculation="0"/>
  <dimension ref="A1:S84"/>
  <sheetViews>
    <sheetView showGridLines="0" showRowColHeaders="0" topLeftCell="A39" zoomScale="80" zoomScaleNormal="80" zoomScalePageLayoutView="80" workbookViewId="0">
      <selection activeCell="A39" sqref="A39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21" customWidth="1"/>
    <col min="20" max="16384" width="11.5" style="121" hidden="1"/>
  </cols>
  <sheetData>
    <row r="1" spans="2:18"/>
    <row r="2" spans="2:18" ht="20">
      <c r="B2" s="569" t="str">
        <f>"Plano tático de "&amp;Referência!D7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</row>
    <row r="3" spans="2:18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c2'!F16</f>
        <v>0</v>
      </c>
      <c r="I3" s="429"/>
      <c r="J3" s="307"/>
      <c r="K3" s="307"/>
      <c r="L3" s="307"/>
      <c r="M3" s="307"/>
    </row>
    <row r="4" spans="2:18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</row>
    <row r="5" spans="2:18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</row>
    <row r="6" spans="2:18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</row>
    <row r="7" spans="2:18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</row>
    <row r="8" spans="2:18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</row>
    <row r="9" spans="2:18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</row>
    <row r="10" spans="2:18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</row>
    <row r="11" spans="2:18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</row>
    <row r="12" spans="2:18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</row>
    <row r="13" spans="2:18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</row>
    <row r="14" spans="2:18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</row>
    <row r="15" spans="2:18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</row>
    <row r="16" spans="2:18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</row>
    <row r="17" spans="2:18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</row>
    <row r="18" spans="2:18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</row>
    <row r="19" spans="2:18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</row>
    <row r="20" spans="2:18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</row>
    <row r="21" spans="2:18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</row>
    <row r="22" spans="2:18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</row>
    <row r="23" spans="2:18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</row>
    <row r="24" spans="2:18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</row>
    <row r="25" spans="2:18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</row>
    <row r="26" spans="2:18"/>
    <row r="27" spans="2:18">
      <c r="B27" s="549" t="s">
        <v>9</v>
      </c>
      <c r="C27" s="565">
        <f>Referência!D7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</row>
    <row r="28" spans="2:18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</row>
    <row r="29" spans="2:18"/>
    <row r="30" spans="2:18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</row>
    <row r="31" spans="2:18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</row>
    <row r="32" spans="2:18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</row>
    <row r="33" spans="2:18"/>
    <row r="34" spans="2:18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</row>
    <row r="35" spans="2:18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</row>
    <row r="36" spans="2:18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</row>
    <row r="37" spans="2:18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</row>
    <row r="38" spans="2:18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</row>
    <row r="39" spans="2:18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</row>
    <row r="40" spans="2:18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</row>
    <row r="41" spans="2:18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</row>
    <row r="42" spans="2:18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</row>
    <row r="43" spans="2:18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</row>
    <row r="44" spans="2:18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</row>
    <row r="45" spans="2:18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</row>
    <row r="46" spans="2:18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</row>
    <row r="47" spans="2:18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</row>
    <row r="48" spans="2:18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</row>
    <row r="49" spans="2:18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18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</row>
    <row r="82" spans="2:18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</row>
    <row r="83" spans="2:18"/>
    <row r="84" spans="2:18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8" enableFormatConditionsCalculation="0"/>
  <dimension ref="A1:T84"/>
  <sheetViews>
    <sheetView showGridLines="0" showRowColHeaders="0" topLeftCell="A39" zoomScale="80" zoomScaleNormal="80" zoomScalePageLayoutView="80" workbookViewId="0">
      <selection activeCell="A39" sqref="A39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"&amp;Referência!D7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c2'!F19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Referência!D7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9" enableFormatConditionsCalculation="0"/>
  <dimension ref="A1:T84"/>
  <sheetViews>
    <sheetView showGridLines="0" showRowColHeaders="0" topLeftCell="A39" zoomScale="80" zoomScaleNormal="80" zoomScalePageLayoutView="80" workbookViewId="0">
      <selection activeCell="A39" sqref="A39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"&amp;Referência!D8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c3'!B7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Referência!D8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0" enableFormatConditionsCalculation="0"/>
  <dimension ref="A1:T84"/>
  <sheetViews>
    <sheetView showGridLines="0" showRowColHeaders="0" topLeftCell="A39" zoomScale="80" zoomScaleNormal="80" zoomScalePageLayoutView="80" workbookViewId="0">
      <selection activeCell="A39" sqref="A39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"&amp;Referência!D8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c3'!B10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Referência!D8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1" enableFormatConditionsCalculation="0"/>
  <dimension ref="A1:T84"/>
  <sheetViews>
    <sheetView showGridLines="0" showRowColHeaders="0" topLeftCell="A39" zoomScale="80" zoomScaleNormal="80" zoomScalePageLayoutView="80" workbookViewId="0">
      <selection activeCell="A39" sqref="A39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"&amp;Referência!D8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c3'!B13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Referência!D8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2" enableFormatConditionsCalculation="0"/>
  <dimension ref="A1:T84"/>
  <sheetViews>
    <sheetView showGridLines="0" showRowColHeaders="0" topLeftCell="A39" zoomScale="80" zoomScaleNormal="80" zoomScalePageLayoutView="80" workbookViewId="0">
      <selection activeCell="A39" sqref="A39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"&amp;Referência!D8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c3'!B16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Referência!D8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3" enableFormatConditionsCalculation="0"/>
  <dimension ref="A1:T84"/>
  <sheetViews>
    <sheetView showGridLines="0" showRowColHeaders="0" topLeftCell="A39" zoomScale="80" zoomScaleNormal="80" zoomScalePageLayoutView="80" workbookViewId="0">
      <selection activeCell="A39" sqref="A39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"&amp;Referência!D8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c3'!B19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Referência!D8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4" enableFormatConditionsCalculation="0"/>
  <dimension ref="A1:T84"/>
  <sheetViews>
    <sheetView showGridLines="0" showRowColHeaders="0" topLeftCell="A39" zoomScale="80" zoomScaleNormal="80" zoomScalePageLayoutView="80" workbookViewId="0">
      <selection activeCell="A39" sqref="A39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"&amp;Referência!D8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c3'!F7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Referência!D8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5" enableFormatConditionsCalculation="0"/>
  <dimension ref="A1:T84"/>
  <sheetViews>
    <sheetView showGridLines="0" showRowColHeaders="0" topLeftCell="A39" zoomScale="80" zoomScaleNormal="80" zoomScalePageLayoutView="80" workbookViewId="0">
      <selection activeCell="A39" sqref="A39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"&amp;Referência!D8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c3'!F10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Referência!D8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 enableFormatConditionsCalculation="0"/>
  <dimension ref="A1:K28"/>
  <sheetViews>
    <sheetView workbookViewId="0">
      <selection activeCell="E34" sqref="E34"/>
    </sheetView>
  </sheetViews>
  <sheetFormatPr baseColWidth="10" defaultColWidth="8.83203125" defaultRowHeight="12" x14ac:dyDescent="0"/>
  <cols>
    <col min="1" max="1" width="22.5" style="1" bestFit="1" customWidth="1"/>
    <col min="2" max="2" width="14.83203125" style="1" bestFit="1" customWidth="1"/>
    <col min="3" max="3" width="8.83203125" style="1"/>
    <col min="4" max="4" width="22.5" style="1" bestFit="1" customWidth="1"/>
    <col min="5" max="5" width="14.83203125" style="1" bestFit="1" customWidth="1"/>
    <col min="6" max="6" width="8.83203125" style="1"/>
    <col min="7" max="7" width="22.5" style="1" bestFit="1" customWidth="1"/>
    <col min="8" max="8" width="14.83203125" style="1" bestFit="1" customWidth="1"/>
    <col min="9" max="9" width="8.83203125" style="1"/>
    <col min="10" max="10" width="22.5" style="1" bestFit="1" customWidth="1"/>
    <col min="11" max="11" width="14.83203125" style="1" bestFit="1" customWidth="1"/>
    <col min="12" max="16384" width="8.83203125" style="1"/>
  </cols>
  <sheetData>
    <row r="1" spans="1:11">
      <c r="A1" s="36" t="s">
        <v>78</v>
      </c>
      <c r="D1" s="36"/>
      <c r="G1" s="36"/>
      <c r="J1" s="36"/>
    </row>
    <row r="3" spans="1:11">
      <c r="A3" s="49" t="s">
        <v>73</v>
      </c>
      <c r="B3" s="42"/>
      <c r="D3" s="49" t="s">
        <v>86</v>
      </c>
      <c r="E3" s="42"/>
      <c r="G3" s="49" t="s">
        <v>87</v>
      </c>
      <c r="H3" s="42"/>
      <c r="J3" s="49" t="s">
        <v>88</v>
      </c>
      <c r="K3" s="42"/>
    </row>
    <row r="4" spans="1:11">
      <c r="A4" s="43" t="s">
        <v>79</v>
      </c>
      <c r="B4" s="44" t="str">
        <f>'Plano A'!$B$26</f>
        <v>Leite Fermentado</v>
      </c>
      <c r="D4" s="43" t="s">
        <v>79</v>
      </c>
      <c r="E4" s="44" t="str">
        <f>'Plano B'!$B$26</f>
        <v>Leite Fermentado</v>
      </c>
      <c r="G4" s="43" t="s">
        <v>79</v>
      </c>
      <c r="H4" s="44" t="str">
        <f>'Plano C'!$B$26</f>
        <v>Petit Suisse</v>
      </c>
      <c r="J4" s="43" t="s">
        <v>79</v>
      </c>
      <c r="K4" s="44" t="str">
        <f>'Plano D'!$B$26</f>
        <v>Light</v>
      </c>
    </row>
    <row r="5" spans="1:11">
      <c r="A5" s="43" t="s">
        <v>80</v>
      </c>
      <c r="B5" s="44" t="str">
        <f>'Plano A'!$K$23</f>
        <v>Distribuidores</v>
      </c>
      <c r="D5" s="43" t="s">
        <v>80</v>
      </c>
      <c r="E5" s="44" t="str">
        <f>'Plano B'!$K$23</f>
        <v>KA e Estratégicos</v>
      </c>
      <c r="G5" s="43" t="s">
        <v>80</v>
      </c>
      <c r="H5" s="44" t="str">
        <f>'Plano C'!$K$23</f>
        <v>KA e Estratégicos</v>
      </c>
      <c r="J5" s="43" t="s">
        <v>80</v>
      </c>
      <c r="K5" s="44" t="str">
        <f>'Plano D'!$K$23</f>
        <v>KA</v>
      </c>
    </row>
    <row r="6" spans="1:11">
      <c r="A6" s="43"/>
      <c r="B6" s="44"/>
      <c r="D6" s="43"/>
      <c r="E6" s="44"/>
      <c r="G6" s="43"/>
      <c r="H6" s="44"/>
      <c r="J6" s="43"/>
      <c r="K6" s="44"/>
    </row>
    <row r="7" spans="1:11">
      <c r="A7" s="43" t="s">
        <v>81</v>
      </c>
      <c r="B7" s="45">
        <f>'Plano A'!$N$43</f>
        <v>410579.03232000006</v>
      </c>
      <c r="D7" s="43" t="s">
        <v>81</v>
      </c>
      <c r="E7" s="45">
        <f>'Plano B'!$N$43</f>
        <v>91525.862400000027</v>
      </c>
      <c r="G7" s="43" t="s">
        <v>81</v>
      </c>
      <c r="H7" s="45">
        <f>'Plano C'!$N$43</f>
        <v>77115.427200000035</v>
      </c>
      <c r="J7" s="43" t="s">
        <v>81</v>
      </c>
      <c r="K7" s="45">
        <f>'Plano D'!$N$43</f>
        <v>40360.503499999941</v>
      </c>
    </row>
    <row r="8" spans="1:11">
      <c r="A8" s="43" t="s">
        <v>82</v>
      </c>
      <c r="B8" s="45">
        <f>'Plano A'!$N$53</f>
        <v>1929721.4519040002</v>
      </c>
      <c r="D8" s="43" t="s">
        <v>82</v>
      </c>
      <c r="E8" s="45">
        <f>'Plano B'!$N$53</f>
        <v>612308.01945600018</v>
      </c>
      <c r="G8" s="43" t="s">
        <v>82</v>
      </c>
      <c r="H8" s="45">
        <f>'Plano C'!$N$53</f>
        <v>636973.42867200018</v>
      </c>
      <c r="J8" s="43" t="s">
        <v>82</v>
      </c>
      <c r="K8" s="45">
        <f>'Plano D'!$N$53</f>
        <v>189694.36644999971</v>
      </c>
    </row>
    <row r="9" spans="1:11">
      <c r="A9" s="43" t="s">
        <v>83</v>
      </c>
      <c r="B9" s="45">
        <f>'Plano A'!$N$46</f>
        <v>350000</v>
      </c>
      <c r="D9" s="43" t="s">
        <v>83</v>
      </c>
      <c r="E9" s="45">
        <f>'Plano B'!$N$46</f>
        <v>360000</v>
      </c>
      <c r="G9" s="43" t="s">
        <v>83</v>
      </c>
      <c r="H9" s="45">
        <f>'Plano C'!$N$46</f>
        <v>360000</v>
      </c>
      <c r="J9" s="43" t="s">
        <v>83</v>
      </c>
      <c r="K9" s="45">
        <f>'Plano D'!$N$46</f>
        <v>445000</v>
      </c>
    </row>
    <row r="10" spans="1:11">
      <c r="A10" s="43"/>
      <c r="B10" s="44"/>
      <c r="D10" s="43"/>
      <c r="E10" s="44"/>
      <c r="G10" s="43"/>
      <c r="H10" s="44"/>
      <c r="J10" s="43"/>
      <c r="K10" s="44"/>
    </row>
    <row r="11" spans="1:11">
      <c r="A11" s="43" t="s">
        <v>1</v>
      </c>
      <c r="B11" s="46">
        <f>'Plano A'!$J$61</f>
        <v>2.6630156036275201</v>
      </c>
      <c r="D11" s="43" t="s">
        <v>1</v>
      </c>
      <c r="E11" s="46">
        <f>'Plano B'!$J$61</f>
        <v>0.76708587992960031</v>
      </c>
      <c r="G11" s="43" t="s">
        <v>1</v>
      </c>
      <c r="H11" s="46">
        <f>'Plano C'!$J$61</f>
        <v>0.5007318897616001</v>
      </c>
      <c r="J11" s="43" t="s">
        <v>1</v>
      </c>
      <c r="K11" s="46">
        <f>'Plano D'!$J$61</f>
        <v>5.5842611247078566E-2</v>
      </c>
    </row>
    <row r="12" spans="1:11">
      <c r="A12" s="43" t="s">
        <v>32</v>
      </c>
      <c r="B12" s="45">
        <f>'Plano A'!$J$65</f>
        <v>0.37551413466665945</v>
      </c>
      <c r="D12" s="43" t="s">
        <v>32</v>
      </c>
      <c r="E12" s="45">
        <f>'Plano B'!$J$65</f>
        <v>1.3036349985894351</v>
      </c>
      <c r="G12" s="43" t="s">
        <v>32</v>
      </c>
      <c r="H12" s="45">
        <f>'Plano C'!$J$65</f>
        <v>1.9970767199910173</v>
      </c>
      <c r="J12" s="43" t="s">
        <v>32</v>
      </c>
      <c r="K12" s="45">
        <f>'Plano D'!$J$65</f>
        <v>17.907472048100463</v>
      </c>
    </row>
    <row r="13" spans="1:11">
      <c r="A13" s="43"/>
      <c r="B13" s="44"/>
      <c r="D13" s="43"/>
      <c r="E13" s="44"/>
      <c r="G13" s="43"/>
      <c r="H13" s="44"/>
      <c r="J13" s="43"/>
      <c r="K13" s="44"/>
    </row>
    <row r="14" spans="1:11">
      <c r="A14" s="43" t="s">
        <v>84</v>
      </c>
      <c r="B14" s="44"/>
      <c r="D14" s="43" t="s">
        <v>84</v>
      </c>
      <c r="E14" s="44"/>
      <c r="G14" s="43" t="s">
        <v>84</v>
      </c>
      <c r="H14" s="44"/>
      <c r="J14" s="43" t="s">
        <v>84</v>
      </c>
      <c r="K14" s="44"/>
    </row>
    <row r="15" spans="1:11">
      <c r="A15" s="43" t="s">
        <v>0</v>
      </c>
      <c r="B15" s="44">
        <f>'Plano A'!$A$79</f>
        <v>4</v>
      </c>
      <c r="D15" s="43" t="s">
        <v>0</v>
      </c>
      <c r="E15" s="44">
        <f>'Plano B'!$A$79</f>
        <v>5</v>
      </c>
      <c r="G15" s="43" t="s">
        <v>0</v>
      </c>
      <c r="H15" s="44">
        <f>'Plano C'!$A$79</f>
        <v>5</v>
      </c>
      <c r="J15" s="43" t="s">
        <v>0</v>
      </c>
      <c r="K15" s="44">
        <f>'Plano D'!$A$79</f>
        <v>3</v>
      </c>
    </row>
    <row r="16" spans="1:11">
      <c r="A16" s="43" t="s">
        <v>1</v>
      </c>
      <c r="B16" s="44">
        <f>'Plano A'!$D$79</f>
        <v>5</v>
      </c>
      <c r="D16" s="43" t="s">
        <v>1</v>
      </c>
      <c r="E16" s="44">
        <f>'Plano B'!$D$79</f>
        <v>3</v>
      </c>
      <c r="G16" s="43" t="s">
        <v>1</v>
      </c>
      <c r="H16" s="44">
        <f>'Plano C'!$D$79</f>
        <v>3</v>
      </c>
      <c r="J16" s="43" t="s">
        <v>1</v>
      </c>
      <c r="K16" s="44">
        <f>'Plano D'!$D$79</f>
        <v>2</v>
      </c>
    </row>
    <row r="17" spans="1:11">
      <c r="A17" s="43" t="s">
        <v>2</v>
      </c>
      <c r="B17" s="44">
        <f>'Plano A'!$G$79</f>
        <v>3</v>
      </c>
      <c r="D17" s="43" t="s">
        <v>2</v>
      </c>
      <c r="E17" s="44">
        <f>'Plano B'!$G$79</f>
        <v>2</v>
      </c>
      <c r="G17" s="43" t="s">
        <v>2</v>
      </c>
      <c r="H17" s="44">
        <f>'Plano C'!$G$79</f>
        <v>2</v>
      </c>
      <c r="J17" s="43" t="s">
        <v>2</v>
      </c>
      <c r="K17" s="44">
        <f>'Plano D'!$G$79</f>
        <v>4</v>
      </c>
    </row>
    <row r="18" spans="1:11">
      <c r="A18" s="43" t="s">
        <v>33</v>
      </c>
      <c r="B18" s="44">
        <f>'Plano A'!$J$79</f>
        <v>2</v>
      </c>
      <c r="D18" s="43" t="s">
        <v>33</v>
      </c>
      <c r="E18" s="44">
        <f>'Plano B'!$J$79</f>
        <v>3</v>
      </c>
      <c r="G18" s="43" t="s">
        <v>33</v>
      </c>
      <c r="H18" s="44">
        <f>'Plano C'!$J$79</f>
        <v>3</v>
      </c>
      <c r="J18" s="43" t="s">
        <v>33</v>
      </c>
      <c r="K18" s="44">
        <f>'Plano D'!$J$79</f>
        <v>4</v>
      </c>
    </row>
    <row r="19" spans="1:11">
      <c r="A19" s="43" t="s">
        <v>32</v>
      </c>
      <c r="B19" s="44">
        <f>'Plano A'!$M$79</f>
        <v>5</v>
      </c>
      <c r="D19" s="43" t="s">
        <v>32</v>
      </c>
      <c r="E19" s="44">
        <f>'Plano B'!$M$79</f>
        <v>3</v>
      </c>
      <c r="G19" s="43" t="s">
        <v>32</v>
      </c>
      <c r="H19" s="44">
        <f>'Plano C'!$M$79</f>
        <v>3</v>
      </c>
      <c r="J19" s="43" t="s">
        <v>32</v>
      </c>
      <c r="K19" s="44">
        <f>'Plano D'!$M$79</f>
        <v>1</v>
      </c>
    </row>
    <row r="20" spans="1:11">
      <c r="A20" s="47" t="s">
        <v>85</v>
      </c>
      <c r="B20" s="48">
        <f>'Plano A'!$P$79</f>
        <v>3.95</v>
      </c>
      <c r="D20" s="47" t="s">
        <v>85</v>
      </c>
      <c r="E20" s="48">
        <f>'Plano B'!$P$79</f>
        <v>3.4999999999999996</v>
      </c>
      <c r="G20" s="47" t="s">
        <v>85</v>
      </c>
      <c r="H20" s="48">
        <f>'Plano C'!$P$79</f>
        <v>3.4999999999999996</v>
      </c>
      <c r="J20" s="47" t="s">
        <v>85</v>
      </c>
      <c r="K20" s="48">
        <f>'Plano D'!$P$79</f>
        <v>2.9</v>
      </c>
    </row>
    <row r="23" spans="1:11">
      <c r="A23" s="36" t="s">
        <v>74</v>
      </c>
      <c r="D23" s="36"/>
      <c r="G23" s="36"/>
      <c r="J23" s="36"/>
    </row>
    <row r="25" spans="1:11">
      <c r="A25" s="1" t="s">
        <v>51</v>
      </c>
      <c r="B25" s="1">
        <v>3.95</v>
      </c>
    </row>
    <row r="26" spans="1:11">
      <c r="A26" s="1" t="s">
        <v>69</v>
      </c>
      <c r="B26" s="1">
        <v>3.5</v>
      </c>
    </row>
    <row r="27" spans="1:11">
      <c r="A27" s="1" t="s">
        <v>71</v>
      </c>
      <c r="B27" s="1">
        <v>3.5</v>
      </c>
    </row>
    <row r="28" spans="1:11">
      <c r="A28" s="1" t="s">
        <v>72</v>
      </c>
      <c r="B28" s="1">
        <v>2.9</v>
      </c>
    </row>
  </sheetData>
  <conditionalFormatting sqref="B15:B20 E15:E20 H15:H20 K15:K2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extLst>
    <ext xmlns:mx="http://schemas.microsoft.com/office/mac/excel/2008/main" uri="{64002731-A6B0-56B0-2670-7721B7C09600}">
      <mx:PLV Mode="0" OnePage="0" WScale="0"/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6" enableFormatConditionsCalculation="0"/>
  <dimension ref="A1:T84"/>
  <sheetViews>
    <sheetView showGridLines="0" showRowColHeaders="0" topLeftCell="A36" zoomScale="90" zoomScaleNormal="90" zoomScalePageLayoutView="90" workbookViewId="0">
      <selection activeCell="A36" sqref="A36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"&amp;Referência!D8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c3'!F13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Referência!D8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7" enableFormatConditionsCalculation="0"/>
  <dimension ref="A1:S84"/>
  <sheetViews>
    <sheetView showGridLines="0" showRowColHeaders="0" topLeftCell="A36" zoomScale="90" zoomScaleNormal="90" zoomScalePageLayoutView="90" workbookViewId="0">
      <selection activeCell="A36" sqref="A36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21" customWidth="1"/>
    <col min="20" max="16384" width="11.5" style="121" hidden="1"/>
  </cols>
  <sheetData>
    <row r="1" spans="2:18"/>
    <row r="2" spans="2:18" ht="20">
      <c r="B2" s="569" t="str">
        <f>"Plano tático de "&amp;Referência!D8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</row>
    <row r="3" spans="2:18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c3'!F16</f>
        <v>0</v>
      </c>
      <c r="I3" s="429"/>
      <c r="J3" s="307"/>
      <c r="K3" s="307"/>
      <c r="L3" s="307"/>
      <c r="M3" s="307"/>
    </row>
    <row r="4" spans="2:18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</row>
    <row r="5" spans="2:18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</row>
    <row r="6" spans="2:18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</row>
    <row r="7" spans="2:18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</row>
    <row r="8" spans="2:18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</row>
    <row r="9" spans="2:18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</row>
    <row r="10" spans="2:18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</row>
    <row r="11" spans="2:18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</row>
    <row r="12" spans="2:18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</row>
    <row r="13" spans="2:18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</row>
    <row r="14" spans="2:18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</row>
    <row r="15" spans="2:18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</row>
    <row r="16" spans="2:18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</row>
    <row r="17" spans="2:18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</row>
    <row r="18" spans="2:18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</row>
    <row r="19" spans="2:18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</row>
    <row r="20" spans="2:18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</row>
    <row r="21" spans="2:18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</row>
    <row r="22" spans="2:18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</row>
    <row r="23" spans="2:18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</row>
    <row r="24" spans="2:18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</row>
    <row r="25" spans="2:18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</row>
    <row r="26" spans="2:18"/>
    <row r="27" spans="2:18">
      <c r="B27" s="549" t="s">
        <v>9</v>
      </c>
      <c r="C27" s="565">
        <f>Referência!D8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</row>
    <row r="28" spans="2:18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</row>
    <row r="29" spans="2:18"/>
    <row r="30" spans="2:18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</row>
    <row r="31" spans="2:18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</row>
    <row r="32" spans="2:18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</row>
    <row r="33" spans="2:18"/>
    <row r="34" spans="2:18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</row>
    <row r="35" spans="2:18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</row>
    <row r="36" spans="2:18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</row>
    <row r="37" spans="2:18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</row>
    <row r="38" spans="2:18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</row>
    <row r="39" spans="2:18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</row>
    <row r="40" spans="2:18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</row>
    <row r="41" spans="2:18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</row>
    <row r="42" spans="2:18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</row>
    <row r="43" spans="2:18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</row>
    <row r="44" spans="2:18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</row>
    <row r="45" spans="2:18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</row>
    <row r="46" spans="2:18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</row>
    <row r="47" spans="2:18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</row>
    <row r="48" spans="2:18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</row>
    <row r="49" spans="2:18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18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</row>
    <row r="82" spans="2:18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</row>
    <row r="83" spans="2:18"/>
    <row r="84" spans="2:18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8" enableFormatConditionsCalculation="0"/>
  <dimension ref="A1:T84"/>
  <sheetViews>
    <sheetView showGridLines="0" showRowColHeaders="0" topLeftCell="A39" zoomScale="80" zoomScaleNormal="80" zoomScalePageLayoutView="80" workbookViewId="0">
      <selection activeCell="A39" sqref="A39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"&amp;Referência!D8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c3'!F19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Referência!D8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9" enableFormatConditionsCalculation="0"/>
  <dimension ref="A1:T84"/>
  <sheetViews>
    <sheetView showGridLines="0" showRowColHeaders="0" topLeftCell="C39" zoomScale="80" zoomScaleNormal="80" zoomScalePageLayoutView="80" workbookViewId="0">
      <selection activeCell="A39" sqref="A39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"&amp;Referência!D9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c4'!B7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Referência!D9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0" enableFormatConditionsCalculation="0"/>
  <dimension ref="A1:T84"/>
  <sheetViews>
    <sheetView showGridLines="0" showRowColHeaders="0" topLeftCell="A39" zoomScale="80" zoomScaleNormal="80" zoomScalePageLayoutView="80" workbookViewId="0">
      <selection activeCell="A39" sqref="A39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"&amp;Referência!D9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c4'!B10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Referência!D9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1" enableFormatConditionsCalculation="0"/>
  <dimension ref="A1:T84"/>
  <sheetViews>
    <sheetView showGridLines="0" showRowColHeaders="0" topLeftCell="A39" zoomScale="80" zoomScaleNormal="80" zoomScalePageLayoutView="80" workbookViewId="0">
      <selection activeCell="A39" sqref="A39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"&amp;Referência!D9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c4'!B13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Referência!D9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2" enableFormatConditionsCalculation="0"/>
  <dimension ref="A1:T84"/>
  <sheetViews>
    <sheetView showGridLines="0" showRowColHeaders="0" topLeftCell="A39" zoomScale="80" zoomScaleNormal="80" zoomScalePageLayoutView="80" workbookViewId="0">
      <selection activeCell="A39" sqref="A39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"&amp;Referência!D9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c4'!B16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Referência!D9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3" enableFormatConditionsCalculation="0"/>
  <dimension ref="A1:S84"/>
  <sheetViews>
    <sheetView showGridLines="0" showRowColHeaders="0" topLeftCell="B1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21" customWidth="1"/>
    <col min="20" max="16384" width="11.5" style="121" hidden="1"/>
  </cols>
  <sheetData>
    <row r="1" spans="2:18"/>
    <row r="2" spans="2:18" ht="20">
      <c r="B2" s="569" t="str">
        <f>"Plano tático de "&amp;Referência!D9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</row>
    <row r="3" spans="2:18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c4'!B19</f>
        <v>0</v>
      </c>
      <c r="I3" s="429"/>
      <c r="J3" s="307"/>
      <c r="K3" s="307"/>
      <c r="L3" s="307"/>
      <c r="M3" s="307"/>
    </row>
    <row r="4" spans="2:18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</row>
    <row r="5" spans="2:18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</row>
    <row r="6" spans="2:18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</row>
    <row r="7" spans="2:18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</row>
    <row r="8" spans="2:18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</row>
    <row r="9" spans="2:18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</row>
    <row r="10" spans="2:18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</row>
    <row r="11" spans="2:18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</row>
    <row r="12" spans="2:18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</row>
    <row r="13" spans="2:18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</row>
    <row r="14" spans="2:18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</row>
    <row r="15" spans="2:18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</row>
    <row r="16" spans="2:18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</row>
    <row r="17" spans="2:18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</row>
    <row r="18" spans="2:18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</row>
    <row r="19" spans="2:18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</row>
    <row r="20" spans="2:18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</row>
    <row r="21" spans="2:18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</row>
    <row r="22" spans="2:18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</row>
    <row r="23" spans="2:18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</row>
    <row r="24" spans="2:18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</row>
    <row r="25" spans="2:18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</row>
    <row r="26" spans="2:18"/>
    <row r="27" spans="2:18">
      <c r="B27" s="549" t="s">
        <v>9</v>
      </c>
      <c r="C27" s="565">
        <f>Referência!D9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</row>
    <row r="28" spans="2:18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</row>
    <row r="29" spans="2:18"/>
    <row r="30" spans="2:18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</row>
    <row r="31" spans="2:18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</row>
    <row r="32" spans="2:18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</row>
    <row r="33" spans="2:18"/>
    <row r="34" spans="2:18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</row>
    <row r="35" spans="2:18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</row>
    <row r="36" spans="2:18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</row>
    <row r="37" spans="2:18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</row>
    <row r="38" spans="2:18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</row>
    <row r="39" spans="2:18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</row>
    <row r="40" spans="2:18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</row>
    <row r="41" spans="2:18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</row>
    <row r="42" spans="2:18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</row>
    <row r="43" spans="2:18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</row>
    <row r="44" spans="2:18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</row>
    <row r="45" spans="2:18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</row>
    <row r="46" spans="2:18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</row>
    <row r="47" spans="2:18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</row>
    <row r="48" spans="2:18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</row>
    <row r="49" spans="2:18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18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</row>
    <row r="82" spans="2:18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</row>
    <row r="83" spans="2:18"/>
    <row r="84" spans="2:18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4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"&amp;Referência!D9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c4'!F7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Referência!D9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5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"&amp;Referência!D9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c4'!F10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Referência!D9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 enableFormatConditionsCalculation="0"/>
  <dimension ref="A1:R26"/>
  <sheetViews>
    <sheetView workbookViewId="0">
      <selection activeCell="E34" sqref="E34"/>
    </sheetView>
  </sheetViews>
  <sheetFormatPr baseColWidth="10" defaultColWidth="8.83203125" defaultRowHeight="12" x14ac:dyDescent="0"/>
  <cols>
    <col min="1" max="3" width="8.83203125" style="1"/>
    <col min="4" max="4" width="9.1640625" style="1" customWidth="1"/>
    <col min="5" max="9" width="8.83203125" style="1"/>
    <col min="10" max="10" width="9.1640625" style="1" customWidth="1"/>
    <col min="11" max="15" width="8.83203125" style="1"/>
    <col min="16" max="16" width="9.1640625" style="1" customWidth="1"/>
    <col min="17" max="16384" width="8.83203125" style="1"/>
  </cols>
  <sheetData>
    <row r="1" spans="1:18">
      <c r="A1" s="36" t="s">
        <v>76</v>
      </c>
    </row>
    <row r="3" spans="1:18">
      <c r="A3" s="2" t="s">
        <v>70</v>
      </c>
      <c r="G3" s="2" t="s">
        <v>63</v>
      </c>
      <c r="M3" s="2" t="s">
        <v>55</v>
      </c>
      <c r="N3" s="38"/>
      <c r="O3" s="38"/>
      <c r="P3" s="38"/>
      <c r="Q3" s="38"/>
      <c r="R3" s="38"/>
    </row>
    <row r="4" spans="1:18">
      <c r="N4" s="38"/>
      <c r="O4" s="38"/>
      <c r="P4" s="38"/>
      <c r="Q4" s="38"/>
      <c r="R4" s="38"/>
    </row>
    <row r="5" spans="1:18">
      <c r="A5" s="38"/>
      <c r="B5" s="38" t="s">
        <v>30</v>
      </c>
      <c r="C5" s="38"/>
      <c r="D5" s="39">
        <f>'Plano A'!N40+'Plano B'!N40</f>
        <v>9275573.0340000018</v>
      </c>
      <c r="E5" s="38"/>
      <c r="F5" s="38"/>
      <c r="G5" s="38"/>
      <c r="H5" s="38" t="s">
        <v>30</v>
      </c>
      <c r="I5" s="38"/>
      <c r="J5" s="39">
        <f>'Plano C'!N40</f>
        <v>2360662.1600000034</v>
      </c>
      <c r="N5" s="38" t="s">
        <v>30</v>
      </c>
      <c r="O5" s="38"/>
      <c r="P5" s="39">
        <f>'Plano D'!N40</f>
        <v>1554168.0699999973</v>
      </c>
      <c r="Q5" s="38"/>
      <c r="R5" s="38"/>
    </row>
    <row r="6" spans="1:18">
      <c r="A6" s="38"/>
      <c r="B6" s="38" t="s">
        <v>51</v>
      </c>
      <c r="C6" s="40">
        <f>D5</f>
        <v>9275573.0340000018</v>
      </c>
      <c r="D6" s="39">
        <f>'Plano A'!N43</f>
        <v>410579.03232000006</v>
      </c>
      <c r="E6" s="38"/>
      <c r="F6" s="38"/>
      <c r="G6" s="38"/>
      <c r="H6" s="38" t="s">
        <v>71</v>
      </c>
      <c r="I6" s="40">
        <f>J5</f>
        <v>2360662.1600000034</v>
      </c>
      <c r="J6" s="39">
        <f>'Plano C'!N43</f>
        <v>77115.427200000035</v>
      </c>
      <c r="N6" s="38" t="s">
        <v>72</v>
      </c>
      <c r="O6" s="40">
        <f>P5</f>
        <v>1554168.0699999973</v>
      </c>
      <c r="P6" s="39">
        <f>'Plano D'!N43</f>
        <v>40360.503499999941</v>
      </c>
      <c r="Q6" s="38"/>
      <c r="R6" s="38"/>
    </row>
    <row r="7" spans="1:18">
      <c r="A7" s="38"/>
      <c r="B7" s="38" t="s">
        <v>69</v>
      </c>
      <c r="C7" s="40">
        <f>C6+D6</f>
        <v>9686152.0663200021</v>
      </c>
      <c r="D7" s="39">
        <f>'Plano B'!N43</f>
        <v>91525.862400000027</v>
      </c>
      <c r="E7" s="38"/>
      <c r="F7" s="38"/>
      <c r="G7" s="38"/>
      <c r="H7" s="38" t="s">
        <v>31</v>
      </c>
      <c r="I7" s="38"/>
      <c r="J7" s="40">
        <f>I6+J6</f>
        <v>2437777.5872000037</v>
      </c>
      <c r="N7" s="38" t="s">
        <v>31</v>
      </c>
      <c r="O7" s="38"/>
      <c r="P7" s="40">
        <f>O6+P6</f>
        <v>1594528.5734999971</v>
      </c>
      <c r="Q7" s="38"/>
      <c r="R7" s="38"/>
    </row>
    <row r="8" spans="1:18">
      <c r="A8" s="38"/>
      <c r="B8" s="38" t="s">
        <v>31</v>
      </c>
      <c r="C8" s="38"/>
      <c r="D8" s="40">
        <f>C7+D7</f>
        <v>9777677.928720003</v>
      </c>
      <c r="E8" s="38"/>
      <c r="F8" s="38"/>
      <c r="G8" s="38"/>
      <c r="H8" s="38"/>
      <c r="I8" s="38"/>
      <c r="J8" s="40"/>
      <c r="N8" s="38"/>
      <c r="O8" s="38"/>
      <c r="P8" s="40"/>
      <c r="Q8" s="38"/>
      <c r="R8" s="38"/>
    </row>
    <row r="9" spans="1:18">
      <c r="A9" s="38"/>
      <c r="B9" s="38"/>
      <c r="C9" s="38"/>
      <c r="D9" s="38"/>
      <c r="E9" s="38"/>
      <c r="F9" s="38"/>
      <c r="G9" s="38"/>
      <c r="H9" s="38"/>
      <c r="I9" s="38"/>
      <c r="J9" s="38"/>
      <c r="N9" s="38"/>
      <c r="O9" s="38"/>
      <c r="P9" s="38"/>
      <c r="Q9" s="38"/>
      <c r="R9" s="38"/>
    </row>
    <row r="10" spans="1:18">
      <c r="A10" s="38"/>
      <c r="B10" s="38"/>
      <c r="C10" s="38"/>
      <c r="D10" s="38"/>
      <c r="E10" s="38"/>
      <c r="F10" s="38"/>
      <c r="G10" s="38"/>
      <c r="H10" s="38"/>
      <c r="I10" s="38"/>
      <c r="J10" s="38"/>
      <c r="N10" s="38"/>
      <c r="O10" s="38"/>
      <c r="P10" s="38"/>
      <c r="Q10" s="38"/>
      <c r="R10" s="38"/>
    </row>
    <row r="11" spans="1:18">
      <c r="A11" s="38"/>
      <c r="B11" s="38"/>
      <c r="C11" s="38"/>
      <c r="D11" s="38"/>
      <c r="E11" s="38"/>
      <c r="F11" s="38"/>
      <c r="G11" s="38"/>
      <c r="H11" s="38"/>
      <c r="I11" s="38"/>
      <c r="J11" s="38"/>
      <c r="N11" s="38"/>
      <c r="O11" s="38"/>
      <c r="P11" s="38"/>
      <c r="Q11" s="38"/>
      <c r="R11" s="38"/>
    </row>
    <row r="19" spans="1:17">
      <c r="A19" s="36" t="s">
        <v>77</v>
      </c>
    </row>
    <row r="20" spans="1:17">
      <c r="E20" s="38"/>
      <c r="F20" s="38"/>
      <c r="G20" s="38"/>
      <c r="H20" s="38"/>
      <c r="I20" s="38"/>
      <c r="J20" s="39"/>
      <c r="N20" s="38"/>
      <c r="O20" s="38"/>
      <c r="P20" s="39"/>
      <c r="Q20" s="38"/>
    </row>
    <row r="21" spans="1:17">
      <c r="B21" s="38" t="s">
        <v>30</v>
      </c>
      <c r="C21" s="38"/>
      <c r="D21" s="39">
        <f>D5+J5+P5</f>
        <v>13190403.264000002</v>
      </c>
      <c r="E21" s="38"/>
      <c r="F21" s="38"/>
      <c r="G21" s="38"/>
      <c r="H21" s="38"/>
      <c r="I21" s="40"/>
      <c r="J21" s="39"/>
      <c r="N21" s="38"/>
      <c r="O21" s="40"/>
      <c r="P21" s="39"/>
      <c r="Q21" s="38"/>
    </row>
    <row r="22" spans="1:17">
      <c r="B22" s="38" t="s">
        <v>51</v>
      </c>
      <c r="C22" s="40">
        <f>D21</f>
        <v>13190403.264000002</v>
      </c>
      <c r="D22" s="39">
        <f>D6</f>
        <v>410579.03232000006</v>
      </c>
      <c r="E22" s="38"/>
      <c r="F22" s="38"/>
      <c r="G22" s="38"/>
      <c r="H22" s="38"/>
      <c r="I22" s="38"/>
      <c r="J22" s="40"/>
      <c r="N22" s="38"/>
      <c r="O22" s="38"/>
      <c r="P22" s="40"/>
      <c r="Q22" s="38"/>
    </row>
    <row r="23" spans="1:17">
      <c r="B23" s="38" t="s">
        <v>69</v>
      </c>
      <c r="C23" s="40">
        <f>C22+D22</f>
        <v>13600982.296320003</v>
      </c>
      <c r="D23" s="39">
        <f>D7</f>
        <v>91525.862400000027</v>
      </c>
      <c r="E23" s="38"/>
      <c r="F23" s="38"/>
      <c r="G23" s="38"/>
      <c r="H23" s="38"/>
      <c r="I23" s="38"/>
      <c r="J23" s="40"/>
      <c r="N23" s="38"/>
      <c r="O23" s="38"/>
      <c r="P23" s="40"/>
      <c r="Q23" s="38"/>
    </row>
    <row r="24" spans="1:17">
      <c r="B24" s="1" t="s">
        <v>71</v>
      </c>
      <c r="C24" s="40">
        <f>C23+D23</f>
        <v>13692508.158720003</v>
      </c>
      <c r="D24" s="37">
        <f>J6</f>
        <v>77115.427200000035</v>
      </c>
      <c r="E24" s="38"/>
      <c r="F24" s="38"/>
      <c r="G24" s="38"/>
      <c r="H24" s="38"/>
      <c r="I24" s="38"/>
      <c r="J24" s="38"/>
      <c r="N24" s="38"/>
      <c r="O24" s="38"/>
      <c r="P24" s="38"/>
      <c r="Q24" s="38"/>
    </row>
    <row r="25" spans="1:17">
      <c r="B25" s="38" t="s">
        <v>72</v>
      </c>
      <c r="C25" s="40">
        <f>C24+D24</f>
        <v>13769623.585920004</v>
      </c>
      <c r="D25" s="39">
        <f>P6</f>
        <v>40360.503499999941</v>
      </c>
      <c r="E25" s="38"/>
      <c r="F25" s="38"/>
      <c r="G25" s="38"/>
      <c r="H25" s="38"/>
      <c r="I25" s="38"/>
      <c r="J25" s="38"/>
      <c r="N25" s="38"/>
      <c r="O25" s="38"/>
      <c r="P25" s="38"/>
      <c r="Q25" s="38"/>
    </row>
    <row r="26" spans="1:17">
      <c r="B26" s="38" t="s">
        <v>31</v>
      </c>
      <c r="C26" s="38"/>
      <c r="D26" s="40">
        <f>D25+C25</f>
        <v>13809984.089420004</v>
      </c>
      <c r="E26" s="38"/>
      <c r="F26" s="38"/>
      <c r="G26" s="38"/>
      <c r="H26" s="38"/>
      <c r="I26" s="38"/>
      <c r="J26" s="38"/>
      <c r="N26" s="38"/>
      <c r="O26" s="38"/>
      <c r="P26" s="38"/>
      <c r="Q26" s="38"/>
    </row>
  </sheetData>
  <pageMargins left="0.511811024" right="0.511811024" top="0.78740157499999996" bottom="0.78740157499999996" header="0.31496062000000002" footer="0.3149606200000000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6" enableFormatConditionsCalculation="0"/>
  <dimension ref="A1:T84"/>
  <sheetViews>
    <sheetView showGridLines="0" showRowColHeaders="0" topLeftCell="A39" zoomScale="80" zoomScaleNormal="80" zoomScalePageLayoutView="80" workbookViewId="0">
      <selection activeCell="A39" sqref="A39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"&amp;Referência!D9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c4'!F13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Referência!D9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7" enableFormatConditionsCalculation="0"/>
  <dimension ref="A1:T84"/>
  <sheetViews>
    <sheetView showGridLines="0" showRowColHeaders="0" topLeftCell="A39" zoomScale="80" zoomScaleNormal="80" zoomScalePageLayoutView="80" workbookViewId="0">
      <selection activeCell="A39" sqref="A39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"&amp;Referência!D9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c4'!F16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Referência!D9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8" enableFormatConditionsCalculation="0"/>
  <dimension ref="A1:T84"/>
  <sheetViews>
    <sheetView showGridLines="0" showRowColHeaders="0" topLeftCell="A39" zoomScale="80" zoomScaleNormal="80" zoomScalePageLayoutView="80" workbookViewId="0">
      <selection activeCell="A39" sqref="A39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"&amp;Referência!D9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c4'!F19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Referência!D9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9" enableFormatConditionsCalculation="0"/>
  <dimension ref="A1:T84"/>
  <sheetViews>
    <sheetView showGridLines="0" showRowColHeaders="0" topLeftCell="A39" zoomScale="80" zoomScaleNormal="80" zoomScalePageLayoutView="80" workbookViewId="0">
      <selection activeCell="A39" sqref="A39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"&amp;Referência!D10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c5'!B7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Referência!D10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0" enableFormatConditionsCalculation="0"/>
  <dimension ref="A1:T84"/>
  <sheetViews>
    <sheetView showGridLines="0" showRowColHeaders="0" topLeftCell="A39" zoomScale="80" zoomScaleNormal="80" zoomScalePageLayoutView="80" workbookViewId="0">
      <selection activeCell="A39" sqref="A39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"&amp;Referência!D10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c5'!B10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Referência!D10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1" enableFormatConditionsCalculation="0"/>
  <dimension ref="A1:T84"/>
  <sheetViews>
    <sheetView showGridLines="0" showRowColHeaders="0" topLeftCell="A39" zoomScale="80" zoomScaleNormal="80" zoomScalePageLayoutView="80" workbookViewId="0">
      <selection activeCell="A39" sqref="A39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"&amp;Referência!D10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c5'!B13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Referência!D10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2" enableFormatConditionsCalculation="0"/>
  <dimension ref="A1:T84"/>
  <sheetViews>
    <sheetView showGridLines="0" showRowColHeaders="0" topLeftCell="A39" zoomScale="80" zoomScaleNormal="80" zoomScalePageLayoutView="80" workbookViewId="0">
      <selection activeCell="A39" sqref="A39"/>
    </sheetView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"&amp;Referência!D10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c5'!B16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Referência!D10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3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"&amp;Referência!D10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c5'!B19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Referência!D10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4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"&amp;Referência!D10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c5'!F7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Referência!D10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5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"&amp;Referência!D10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c5'!F10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/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0" enableFormatConditionsCalculation="0"/>
  <dimension ref="A1"/>
  <sheetViews>
    <sheetView showGridLines="0" workbookViewId="0"/>
  </sheetViews>
  <sheetFormatPr baseColWidth="10" defaultColWidth="8.83203125" defaultRowHeight="14" x14ac:dyDescent="0"/>
  <sheetData/>
  <pageMargins left="0.511811024" right="0.511811024" top="0.78740157499999996" bottom="0.78740157499999996" header="0.31496062000000002" footer="0.3149606200000000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6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"&amp;Referência!D10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c5'!F13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Referência!D10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7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"&amp;Referência!D10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c5'!F16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Referência!D10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8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"&amp;Referência!D10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c5'!F19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Referência!D10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9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"&amp;Referência!D11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c6'!B7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Referência!D11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70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"&amp;Referência!D11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c6'!B10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/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71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"&amp;Referência!D11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c6'!B13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Referência!D11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72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"&amp;Referência!D11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c6'!B16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Referência!D11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73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"&amp;Referência!D11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c6'!B19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Referência!D11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74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"&amp;Referência!D11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c6'!F7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Referência!D11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75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"&amp;Referência!D11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c6'!F10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Referência!D11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1" enableFormatConditionsCalculation="0"/>
  <dimension ref="A1:H21"/>
  <sheetViews>
    <sheetView showGridLines="0" showRowColHeaders="0" tabSelected="1" workbookViewId="0">
      <selection activeCell="H10" sqref="H10"/>
    </sheetView>
  </sheetViews>
  <sheetFormatPr baseColWidth="10" defaultColWidth="0" defaultRowHeight="14" zeroHeight="1" x14ac:dyDescent="0"/>
  <cols>
    <col min="1" max="8" width="9.1640625" customWidth="1"/>
    <col min="9" max="16384" width="9.164062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spans="1:8">
      <c r="H17" s="477"/>
    </row>
    <row r="18" spans="1:8"/>
    <row r="19" spans="1:8"/>
    <row r="20" spans="1:8"/>
    <row r="21" spans="1:8">
      <c r="A21" s="504" t="s">
        <v>154</v>
      </c>
      <c r="B21" s="504"/>
      <c r="C21" s="504"/>
      <c r="D21" s="504"/>
      <c r="E21" s="504"/>
      <c r="F21" s="504"/>
      <c r="G21" s="504"/>
      <c r="H21" s="504"/>
    </row>
  </sheetData>
  <sheetProtection selectLockedCells="1" selectUnlockedCells="1"/>
  <mergeCells count="1">
    <mergeCell ref="A21:H21"/>
  </mergeCells>
  <pageMargins left="0.511811024" right="0.511811024" top="0.78740157499999996" bottom="0.78740157499999996" header="0.31496062000000002" footer="0.31496062000000002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76" enableFormatConditionsCalculation="0"/>
  <dimension ref="A1:T85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"&amp;Referência!D11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c6'!F13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Referência!D11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  <row r="85" spans="2:20" hidden="1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77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"&amp;Referência!D11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c6'!F16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Referência!D11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78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"&amp;Referência!D11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c6'!F19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Referência!D11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79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"&amp;Referência!D12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c7'!A7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Referência!D12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0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"&amp;Referência!D12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c7'!A10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Referência!D12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1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"&amp;Referência!D12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c7'!A13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Referência!D12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2" enableFormatConditionsCalculation="0"/>
  <dimension ref="A1:T84"/>
  <sheetViews>
    <sheetView showGridLines="0" showRowColHeaders="0" topLeftCell="A44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"&amp;Referência!D12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c7'!A16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Referência!D12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2"/>
    <protectedRange sqref="H3 C4:R6 C8:R10 C12:R14 C16:R18 C20:R22 C24:I25 L24:R25 L27:R28 C30:R32 E34 H36:H37 D36:D37 C41:N41 C44:N44 C47:N47 D78 B80 E80 G78 H80 J78 K80 M78 N80 P78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3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"&amp;Referência!D12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c7'!A19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Referência!D12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4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"&amp;Referência!D12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c7'!F7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Referência!D12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5" enableFormatConditionsCalculation="0"/>
  <dimension ref="A1:T84"/>
  <sheetViews>
    <sheetView showGridLines="0" showRowColHeaders="0" zoomScale="80" zoomScaleNormal="80" zoomScalePageLayoutView="80" workbookViewId="0"/>
  </sheetViews>
  <sheetFormatPr baseColWidth="10" defaultColWidth="0" defaultRowHeight="12" zeroHeight="1" x14ac:dyDescent="0"/>
  <cols>
    <col min="1" max="1" width="2.5" style="121" customWidth="1"/>
    <col min="2" max="2" width="34" style="121" customWidth="1"/>
    <col min="3" max="10" width="20.83203125" style="121" customWidth="1"/>
    <col min="11" max="11" width="24.83203125" style="121" customWidth="1"/>
    <col min="12" max="13" width="20.83203125" style="121" customWidth="1"/>
    <col min="14" max="14" width="27.83203125" style="121" customWidth="1"/>
    <col min="15" max="15" width="20.83203125" style="121" customWidth="1"/>
    <col min="16" max="17" width="11.5" style="121" customWidth="1"/>
    <col min="18" max="18" width="13.33203125" style="121" customWidth="1"/>
    <col min="19" max="19" width="11.5" style="171" customWidth="1"/>
    <col min="20" max="20" width="11.5" style="171" hidden="1" customWidth="1"/>
    <col min="21" max="16384" width="11.5" style="121" hidden="1"/>
  </cols>
  <sheetData>
    <row r="1" spans="2:20"/>
    <row r="2" spans="2:20" ht="20">
      <c r="B2" s="569" t="str">
        <f>"Plano tático de "&amp;Referência!D12</f>
        <v xml:space="preserve">Plano tático de 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121"/>
      <c r="T2" s="121"/>
    </row>
    <row r="3" spans="2:20" ht="24.75" customHeight="1">
      <c r="B3" s="571" t="str">
        <f>IF(H3="","","Ação de "&amp;H3)</f>
        <v>Ação de 0</v>
      </c>
      <c r="C3" s="571"/>
      <c r="D3" s="571"/>
      <c r="E3" s="307"/>
      <c r="F3" s="429"/>
      <c r="G3" s="429"/>
      <c r="H3" s="429">
        <f>'Menu c7'!F10</f>
        <v>0</v>
      </c>
      <c r="I3" s="429"/>
      <c r="J3" s="307"/>
      <c r="K3" s="307"/>
      <c r="L3" s="307"/>
      <c r="M3" s="307"/>
      <c r="S3" s="121"/>
      <c r="T3" s="121"/>
    </row>
    <row r="4" spans="2:20" ht="12" customHeight="1">
      <c r="B4" s="549" t="s">
        <v>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3"/>
      <c r="S4" s="121"/>
      <c r="T4" s="121"/>
    </row>
    <row r="5" spans="2:20">
      <c r="B5" s="550"/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5"/>
      <c r="S5" s="121"/>
      <c r="T5" s="121"/>
    </row>
    <row r="6" spans="2:20">
      <c r="B6" s="551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7"/>
      <c r="S6" s="121"/>
      <c r="T6" s="121"/>
    </row>
    <row r="7" spans="2:20">
      <c r="B7" s="172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S7" s="121"/>
      <c r="T7" s="121"/>
    </row>
    <row r="8" spans="2:20">
      <c r="B8" s="549" t="s">
        <v>5</v>
      </c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3"/>
      <c r="S8" s="121"/>
      <c r="T8" s="121"/>
    </row>
    <row r="9" spans="2:20">
      <c r="B9" s="550"/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5"/>
      <c r="S9" s="121"/>
      <c r="T9" s="121"/>
    </row>
    <row r="10" spans="2:20">
      <c r="B10" s="551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7"/>
      <c r="S10" s="121"/>
      <c r="T10" s="121"/>
    </row>
    <row r="11" spans="2:20">
      <c r="B11" s="172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S11" s="121"/>
      <c r="T11" s="121"/>
    </row>
    <row r="12" spans="2:20" ht="12" customHeight="1">
      <c r="B12" s="549" t="s">
        <v>6</v>
      </c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3"/>
      <c r="S12" s="121"/>
      <c r="T12" s="121"/>
    </row>
    <row r="13" spans="2:20">
      <c r="B13" s="55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5"/>
      <c r="S13" s="121"/>
      <c r="T13" s="121"/>
    </row>
    <row r="14" spans="2:20">
      <c r="B14" s="551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7"/>
      <c r="S14" s="121"/>
      <c r="T14" s="121"/>
    </row>
    <row r="15" spans="2:20">
      <c r="B15" s="172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S15" s="121"/>
      <c r="T15" s="121"/>
    </row>
    <row r="16" spans="2:20">
      <c r="B16" s="549" t="s">
        <v>12</v>
      </c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3"/>
      <c r="S16" s="121"/>
      <c r="T16" s="121"/>
    </row>
    <row r="17" spans="2:20">
      <c r="B17" s="550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5"/>
      <c r="S17" s="121"/>
      <c r="T17" s="121"/>
    </row>
    <row r="18" spans="2:20">
      <c r="B18" s="551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7"/>
      <c r="S18" s="121"/>
      <c r="T18" s="121"/>
    </row>
    <row r="19" spans="2:20">
      <c r="B19" s="172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S19" s="121"/>
      <c r="T19" s="121"/>
    </row>
    <row r="20" spans="2:20">
      <c r="B20" s="549" t="s">
        <v>7</v>
      </c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3"/>
      <c r="S20" s="121"/>
      <c r="T20" s="121"/>
    </row>
    <row r="21" spans="2:20">
      <c r="B21" s="550"/>
      <c r="C21" s="554"/>
      <c r="D21" s="554"/>
      <c r="E21" s="554"/>
      <c r="F21" s="554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5"/>
      <c r="S21" s="121"/>
      <c r="T21" s="121"/>
    </row>
    <row r="22" spans="2:20">
      <c r="B22" s="551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7"/>
      <c r="S22" s="121"/>
      <c r="T22" s="121"/>
    </row>
    <row r="23" spans="2:20">
      <c r="B23" s="172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S23" s="121"/>
      <c r="T23" s="121"/>
    </row>
    <row r="24" spans="2:20" ht="12" customHeight="1">
      <c r="B24" s="549" t="s">
        <v>8</v>
      </c>
      <c r="C24" s="552"/>
      <c r="D24" s="552"/>
      <c r="E24" s="552"/>
      <c r="F24" s="552"/>
      <c r="G24" s="552"/>
      <c r="H24" s="552"/>
      <c r="I24" s="553"/>
      <c r="K24" s="563" t="s">
        <v>10</v>
      </c>
      <c r="L24" s="552"/>
      <c r="M24" s="552"/>
      <c r="N24" s="552"/>
      <c r="O24" s="552"/>
      <c r="P24" s="552"/>
      <c r="Q24" s="552"/>
      <c r="R24" s="553"/>
      <c r="S24" s="121"/>
      <c r="T24" s="121"/>
    </row>
    <row r="25" spans="2:20">
      <c r="B25" s="551"/>
      <c r="C25" s="556"/>
      <c r="D25" s="556"/>
      <c r="E25" s="556"/>
      <c r="F25" s="556"/>
      <c r="G25" s="556"/>
      <c r="H25" s="556"/>
      <c r="I25" s="557"/>
      <c r="K25" s="564"/>
      <c r="L25" s="556"/>
      <c r="M25" s="556"/>
      <c r="N25" s="556"/>
      <c r="O25" s="556"/>
      <c r="P25" s="556"/>
      <c r="Q25" s="556"/>
      <c r="R25" s="557"/>
      <c r="S25" s="121"/>
      <c r="T25" s="121"/>
    </row>
    <row r="26" spans="2:20"/>
    <row r="27" spans="2:20">
      <c r="B27" s="549" t="s">
        <v>9</v>
      </c>
      <c r="C27" s="565">
        <f>Referência!D12</f>
        <v>0</v>
      </c>
      <c r="D27" s="565"/>
      <c r="E27" s="565"/>
      <c r="F27" s="565"/>
      <c r="G27" s="565"/>
      <c r="H27" s="565"/>
      <c r="I27" s="566"/>
      <c r="K27" s="563" t="s">
        <v>11</v>
      </c>
      <c r="L27" s="552"/>
      <c r="M27" s="552"/>
      <c r="N27" s="552"/>
      <c r="O27" s="552"/>
      <c r="P27" s="552"/>
      <c r="Q27" s="552"/>
      <c r="R27" s="553"/>
      <c r="S27" s="121"/>
      <c r="T27" s="121"/>
    </row>
    <row r="28" spans="2:20">
      <c r="B28" s="551"/>
      <c r="C28" s="567"/>
      <c r="D28" s="567"/>
      <c r="E28" s="567"/>
      <c r="F28" s="567"/>
      <c r="G28" s="567"/>
      <c r="H28" s="567"/>
      <c r="I28" s="568"/>
      <c r="K28" s="564"/>
      <c r="L28" s="556"/>
      <c r="M28" s="556"/>
      <c r="N28" s="556"/>
      <c r="O28" s="556"/>
      <c r="P28" s="556"/>
      <c r="Q28" s="556"/>
      <c r="R28" s="557"/>
      <c r="S28" s="121"/>
      <c r="T28" s="121"/>
    </row>
    <row r="29" spans="2:20"/>
    <row r="30" spans="2:20" ht="12" customHeight="1">
      <c r="B30" s="549" t="s">
        <v>13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3"/>
      <c r="S30" s="121"/>
      <c r="T30" s="121"/>
    </row>
    <row r="31" spans="2:20">
      <c r="B31" s="550"/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5"/>
      <c r="S31" s="121"/>
      <c r="T31" s="121"/>
    </row>
    <row r="32" spans="2:20">
      <c r="B32" s="551"/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7"/>
      <c r="S32" s="121"/>
      <c r="T32" s="121"/>
    </row>
    <row r="33" spans="2:20"/>
    <row r="34" spans="2:20">
      <c r="B34" s="174" t="s">
        <v>14</v>
      </c>
      <c r="C34" s="562" t="s">
        <v>167</v>
      </c>
      <c r="D34" s="562"/>
      <c r="E34" s="303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6"/>
      <c r="S34" s="121"/>
      <c r="T34" s="121"/>
    </row>
    <row r="35" spans="2:20">
      <c r="B35" s="177"/>
      <c r="C35" s="178"/>
      <c r="D35" s="178"/>
      <c r="E35" s="340" t="str">
        <f>"Total da categoria em ("&amp;E34&amp;")"</f>
        <v>Total da categoria em ()</v>
      </c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9"/>
      <c r="S35" s="121"/>
      <c r="T35" s="121"/>
    </row>
    <row r="36" spans="2:20" ht="12" customHeight="1">
      <c r="B36" s="535" t="str">
        <f>"R$ por "&amp;E34&amp;" da categoria"</f>
        <v>R$ por  da categoria</v>
      </c>
      <c r="C36" s="558"/>
      <c r="D36" s="559"/>
      <c r="E36" s="178"/>
      <c r="F36" s="558" t="s">
        <v>39</v>
      </c>
      <c r="G36" s="558"/>
      <c r="H36" s="560"/>
      <c r="I36" s="178"/>
      <c r="J36" s="178"/>
      <c r="K36" s="178"/>
      <c r="L36" s="178"/>
      <c r="M36" s="178"/>
      <c r="N36" s="178"/>
      <c r="O36" s="178"/>
      <c r="P36" s="178"/>
      <c r="Q36" s="178"/>
      <c r="R36" s="179"/>
      <c r="S36" s="121"/>
      <c r="T36" s="121"/>
    </row>
    <row r="37" spans="2:20">
      <c r="B37" s="535"/>
      <c r="C37" s="558"/>
      <c r="D37" s="559"/>
      <c r="E37" s="178"/>
      <c r="F37" s="558"/>
      <c r="G37" s="558"/>
      <c r="H37" s="561"/>
      <c r="I37" s="178"/>
      <c r="J37" s="178"/>
      <c r="K37" s="178"/>
      <c r="L37" s="178"/>
      <c r="M37" s="178"/>
      <c r="N37" s="178"/>
      <c r="O37" s="178"/>
      <c r="P37" s="178"/>
      <c r="Q37" s="178"/>
      <c r="R37" s="179"/>
      <c r="S37" s="121"/>
      <c r="T37" s="121"/>
    </row>
    <row r="38" spans="2:20">
      <c r="B38" s="180"/>
      <c r="C38" s="338"/>
      <c r="D38" s="338"/>
      <c r="E38" s="182"/>
      <c r="F38" s="178"/>
      <c r="G38" s="338"/>
      <c r="H38" s="338"/>
      <c r="I38" s="182"/>
      <c r="J38" s="178"/>
      <c r="K38" s="178"/>
      <c r="L38" s="178"/>
      <c r="M38" s="178"/>
      <c r="N38" s="178"/>
      <c r="O38" s="178"/>
      <c r="P38" s="178"/>
      <c r="Q38" s="178"/>
      <c r="R38" s="179"/>
      <c r="S38" s="121"/>
      <c r="T38" s="121"/>
    </row>
    <row r="39" spans="2:20">
      <c r="B39" s="180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9"/>
      <c r="S39" s="121"/>
      <c r="T39" s="121"/>
    </row>
    <row r="40" spans="2:20">
      <c r="B40" s="535" t="s">
        <v>27</v>
      </c>
      <c r="C40" s="339" t="s">
        <v>15</v>
      </c>
      <c r="D40" s="339" t="s">
        <v>16</v>
      </c>
      <c r="E40" s="339" t="s">
        <v>17</v>
      </c>
      <c r="F40" s="339" t="s">
        <v>18</v>
      </c>
      <c r="G40" s="339" t="s">
        <v>19</v>
      </c>
      <c r="H40" s="339" t="s">
        <v>20</v>
      </c>
      <c r="I40" s="339" t="s">
        <v>21</v>
      </c>
      <c r="J40" s="339" t="s">
        <v>22</v>
      </c>
      <c r="K40" s="339" t="s">
        <v>23</v>
      </c>
      <c r="L40" s="339" t="s">
        <v>24</v>
      </c>
      <c r="M40" s="339" t="s">
        <v>25</v>
      </c>
      <c r="N40" s="339" t="s">
        <v>26</v>
      </c>
      <c r="O40" s="339" t="s">
        <v>29</v>
      </c>
      <c r="P40" s="178"/>
      <c r="Q40" s="178"/>
      <c r="R40" s="179"/>
      <c r="S40" s="121"/>
      <c r="T40" s="121"/>
    </row>
    <row r="41" spans="2:20">
      <c r="B41" s="53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87">
        <f>SUM(C41:N41)</f>
        <v>0</v>
      </c>
      <c r="P41" s="178"/>
      <c r="Q41" s="178"/>
      <c r="R41" s="179"/>
      <c r="S41" s="121"/>
      <c r="T41" s="121"/>
    </row>
    <row r="42" spans="2:20">
      <c r="B42" s="180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178"/>
      <c r="Q42" s="178"/>
      <c r="R42" s="179"/>
      <c r="S42" s="121"/>
      <c r="T42" s="121"/>
    </row>
    <row r="43" spans="2:20">
      <c r="B43" s="535" t="s">
        <v>28</v>
      </c>
      <c r="C43" s="386"/>
      <c r="D43" s="386"/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 t="s">
        <v>29</v>
      </c>
      <c r="P43" s="178"/>
      <c r="Q43" s="538" t="s">
        <v>40</v>
      </c>
      <c r="R43" s="539"/>
      <c r="S43" s="121"/>
      <c r="T43" s="121"/>
    </row>
    <row r="44" spans="2:20">
      <c r="B44" s="53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87">
        <f>SUM(C44:N44)</f>
        <v>0</v>
      </c>
      <c r="P44" s="178"/>
      <c r="Q44" s="540">
        <f>O41+O44</f>
        <v>0</v>
      </c>
      <c r="R44" s="541"/>
      <c r="S44" s="121"/>
      <c r="T44" s="121"/>
    </row>
    <row r="45" spans="2:20">
      <c r="B45" s="180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178"/>
      <c r="Q45" s="178"/>
      <c r="R45" s="179"/>
      <c r="S45" s="121"/>
      <c r="T45" s="121"/>
    </row>
    <row r="46" spans="2:20">
      <c r="B46" s="535" t="s">
        <v>37</v>
      </c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 t="s">
        <v>29</v>
      </c>
      <c r="P46" s="178"/>
      <c r="Q46" s="178"/>
      <c r="R46" s="179"/>
      <c r="S46" s="121"/>
      <c r="T46" s="121"/>
    </row>
    <row r="47" spans="2:20">
      <c r="B47" s="53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87">
        <f>SUM(C47:N47)</f>
        <v>0</v>
      </c>
      <c r="P47" s="178"/>
      <c r="Q47" s="178"/>
      <c r="R47" s="179"/>
      <c r="S47" s="121"/>
      <c r="T47" s="121"/>
    </row>
    <row r="48" spans="2:20">
      <c r="B48" s="337"/>
      <c r="C48" s="397"/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178"/>
      <c r="Q48" s="178"/>
      <c r="R48" s="179"/>
      <c r="S48" s="121"/>
      <c r="T48" s="121"/>
    </row>
    <row r="49" spans="2:18" s="121" customFormat="1">
      <c r="B49" s="337"/>
      <c r="C49" s="397"/>
      <c r="D49" s="397"/>
      <c r="E49" s="397"/>
      <c r="F49" s="397"/>
      <c r="G49" s="397"/>
      <c r="H49" s="397"/>
      <c r="I49" s="397"/>
      <c r="J49" s="397"/>
      <c r="K49" s="397"/>
      <c r="L49" s="397"/>
      <c r="M49" s="397"/>
      <c r="N49" s="397"/>
      <c r="O49" s="397"/>
      <c r="P49" s="178"/>
      <c r="Q49" s="178"/>
      <c r="R49" s="179"/>
    </row>
    <row r="50" spans="2:18" s="121" customFormat="1">
      <c r="B50" s="535" t="s">
        <v>43</v>
      </c>
      <c r="C50" s="386" t="s">
        <v>15</v>
      </c>
      <c r="D50" s="386" t="s">
        <v>16</v>
      </c>
      <c r="E50" s="386" t="s">
        <v>17</v>
      </c>
      <c r="F50" s="386" t="s">
        <v>18</v>
      </c>
      <c r="G50" s="386" t="s">
        <v>19</v>
      </c>
      <c r="H50" s="386" t="s">
        <v>20</v>
      </c>
      <c r="I50" s="386" t="s">
        <v>21</v>
      </c>
      <c r="J50" s="386" t="s">
        <v>22</v>
      </c>
      <c r="K50" s="386" t="s">
        <v>23</v>
      </c>
      <c r="L50" s="386" t="s">
        <v>24</v>
      </c>
      <c r="M50" s="386" t="s">
        <v>25</v>
      </c>
      <c r="N50" s="386" t="s">
        <v>26</v>
      </c>
      <c r="O50" s="386" t="s">
        <v>29</v>
      </c>
      <c r="P50" s="178"/>
      <c r="Q50" s="178"/>
      <c r="R50" s="179"/>
    </row>
    <row r="51" spans="2:18" s="121" customFormat="1">
      <c r="B51" s="535"/>
      <c r="C51" s="387">
        <f t="shared" ref="C51:N51" si="0">C41*$D$36</f>
        <v>0</v>
      </c>
      <c r="D51" s="387">
        <f t="shared" si="0"/>
        <v>0</v>
      </c>
      <c r="E51" s="387">
        <f t="shared" si="0"/>
        <v>0</v>
      </c>
      <c r="F51" s="387">
        <f t="shared" si="0"/>
        <v>0</v>
      </c>
      <c r="G51" s="387">
        <f t="shared" si="0"/>
        <v>0</v>
      </c>
      <c r="H51" s="387">
        <f t="shared" si="0"/>
        <v>0</v>
      </c>
      <c r="I51" s="387">
        <f t="shared" si="0"/>
        <v>0</v>
      </c>
      <c r="J51" s="387">
        <f t="shared" si="0"/>
        <v>0</v>
      </c>
      <c r="K51" s="387">
        <f t="shared" si="0"/>
        <v>0</v>
      </c>
      <c r="L51" s="387">
        <f t="shared" si="0"/>
        <v>0</v>
      </c>
      <c r="M51" s="387">
        <f t="shared" si="0"/>
        <v>0</v>
      </c>
      <c r="N51" s="387">
        <f t="shared" si="0"/>
        <v>0</v>
      </c>
      <c r="O51" s="387">
        <f>SUM(C51:N51)</f>
        <v>0</v>
      </c>
      <c r="P51" s="178"/>
      <c r="Q51" s="178"/>
      <c r="R51" s="179"/>
    </row>
    <row r="52" spans="2:18" s="121" customFormat="1">
      <c r="B52" s="337"/>
      <c r="C52" s="397"/>
      <c r="D52" s="397"/>
      <c r="E52" s="397"/>
      <c r="F52" s="397"/>
      <c r="G52" s="397"/>
      <c r="H52" s="397"/>
      <c r="I52" s="397"/>
      <c r="J52" s="397"/>
      <c r="K52" s="397"/>
      <c r="L52" s="397"/>
      <c r="M52" s="397"/>
      <c r="N52" s="397"/>
      <c r="O52" s="397"/>
      <c r="P52" s="178"/>
      <c r="Q52" s="178"/>
      <c r="R52" s="179"/>
    </row>
    <row r="53" spans="2:18" s="121" customFormat="1">
      <c r="B53" s="535" t="s">
        <v>44</v>
      </c>
      <c r="C53" s="386" t="s">
        <v>15</v>
      </c>
      <c r="D53" s="386" t="s">
        <v>16</v>
      </c>
      <c r="E53" s="386" t="s">
        <v>17</v>
      </c>
      <c r="F53" s="386" t="s">
        <v>18</v>
      </c>
      <c r="G53" s="386" t="s">
        <v>19</v>
      </c>
      <c r="H53" s="386" t="s">
        <v>20</v>
      </c>
      <c r="I53" s="386" t="s">
        <v>21</v>
      </c>
      <c r="J53" s="386" t="s">
        <v>22</v>
      </c>
      <c r="K53" s="386" t="s">
        <v>23</v>
      </c>
      <c r="L53" s="386" t="s">
        <v>24</v>
      </c>
      <c r="M53" s="386" t="s">
        <v>25</v>
      </c>
      <c r="N53" s="386" t="s">
        <v>26</v>
      </c>
      <c r="O53" s="386" t="s">
        <v>29</v>
      </c>
      <c r="P53" s="178"/>
      <c r="Q53" s="538" t="s">
        <v>41</v>
      </c>
      <c r="R53" s="539"/>
    </row>
    <row r="54" spans="2:18" s="121" customFormat="1">
      <c r="B54" s="535"/>
      <c r="C54" s="387">
        <f t="shared" ref="C54:N54" si="1">C44*$D$36</f>
        <v>0</v>
      </c>
      <c r="D54" s="387">
        <f t="shared" si="1"/>
        <v>0</v>
      </c>
      <c r="E54" s="387">
        <f t="shared" si="1"/>
        <v>0</v>
      </c>
      <c r="F54" s="387">
        <f t="shared" si="1"/>
        <v>0</v>
      </c>
      <c r="G54" s="387">
        <f t="shared" si="1"/>
        <v>0</v>
      </c>
      <c r="H54" s="387">
        <f t="shared" si="1"/>
        <v>0</v>
      </c>
      <c r="I54" s="387">
        <f t="shared" si="1"/>
        <v>0</v>
      </c>
      <c r="J54" s="387">
        <f t="shared" si="1"/>
        <v>0</v>
      </c>
      <c r="K54" s="387">
        <f t="shared" si="1"/>
        <v>0</v>
      </c>
      <c r="L54" s="387">
        <f t="shared" si="1"/>
        <v>0</v>
      </c>
      <c r="M54" s="387">
        <f t="shared" si="1"/>
        <v>0</v>
      </c>
      <c r="N54" s="387">
        <f t="shared" si="1"/>
        <v>0</v>
      </c>
      <c r="O54" s="387">
        <f>SUM(C54:N54)</f>
        <v>0</v>
      </c>
      <c r="P54" s="178"/>
      <c r="Q54" s="540">
        <f>O51+O54</f>
        <v>0</v>
      </c>
      <c r="R54" s="541"/>
    </row>
    <row r="55" spans="2:18" s="121" customFormat="1">
      <c r="B55" s="33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178"/>
      <c r="Q55" s="178"/>
      <c r="R55" s="179"/>
    </row>
    <row r="56" spans="2:18" s="121" customFormat="1">
      <c r="B56" s="33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178"/>
      <c r="Q56" s="178"/>
      <c r="R56" s="179"/>
    </row>
    <row r="57" spans="2:18" s="121" customFormat="1">
      <c r="B57" s="535" t="s">
        <v>42</v>
      </c>
      <c r="C57" s="386" t="s">
        <v>15</v>
      </c>
      <c r="D57" s="386" t="s">
        <v>16</v>
      </c>
      <c r="E57" s="386" t="s">
        <v>17</v>
      </c>
      <c r="F57" s="386" t="s">
        <v>18</v>
      </c>
      <c r="G57" s="386" t="s">
        <v>19</v>
      </c>
      <c r="H57" s="386" t="s">
        <v>20</v>
      </c>
      <c r="I57" s="386" t="s">
        <v>21</v>
      </c>
      <c r="J57" s="386" t="s">
        <v>22</v>
      </c>
      <c r="K57" s="386" t="s">
        <v>23</v>
      </c>
      <c r="L57" s="386" t="s">
        <v>24</v>
      </c>
      <c r="M57" s="386" t="s">
        <v>25</v>
      </c>
      <c r="N57" s="386" t="s">
        <v>26</v>
      </c>
      <c r="O57" s="386" t="s">
        <v>29</v>
      </c>
      <c r="P57" s="178"/>
      <c r="Q57" s="178"/>
      <c r="R57" s="179"/>
    </row>
    <row r="58" spans="2:18" s="121" customFormat="1">
      <c r="B58" s="535"/>
      <c r="C58" s="387">
        <f t="shared" ref="C58:N58" si="2">(C51+C54)-C47</f>
        <v>0</v>
      </c>
      <c r="D58" s="387">
        <f t="shared" si="2"/>
        <v>0</v>
      </c>
      <c r="E58" s="387">
        <f t="shared" si="2"/>
        <v>0</v>
      </c>
      <c r="F58" s="387">
        <f t="shared" si="2"/>
        <v>0</v>
      </c>
      <c r="G58" s="387">
        <f t="shared" si="2"/>
        <v>0</v>
      </c>
      <c r="H58" s="387">
        <f t="shared" si="2"/>
        <v>0</v>
      </c>
      <c r="I58" s="387">
        <f t="shared" si="2"/>
        <v>0</v>
      </c>
      <c r="J58" s="387">
        <f t="shared" si="2"/>
        <v>0</v>
      </c>
      <c r="K58" s="387">
        <f t="shared" si="2"/>
        <v>0</v>
      </c>
      <c r="L58" s="387">
        <f t="shared" si="2"/>
        <v>0</v>
      </c>
      <c r="M58" s="387">
        <f t="shared" si="2"/>
        <v>0</v>
      </c>
      <c r="N58" s="387">
        <f t="shared" si="2"/>
        <v>0</v>
      </c>
      <c r="O58" s="387">
        <f>SUM(C58:N58)</f>
        <v>0</v>
      </c>
      <c r="P58" s="178"/>
      <c r="Q58" s="178"/>
      <c r="R58" s="179"/>
    </row>
    <row r="59" spans="2:18" s="121" customFormat="1">
      <c r="B59" s="337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78"/>
      <c r="Q59" s="178"/>
      <c r="R59" s="179"/>
    </row>
    <row r="60" spans="2:18" s="121" customFormat="1">
      <c r="B60" s="180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9"/>
    </row>
    <row r="61" spans="2:18" s="121" customFormat="1">
      <c r="B61" s="180"/>
      <c r="C61" s="186" t="s">
        <v>30</v>
      </c>
      <c r="D61" s="186"/>
      <c r="E61" s="187">
        <f>O41</f>
        <v>0</v>
      </c>
      <c r="F61" s="186"/>
      <c r="G61" s="186"/>
      <c r="H61" s="186"/>
      <c r="I61" s="186"/>
      <c r="J61" s="178"/>
      <c r="M61" s="178"/>
      <c r="N61" s="542" t="s">
        <v>1</v>
      </c>
      <c r="O61" s="543"/>
      <c r="P61" s="178"/>
      <c r="Q61" s="178"/>
      <c r="R61" s="179"/>
    </row>
    <row r="62" spans="2:18" s="121" customFormat="1">
      <c r="B62" s="180"/>
      <c r="C62" s="186" t="s">
        <v>15</v>
      </c>
      <c r="D62" s="187">
        <f>E61</f>
        <v>0</v>
      </c>
      <c r="E62" s="187">
        <f>C44</f>
        <v>0</v>
      </c>
      <c r="F62" s="186"/>
      <c r="G62" s="186"/>
      <c r="H62" s="186"/>
      <c r="I62" s="186"/>
      <c r="J62" s="178"/>
      <c r="M62" s="178"/>
      <c r="N62" s="544" t="str">
        <f>IFERROR(((O54*H36)-O47)/O47,"")</f>
        <v/>
      </c>
      <c r="O62" s="545"/>
      <c r="P62" s="120"/>
      <c r="Q62" s="178"/>
      <c r="R62" s="179"/>
    </row>
    <row r="63" spans="2:18" s="121" customFormat="1">
      <c r="B63" s="188"/>
      <c r="C63" s="186" t="s">
        <v>16</v>
      </c>
      <c r="D63" s="187">
        <f>D62+E62</f>
        <v>0</v>
      </c>
      <c r="E63" s="187">
        <f>D44</f>
        <v>0</v>
      </c>
      <c r="F63" s="186"/>
      <c r="G63" s="186"/>
      <c r="H63" s="186"/>
      <c r="I63" s="186"/>
      <c r="J63" s="178"/>
      <c r="M63" s="178"/>
      <c r="N63" s="178"/>
      <c r="O63" s="178"/>
      <c r="P63" s="178"/>
      <c r="Q63" s="178"/>
      <c r="R63" s="179"/>
    </row>
    <row r="64" spans="2:18" s="121" customFormat="1">
      <c r="B64" s="188"/>
      <c r="C64" s="186" t="s">
        <v>17</v>
      </c>
      <c r="D64" s="187">
        <f t="shared" ref="D64:D73" si="3">D63+E63</f>
        <v>0</v>
      </c>
      <c r="E64" s="187">
        <f>E44</f>
        <v>0</v>
      </c>
      <c r="F64" s="186"/>
      <c r="G64" s="186"/>
      <c r="H64" s="186"/>
      <c r="I64" s="186"/>
      <c r="J64" s="178"/>
      <c r="M64" s="178"/>
      <c r="N64" s="178"/>
      <c r="O64" s="178"/>
      <c r="P64" s="178"/>
      <c r="Q64" s="178"/>
      <c r="R64" s="179"/>
    </row>
    <row r="65" spans="2:18" s="121" customFormat="1">
      <c r="B65" s="188"/>
      <c r="C65" s="186" t="s">
        <v>18</v>
      </c>
      <c r="D65" s="187">
        <f t="shared" si="3"/>
        <v>0</v>
      </c>
      <c r="E65" s="187">
        <f>F44</f>
        <v>0</v>
      </c>
      <c r="F65" s="186"/>
      <c r="G65" s="186"/>
      <c r="H65" s="186"/>
      <c r="I65" s="186"/>
      <c r="J65" s="178"/>
      <c r="M65" s="178"/>
      <c r="N65" s="546" t="s">
        <v>198</v>
      </c>
      <c r="O65" s="546"/>
      <c r="P65" s="178"/>
      <c r="Q65" s="178"/>
      <c r="R65" s="179"/>
    </row>
    <row r="66" spans="2:18" s="121" customFormat="1">
      <c r="B66" s="188"/>
      <c r="C66" s="186" t="s">
        <v>19</v>
      </c>
      <c r="D66" s="187">
        <f t="shared" si="3"/>
        <v>0</v>
      </c>
      <c r="E66" s="187">
        <f>G44</f>
        <v>0</v>
      </c>
      <c r="F66" s="186"/>
      <c r="G66" s="186"/>
      <c r="H66" s="186"/>
      <c r="I66" s="186"/>
      <c r="J66" s="178"/>
      <c r="M66" s="178"/>
      <c r="N66" s="547" t="str">
        <f>IFERROR(O47/(O54*H36),"")</f>
        <v/>
      </c>
      <c r="O66" s="548"/>
      <c r="P66" s="178"/>
      <c r="Q66" s="178"/>
      <c r="R66" s="179"/>
    </row>
    <row r="67" spans="2:18" s="121" customFormat="1">
      <c r="B67" s="180"/>
      <c r="C67" s="186" t="s">
        <v>20</v>
      </c>
      <c r="D67" s="187">
        <f t="shared" si="3"/>
        <v>0</v>
      </c>
      <c r="E67" s="187">
        <f>H44</f>
        <v>0</v>
      </c>
      <c r="F67" s="186"/>
      <c r="G67" s="186"/>
      <c r="H67" s="186"/>
      <c r="I67" s="186"/>
      <c r="J67" s="178"/>
      <c r="M67" s="178"/>
      <c r="N67" s="180"/>
      <c r="O67" s="179"/>
      <c r="P67" s="178"/>
      <c r="Q67" s="178"/>
      <c r="R67" s="179"/>
    </row>
    <row r="68" spans="2:18" s="121" customFormat="1">
      <c r="B68" s="180"/>
      <c r="C68" s="186" t="s">
        <v>21</v>
      </c>
      <c r="D68" s="187">
        <f t="shared" si="3"/>
        <v>0</v>
      </c>
      <c r="E68" s="187">
        <f>I44</f>
        <v>0</v>
      </c>
      <c r="F68" s="186"/>
      <c r="G68" s="186"/>
      <c r="H68" s="186"/>
      <c r="I68" s="186"/>
      <c r="J68" s="178"/>
      <c r="M68" s="178"/>
      <c r="N68" s="393" t="s">
        <v>194</v>
      </c>
      <c r="O68" s="305"/>
      <c r="P68" s="178"/>
      <c r="Q68" s="178"/>
      <c r="R68" s="179"/>
    </row>
    <row r="69" spans="2:18" s="121" customFormat="1">
      <c r="B69" s="180"/>
      <c r="C69" s="186" t="s">
        <v>22</v>
      </c>
      <c r="D69" s="187">
        <f t="shared" si="3"/>
        <v>0</v>
      </c>
      <c r="E69" s="187">
        <f>J44</f>
        <v>0</v>
      </c>
      <c r="F69" s="186"/>
      <c r="G69" s="186"/>
      <c r="H69" s="186"/>
      <c r="I69" s="186"/>
      <c r="J69" s="178"/>
      <c r="M69" s="178"/>
      <c r="N69" s="304" t="s">
        <v>168</v>
      </c>
      <c r="O69" s="422">
        <v>1</v>
      </c>
      <c r="P69" s="178"/>
      <c r="Q69" s="178"/>
      <c r="R69" s="179"/>
    </row>
    <row r="70" spans="2:18" s="121" customFormat="1">
      <c r="B70" s="180"/>
      <c r="C70" s="186" t="s">
        <v>23</v>
      </c>
      <c r="D70" s="187">
        <f t="shared" si="3"/>
        <v>0</v>
      </c>
      <c r="E70" s="187">
        <f>K44</f>
        <v>0</v>
      </c>
      <c r="F70" s="186"/>
      <c r="G70" s="186"/>
      <c r="H70" s="186"/>
      <c r="I70" s="186"/>
      <c r="J70" s="178"/>
      <c r="M70" s="178"/>
      <c r="N70" s="304" t="s">
        <v>170</v>
      </c>
      <c r="O70" s="422">
        <v>1.5</v>
      </c>
      <c r="P70" s="178"/>
      <c r="Q70" s="178"/>
      <c r="R70" s="179"/>
    </row>
    <row r="71" spans="2:18" s="121" customFormat="1">
      <c r="B71" s="180"/>
      <c r="C71" s="186" t="s">
        <v>24</v>
      </c>
      <c r="D71" s="187">
        <f t="shared" si="3"/>
        <v>0</v>
      </c>
      <c r="E71" s="187">
        <f>L44</f>
        <v>0</v>
      </c>
      <c r="F71" s="186"/>
      <c r="G71" s="186"/>
      <c r="H71" s="186"/>
      <c r="I71" s="186"/>
      <c r="J71" s="178"/>
      <c r="M71" s="178"/>
      <c r="N71" s="304" t="s">
        <v>171</v>
      </c>
      <c r="O71" s="422">
        <v>2</v>
      </c>
      <c r="P71" s="178"/>
      <c r="Q71" s="178"/>
      <c r="R71" s="179"/>
    </row>
    <row r="72" spans="2:18" s="121" customFormat="1">
      <c r="B72" s="180"/>
      <c r="C72" s="186" t="s">
        <v>25</v>
      </c>
      <c r="D72" s="187">
        <f t="shared" si="3"/>
        <v>0</v>
      </c>
      <c r="E72" s="187">
        <f>M44</f>
        <v>0</v>
      </c>
      <c r="F72" s="186"/>
      <c r="G72" s="186"/>
      <c r="H72" s="186"/>
      <c r="I72" s="186"/>
      <c r="J72" s="178"/>
      <c r="M72" s="178"/>
      <c r="N72" s="304" t="s">
        <v>172</v>
      </c>
      <c r="O72" s="422">
        <v>2.5</v>
      </c>
      <c r="P72" s="178"/>
      <c r="Q72" s="178"/>
      <c r="R72" s="179"/>
    </row>
    <row r="73" spans="2:18" s="121" customFormat="1">
      <c r="B73" s="180"/>
      <c r="C73" s="186" t="s">
        <v>26</v>
      </c>
      <c r="D73" s="187">
        <f t="shared" si="3"/>
        <v>0</v>
      </c>
      <c r="E73" s="187">
        <f>N44</f>
        <v>0</v>
      </c>
      <c r="F73" s="186"/>
      <c r="G73" s="186"/>
      <c r="H73" s="186"/>
      <c r="I73" s="186"/>
      <c r="J73" s="178"/>
      <c r="M73" s="178"/>
      <c r="N73" s="306" t="s">
        <v>169</v>
      </c>
      <c r="O73" s="423">
        <v>3</v>
      </c>
      <c r="P73" s="178"/>
      <c r="Q73" s="178"/>
      <c r="R73" s="179"/>
    </row>
    <row r="74" spans="2:18" s="121" customFormat="1">
      <c r="B74" s="180"/>
      <c r="C74" s="186" t="s">
        <v>31</v>
      </c>
      <c r="D74" s="186"/>
      <c r="E74" s="187">
        <f>D73+E73</f>
        <v>0</v>
      </c>
      <c r="F74" s="186"/>
      <c r="G74" s="186"/>
      <c r="H74" s="186"/>
      <c r="I74" s="186"/>
      <c r="J74" s="178"/>
      <c r="K74" s="178"/>
      <c r="L74" s="178"/>
      <c r="M74" s="178"/>
      <c r="N74" s="178"/>
      <c r="O74" s="178"/>
      <c r="P74" s="178"/>
      <c r="Q74" s="178"/>
      <c r="R74" s="179"/>
    </row>
    <row r="75" spans="2:18" s="121" customFormat="1">
      <c r="B75" s="189"/>
      <c r="C75" s="190"/>
      <c r="D75" s="190"/>
      <c r="E75" s="191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2"/>
    </row>
    <row r="76" spans="2:18" s="121" customFormat="1" ht="13" thickBot="1">
      <c r="B76" s="178"/>
      <c r="C76" s="178"/>
      <c r="D76" s="178"/>
      <c r="E76" s="193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</row>
    <row r="77" spans="2:18" s="121" customFormat="1" ht="15" customHeight="1" thickBot="1">
      <c r="B77" s="532" t="s">
        <v>204</v>
      </c>
      <c r="C77" s="533"/>
      <c r="D77" s="533"/>
      <c r="E77" s="533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4"/>
      <c r="Q77" s="436"/>
      <c r="R77" s="437">
        <f>Q80</f>
        <v>1</v>
      </c>
    </row>
    <row r="78" spans="2:18" s="121" customFormat="1">
      <c r="B78" s="438" t="s">
        <v>0</v>
      </c>
      <c r="C78" s="439"/>
      <c r="D78" s="440">
        <f>Referência!D18</f>
        <v>0.2</v>
      </c>
      <c r="E78" s="441" t="s">
        <v>1</v>
      </c>
      <c r="F78" s="439"/>
      <c r="G78" s="440">
        <f>Referência!D19</f>
        <v>0.2</v>
      </c>
      <c r="H78" s="441" t="s">
        <v>2</v>
      </c>
      <c r="I78" s="439"/>
      <c r="J78" s="440">
        <f>Referência!D20</f>
        <v>0.2</v>
      </c>
      <c r="K78" s="441" t="s">
        <v>33</v>
      </c>
      <c r="L78" s="439"/>
      <c r="M78" s="440">
        <f>Referência!D21</f>
        <v>0.2</v>
      </c>
      <c r="N78" s="441" t="s">
        <v>32</v>
      </c>
      <c r="O78" s="439"/>
      <c r="P78" s="440">
        <f>Referência!D22</f>
        <v>0.2</v>
      </c>
      <c r="Q78" s="174" t="s">
        <v>35</v>
      </c>
      <c r="R78" s="411"/>
    </row>
    <row r="79" spans="2:18" s="121" customFormat="1">
      <c r="B79" s="412" t="s">
        <v>34</v>
      </c>
      <c r="C79" s="178"/>
      <c r="D79" s="394"/>
      <c r="E79" s="194" t="s">
        <v>34</v>
      </c>
      <c r="F79" s="178"/>
      <c r="G79" s="394"/>
      <c r="H79" s="194" t="s">
        <v>34</v>
      </c>
      <c r="I79" s="178"/>
      <c r="J79" s="394"/>
      <c r="K79" s="194" t="s">
        <v>34</v>
      </c>
      <c r="L79" s="178"/>
      <c r="M79" s="394"/>
      <c r="N79" s="194" t="s">
        <v>34</v>
      </c>
      <c r="O79" s="178"/>
      <c r="P79" s="394"/>
      <c r="Q79" s="180"/>
      <c r="R79" s="413"/>
    </row>
    <row r="80" spans="2:18" s="121" customFormat="1" ht="12" customHeight="1">
      <c r="B80" s="414"/>
      <c r="C80" s="178"/>
      <c r="D80" s="179"/>
      <c r="E80" s="195"/>
      <c r="F80" s="178"/>
      <c r="G80" s="179"/>
      <c r="H80" s="195"/>
      <c r="I80" s="178"/>
      <c r="J80" s="179"/>
      <c r="K80" s="195"/>
      <c r="L80" s="410"/>
      <c r="M80" s="179"/>
      <c r="N80" s="421">
        <f>IF(N66="",5,IF(N66&lt;=O69,5,IF(AND(N66&gt;O69,N66&lt;=O70),4,IF(AND(N66&gt;O70,N66&lt;=O71),3,IF(AND(N66&gt;O71,N66&lt;=O72),2,IF(N66&gt;O72,1,""))))))</f>
        <v>5</v>
      </c>
      <c r="O80" s="178"/>
      <c r="P80" s="179"/>
      <c r="Q80" s="536">
        <f>IFERROR((B80*D78)+(E80*G78)+(H80*J78)+(K80*M78)+N80*P78,"")</f>
        <v>1</v>
      </c>
      <c r="R80" s="537"/>
    </row>
    <row r="81" spans="2:20" ht="12" customHeight="1">
      <c r="B81" s="415"/>
      <c r="C81" s="178"/>
      <c r="D81" s="179"/>
      <c r="E81" s="180"/>
      <c r="F81" s="178"/>
      <c r="G81" s="179"/>
      <c r="H81" s="180"/>
      <c r="I81" s="178"/>
      <c r="J81" s="179"/>
      <c r="K81" s="409"/>
      <c r="L81" s="410"/>
      <c r="M81" s="179"/>
      <c r="N81" s="180"/>
      <c r="O81" s="178"/>
      <c r="P81" s="179"/>
      <c r="Q81" s="536"/>
      <c r="R81" s="537"/>
      <c r="S81" s="121"/>
      <c r="T81" s="121"/>
    </row>
    <row r="82" spans="2:20" ht="13" thickBot="1">
      <c r="B82" s="416"/>
      <c r="C82" s="417"/>
      <c r="D82" s="418"/>
      <c r="E82" s="419"/>
      <c r="F82" s="417"/>
      <c r="G82" s="418"/>
      <c r="H82" s="419"/>
      <c r="I82" s="417"/>
      <c r="J82" s="418"/>
      <c r="K82" s="419"/>
      <c r="L82" s="417"/>
      <c r="M82" s="418"/>
      <c r="N82" s="419"/>
      <c r="O82" s="417"/>
      <c r="P82" s="418"/>
      <c r="Q82" s="419"/>
      <c r="R82" s="420"/>
      <c r="S82" s="121"/>
      <c r="T82" s="121"/>
    </row>
    <row r="83" spans="2:20"/>
    <row r="84" spans="2:20"/>
  </sheetData>
  <sheetProtection password="EAEB" sheet="1" objects="1" scenarios="1"/>
  <protectedRanges>
    <protectedRange sqref="C4 C8 C12 C16 C20 C24 C30 L24 L27 E34 D36 H36 C41:N41 C44:N44 C47:N47 B80 E80 H80 K80" name="Intervalo1"/>
  </protectedRanges>
  <mergeCells count="43">
    <mergeCell ref="B2:R2"/>
    <mergeCell ref="B4:B6"/>
    <mergeCell ref="C4:R6"/>
    <mergeCell ref="B8:B10"/>
    <mergeCell ref="C8:R10"/>
    <mergeCell ref="B3:D3"/>
    <mergeCell ref="B12:B14"/>
    <mergeCell ref="C12:R14"/>
    <mergeCell ref="B16:B18"/>
    <mergeCell ref="C16:R18"/>
    <mergeCell ref="B20:B22"/>
    <mergeCell ref="C20:R22"/>
    <mergeCell ref="B24:B25"/>
    <mergeCell ref="C24:I25"/>
    <mergeCell ref="K24:K25"/>
    <mergeCell ref="L24:R25"/>
    <mergeCell ref="B27:B28"/>
    <mergeCell ref="C27:I28"/>
    <mergeCell ref="K27:K28"/>
    <mergeCell ref="L27:R28"/>
    <mergeCell ref="B30:B32"/>
    <mergeCell ref="C30:R32"/>
    <mergeCell ref="B36:C37"/>
    <mergeCell ref="D36:D37"/>
    <mergeCell ref="F36:G37"/>
    <mergeCell ref="H36:H37"/>
    <mergeCell ref="C34:D34"/>
    <mergeCell ref="B77:P77"/>
    <mergeCell ref="B40:B41"/>
    <mergeCell ref="Q80:R81"/>
    <mergeCell ref="Q43:R43"/>
    <mergeCell ref="Q44:R44"/>
    <mergeCell ref="B46:B47"/>
    <mergeCell ref="B50:B51"/>
    <mergeCell ref="B53:B54"/>
    <mergeCell ref="Q53:R53"/>
    <mergeCell ref="Q54:R54"/>
    <mergeCell ref="B43:B44"/>
    <mergeCell ref="B57:B58"/>
    <mergeCell ref="N61:O61"/>
    <mergeCell ref="N62:O62"/>
    <mergeCell ref="N65:O65"/>
    <mergeCell ref="N66:O66"/>
  </mergeCells>
  <conditionalFormatting sqref="B80 E80 H80 N80 K80">
    <cfRule type="iconSet" priority="8">
      <iconSet>
        <cfvo type="percent" val="0"/>
        <cfvo type="num" val="2"/>
        <cfvo type="num" val="4"/>
      </iconSet>
    </cfRule>
  </conditionalFormatting>
  <conditionalFormatting sqref="Q80:R81">
    <cfRule type="iconSet" priority="7">
      <iconSet>
        <cfvo type="percent" val="0"/>
        <cfvo type="num" val="2"/>
        <cfvo type="num" val="4"/>
      </iconSet>
    </cfRule>
  </conditionalFormatting>
  <conditionalFormatting sqref="B80 H80 E80 N80 K80">
    <cfRule type="iconSet" priority="6">
      <iconSet>
        <cfvo type="percent" val="0"/>
        <cfvo type="num" val="2"/>
        <cfvo type="num" val="4"/>
      </iconSet>
    </cfRule>
  </conditionalFormatting>
  <conditionalFormatting sqref="K80:L81">
    <cfRule type="iconSet" priority="2">
      <iconSet>
        <cfvo type="percent" val="0"/>
        <cfvo type="num" val="2"/>
        <cfvo type="num" val="4"/>
      </iconSet>
    </cfRule>
  </conditionalFormatting>
  <conditionalFormatting sqref="N80">
    <cfRule type="iconSet" priority="1">
      <iconSet>
        <cfvo type="percent" val="0"/>
        <cfvo type="num" val="2"/>
        <cfvo type="num" val="4"/>
      </iconSet>
    </cfRule>
  </conditionalFormatting>
  <pageMargins left="0.511811024" right="0.511811024" top="0.78740157499999996" bottom="0.78740157499999996" header="0.31496062000000002" footer="0.3149606200000000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132</vt:i4>
      </vt:variant>
    </vt:vector>
  </HeadingPairs>
  <TitlesOfParts>
    <vt:vector size="132" baseType="lpstr">
      <vt:lpstr>Plano A</vt:lpstr>
      <vt:lpstr>Plano B</vt:lpstr>
      <vt:lpstr>Plano C</vt:lpstr>
      <vt:lpstr>Plano D</vt:lpstr>
      <vt:lpstr>Resumo por mês geral</vt:lpstr>
      <vt:lpstr>Resumo dos planos</vt:lpstr>
      <vt:lpstr>Resumo por ação</vt:lpstr>
      <vt:lpstr>Capa old</vt:lpstr>
      <vt:lpstr>Capa</vt:lpstr>
      <vt:lpstr>Menu Cat</vt:lpstr>
      <vt:lpstr>Menu c1</vt:lpstr>
      <vt:lpstr>Menu c2</vt:lpstr>
      <vt:lpstr>Menu c3</vt:lpstr>
      <vt:lpstr>Menu c4</vt:lpstr>
      <vt:lpstr>Menu c5</vt:lpstr>
      <vt:lpstr>Menu c6</vt:lpstr>
      <vt:lpstr>Menu c7</vt:lpstr>
      <vt:lpstr>Menu c8</vt:lpstr>
      <vt:lpstr>Menu c9</vt:lpstr>
      <vt:lpstr>Menu c10</vt:lpstr>
      <vt:lpstr>Total Categoria 1</vt:lpstr>
      <vt:lpstr>Total Categoria 2</vt:lpstr>
      <vt:lpstr>Total Categoria 3</vt:lpstr>
      <vt:lpstr>Total Categoria 4</vt:lpstr>
      <vt:lpstr>Total Categoria 5</vt:lpstr>
      <vt:lpstr>Total Categoria 6</vt:lpstr>
      <vt:lpstr>Total Categoria 7</vt:lpstr>
      <vt:lpstr>Total Categoria 8</vt:lpstr>
      <vt:lpstr>Total Categoria 9</vt:lpstr>
      <vt:lpstr>Total Categoria 10</vt:lpstr>
      <vt:lpstr>Total GERAL</vt:lpstr>
      <vt:lpstr>Referência</vt:lpstr>
      <vt:lpstr>c1a1</vt:lpstr>
      <vt:lpstr>c1a2</vt:lpstr>
      <vt:lpstr>c1a3</vt:lpstr>
      <vt:lpstr>c1a4</vt:lpstr>
      <vt:lpstr>c1a5</vt:lpstr>
      <vt:lpstr>c1a6</vt:lpstr>
      <vt:lpstr>c1a7</vt:lpstr>
      <vt:lpstr>c1a8</vt:lpstr>
      <vt:lpstr>c1a9</vt:lpstr>
      <vt:lpstr>c1a10</vt:lpstr>
      <vt:lpstr>c2a1</vt:lpstr>
      <vt:lpstr>c2a2</vt:lpstr>
      <vt:lpstr>c2a3</vt:lpstr>
      <vt:lpstr>c2a4</vt:lpstr>
      <vt:lpstr>c2a5</vt:lpstr>
      <vt:lpstr>c2a6</vt:lpstr>
      <vt:lpstr>c2a7</vt:lpstr>
      <vt:lpstr>c2a8</vt:lpstr>
      <vt:lpstr>c2a9</vt:lpstr>
      <vt:lpstr>c2a10</vt:lpstr>
      <vt:lpstr>c3a1</vt:lpstr>
      <vt:lpstr>c3a2</vt:lpstr>
      <vt:lpstr>c3a3</vt:lpstr>
      <vt:lpstr>c3a4</vt:lpstr>
      <vt:lpstr>c3a5</vt:lpstr>
      <vt:lpstr>c3a6</vt:lpstr>
      <vt:lpstr>c3a7</vt:lpstr>
      <vt:lpstr>c3a8</vt:lpstr>
      <vt:lpstr>c3a9</vt:lpstr>
      <vt:lpstr>c3a10</vt:lpstr>
      <vt:lpstr>c4a1</vt:lpstr>
      <vt:lpstr>c4a2</vt:lpstr>
      <vt:lpstr>c4a3</vt:lpstr>
      <vt:lpstr>c4a4</vt:lpstr>
      <vt:lpstr>c4a5</vt:lpstr>
      <vt:lpstr>c4a6</vt:lpstr>
      <vt:lpstr>c4a7</vt:lpstr>
      <vt:lpstr>c4a8</vt:lpstr>
      <vt:lpstr>c4a9</vt:lpstr>
      <vt:lpstr>c4a10</vt:lpstr>
      <vt:lpstr>c5a1</vt:lpstr>
      <vt:lpstr>c5a2</vt:lpstr>
      <vt:lpstr>c5a3</vt:lpstr>
      <vt:lpstr>c5a4</vt:lpstr>
      <vt:lpstr>c5a5</vt:lpstr>
      <vt:lpstr>c5a6</vt:lpstr>
      <vt:lpstr>c5a7</vt:lpstr>
      <vt:lpstr>c5a8</vt:lpstr>
      <vt:lpstr>c5a9</vt:lpstr>
      <vt:lpstr>c5a10</vt:lpstr>
      <vt:lpstr>c6a1</vt:lpstr>
      <vt:lpstr>c6a2</vt:lpstr>
      <vt:lpstr>c6a3</vt:lpstr>
      <vt:lpstr>c6a4</vt:lpstr>
      <vt:lpstr>c6a5</vt:lpstr>
      <vt:lpstr>c6a6</vt:lpstr>
      <vt:lpstr>c6a7</vt:lpstr>
      <vt:lpstr>c6a8</vt:lpstr>
      <vt:lpstr>c6a9</vt:lpstr>
      <vt:lpstr>c6a10</vt:lpstr>
      <vt:lpstr>c7a1</vt:lpstr>
      <vt:lpstr>c7a2</vt:lpstr>
      <vt:lpstr>c7a3</vt:lpstr>
      <vt:lpstr>c7a4</vt:lpstr>
      <vt:lpstr>c7a5</vt:lpstr>
      <vt:lpstr>c7a6</vt:lpstr>
      <vt:lpstr>c7a7</vt:lpstr>
      <vt:lpstr>c7a8</vt:lpstr>
      <vt:lpstr>c7a9</vt:lpstr>
      <vt:lpstr>c7a10</vt:lpstr>
      <vt:lpstr>c8a1</vt:lpstr>
      <vt:lpstr>c8a2</vt:lpstr>
      <vt:lpstr>c8a3</vt:lpstr>
      <vt:lpstr>c8a4</vt:lpstr>
      <vt:lpstr>c8a5</vt:lpstr>
      <vt:lpstr>c8a6</vt:lpstr>
      <vt:lpstr>c8a7</vt:lpstr>
      <vt:lpstr>c8a8</vt:lpstr>
      <vt:lpstr>c8a9</vt:lpstr>
      <vt:lpstr>c8a10</vt:lpstr>
      <vt:lpstr>c9a1</vt:lpstr>
      <vt:lpstr>c9a2</vt:lpstr>
      <vt:lpstr>c9a3</vt:lpstr>
      <vt:lpstr>c9a4</vt:lpstr>
      <vt:lpstr>c9a5</vt:lpstr>
      <vt:lpstr>c9a6</vt:lpstr>
      <vt:lpstr>c9a7</vt:lpstr>
      <vt:lpstr>c9a8</vt:lpstr>
      <vt:lpstr>c9a9</vt:lpstr>
      <vt:lpstr>c9a10</vt:lpstr>
      <vt:lpstr>c10a1</vt:lpstr>
      <vt:lpstr>c10a2</vt:lpstr>
      <vt:lpstr>c10a3</vt:lpstr>
      <vt:lpstr>c10a4</vt:lpstr>
      <vt:lpstr>c10a5</vt:lpstr>
      <vt:lpstr>c10a6</vt:lpstr>
      <vt:lpstr>c10a7</vt:lpstr>
      <vt:lpstr>c10a8</vt:lpstr>
      <vt:lpstr>c10a9</vt:lpstr>
      <vt:lpstr>c10a10</vt:lpstr>
    </vt:vector>
  </TitlesOfParts>
  <Manager>ToolboxTM.com.br</Manager>
  <Company>rafaeldandrea.com.br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Simulador Zerado final</dc:title>
  <dc:subject>Simulador de plano de trade marketing</dc:subject>
  <dc:creator>Rafael D'Andrea</dc:creator>
  <cp:keywords/>
  <dc:description>didatico, não é para uso real</dc:description>
  <cp:lastModifiedBy>Rafael D'Andrea</cp:lastModifiedBy>
  <cp:lastPrinted>2011-08-16T06:19:18Z</cp:lastPrinted>
  <dcterms:created xsi:type="dcterms:W3CDTF">2011-07-08T14:06:55Z</dcterms:created>
  <dcterms:modified xsi:type="dcterms:W3CDTF">2017-01-12T02:03:55Z</dcterms:modified>
  <cp:category/>
</cp:coreProperties>
</file>